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CHfbFMwfmaOAjTonRAGVqrIkSJoJSGmTlVZGfItFwCqHxo+dn2vPkWt8KWuWvej5ouEGwDUX1dFIJZvc7IHgw==" workbookSaltValue="MRFMO8Bs2M5/yuVT7Q+Org==" workbookSpinCount="100000"/>
  <bookViews>
    <workbookView xWindow="-108" yWindow="-108" windowWidth="23256" windowHeight="12576"/>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<sst xmlns="http://schemas.openxmlformats.org/spreadsheetml/2006/main" xmlns:r="http://schemas.openxmlformats.org/officeDocument/2006/relationships" count="116" uniqueCount="116">
  <si>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</si>
  <si>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</si>
  <si>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静岡県　牧之原市</t>
  </si>
  <si>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</si>
  <si>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</si>
  <si>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</si>
  <si>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</si>
  <si>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</si>
  <si>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</si>
  <si>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</si>
  <si>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</si>
  <si>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</si>
  <si>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</si>
  <si>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</si>
  <si>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</si>
  <si>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</si>
  <si>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</si>
  <si>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</si>
  <si>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</si>
  <si>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</si>
  <si>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</si>
  <si>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</si>
  <si>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</si>
  <si>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</si>
  <si>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</si>
  <si>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</si>
  <si>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</si>
  <si>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</si>
  <si>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</si>
  <si>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</si>
  <si>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</si>
  <si>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</si>
  <si>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</si>
  <si>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</si>
  <si>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</si>
  <si>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</si>
  <si>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</si>
  <si>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</si>
  <si>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</si>
  <si>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</si>
  <si>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</si>
  <si>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</si>
  <si>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</si>
  <si>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</si>
  <si>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</si>
  <si>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</si>
  <si>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</si>
  <si>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</si>
  <si>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</si>
  <si>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</si>
  <si>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</si>
  <si>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</si>
  <si>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</si>
  <si>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</si>
  <si>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</si>
  <si>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牧之原市の農業集落排水処理施設があるのは、1地区のみの約60世帯の供用なため、どうしても効率は落ちる。
今後区域を拡げる等の予定もないため、、現状のやり方で効率よく運営していく必要がある。
施設は、供用開始から20年以上経過しているため老朽化が進んでいる。それを踏まえた日々の点検と適切な使用料金設定、滞納者への督促の強化等を行い、より健全な運営に心掛けていきたい。</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</si>
  <si>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</si>
  <si>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</si>
  <si>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</si>
  <si>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</si>
  <si>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</si>
  <si>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</si>
  <si>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</si>
  <si>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</si>
  <si>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</si>
  <si>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</si>
  <si>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</si>
  <si>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</si>
  <si>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</si>
  <si>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</si>
  <si>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</si>
  <si>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</si>
  <si>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</si>
  <si>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</si>
  <si>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</si>
  <si>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</si>
  <si>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</si>
  <si>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</si>
  <si>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</si>
  <si>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</si>
  <si>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</si>
  <si>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</si>
  <si>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</si>
  <si>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</si>
  <si>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</si>
  <si>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</si>
  <si>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</si>
  <si>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</si>
  <si>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</si>
  <si>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</si>
  <si>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</si>
  <si>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</si>
  <si>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</si>
  <si>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</si>
  <si>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</si>
  <si>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</si>
  <si>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</si>
  <si>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</si>
  <si>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</si>
  <si>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</si>
  <si>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</si>
  <si>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</si>
  <si>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</si>
  <si>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</si>
  <si>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</si>
  <si>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</si>
  <si>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</si>
  <si>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</si>
  <si>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</si>
  <si>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</si>
  <si>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</si>
  <si>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</si>
  <si>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</si>
  <si>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</si>
  <si>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供用開始から20年以上経過しているため施設の老朽化が進んでいる。
老朽化の著しい箇所や不具合があった箇所をその都度修繕しており、予算の関係上安定しておらず、平均値を下回っている。
令和元年度に実施した機能診断と令和2年度実施の最適整備構想策定から今後の維持管理体制について、計画的に整備していく。</t>
    <rPh sb="105" eb="107">
      <t>レイワ</t>
    </rPh>
    <rPh sb="108" eb="110">
      <t>ネンド</t>
    </rPh>
    <rPh sb="110" eb="112">
      <t>ジッシ</t>
    </rPh>
    <rPh sb="123" eb="125">
      <t>コンゴ</t>
    </rPh>
    <rPh sb="137" eb="140">
      <t>ケイカクテキ</t>
    </rPh>
    <rPh sb="141" eb="143">
      <t>セイビ</t>
    </rPh>
    <phoneticPr fontId="1"/>
  </si>
  <si>
    <t>①収益的収支比率はここ5年間は50％を下回っている。
100％を下回っている理由として、全ての使用者から使用料金を回収できていないことがあげられる。
令和3年度は前年度比11.25減少しているが、これは
令和3年度の一般会計からの繰入金の減少が要因である。
④企業債残高対事業規模比率について、分母である営業収益・受託工事収益・雨水処理負担金が0なため、地方債償還金があるが0となっている。
⑤経費回収率は、令和元年度と令和2年度は施設の修繕と業務委託を実施したことで前年度比が減少したが、令和3年度は大きな修繕がなく、最適整備計画等の業務委託の発注もなかったため回収率は増加した。例年、経費を使用料で賄うことはできておらず、100％を下回っているため、一般会計からの繰入をしている。
⑥汚水処理原価においては、令和3年度は令和2年度に行った施設修繕と最適整備構想策定業務委託を実施しなかったため、前年より212.77円減少した。
事業全体としては、常に赤字であり経費の削減も難しいため、使用料の改定の検討や、地方債償還が終了するまでは現状維持で運営していく等の方向で考えているが、将来的な施設の廃止も視野に入れている。</t>
    <rPh sb="90" eb="92">
      <t>ゲンショウ</t>
    </rPh>
    <rPh sb="108" eb="112">
      <t>イッパンカイケイ</t>
    </rPh>
    <rPh sb="115" eb="118">
      <t>クリイレキン</t>
    </rPh>
    <rPh sb="119" eb="121">
      <t>ゲンショウ</t>
    </rPh>
    <rPh sb="122" eb="123">
      <t>ヨウ</t>
    </rPh>
    <rPh sb="210" eb="212">
      <t>レイワ</t>
    </rPh>
    <rPh sb="213" eb="215">
      <t>ネンド</t>
    </rPh>
    <rPh sb="245" eb="247">
      <t>レイワ</t>
    </rPh>
    <rPh sb="248" eb="250">
      <t>ネンド</t>
    </rPh>
    <rPh sb="291" eb="293">
      <t>レイネン</t>
    </rPh>
    <rPh sb="362" eb="364">
      <t>レイワ</t>
    </rPh>
    <rPh sb="365" eb="367">
      <t>ネンド</t>
    </rPh>
    <rPh sb="368" eb="369">
      <t>オコナ</t>
    </rPh>
    <rPh sb="376" eb="380">
      <t>サイテキセイビ</t>
    </rPh>
    <rPh sb="380" eb="382">
      <t>コウソウ</t>
    </rPh>
    <rPh sb="382" eb="384">
      <t>サクテイ</t>
    </rPh>
    <rPh sb="410" eb="412">
      <t>ゲンショウ</t>
    </rPh>
    <rPh sb="491" eb="494">
      <t>ショウライテキ</t>
    </rPh>
    <rPh sb="495" eb="497">
      <t>シセツ</t>
    </rPh>
    <rPh sb="498" eb="500">
      <t>ハイシ</t>
    </rPh>
    <rPh sb="501" eb="503">
      <t>シヤ</t>
    </rPh>
    <rPh sb="504" eb="505">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</si>
</sst>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1"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1.e-002</c:v>
                </c:pt>
                <c:pt idx="2">
                  <c:v>2.e-002</c:v>
                </c:pt>
                <c:pt idx="3">
                  <c:v>0.25</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46.1</c:v>
                </c:pt>
                <c:pt idx="1">
                  <c:v>41.47</c:v>
                </c:pt>
                <c:pt idx="2">
                  <c:v>47.99</c:v>
                </c:pt>
                <c:pt idx="3">
                  <c:v>48.79</c:v>
                </c:pt>
                <c:pt idx="4">
                  <c:v>37.54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855.8</c:v>
                </c:pt>
                <c:pt idx="1">
                  <c:v>789.46</c:v>
                </c:pt>
                <c:pt idx="2">
                  <c:v>826.83</c:v>
                </c:pt>
                <c:pt idx="3">
                  <c:v>867.83</c:v>
                </c:pt>
                <c:pt idx="4">
                  <c:v>791.76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62.75</c:v>
                </c:pt>
                <c:pt idx="1">
                  <c:v>70.19</c:v>
                </c:pt>
                <c:pt idx="2">
                  <c:v>41.25</c:v>
                </c:pt>
                <c:pt idx="3">
                  <c:v>30.73</c:v>
                </c:pt>
                <c:pt idx="4">
                  <c:v>68.31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59.8</c:v>
                </c:pt>
                <c:pt idx="1">
                  <c:v>57.77</c:v>
                </c:pt>
                <c:pt idx="2">
                  <c:v>57.31</c:v>
                </c:pt>
                <c:pt idx="3">
                  <c:v>57.08</c:v>
                </c:pt>
                <c:pt idx="4">
                  <c:v>56.26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195.24</c:v>
                </c:pt>
                <c:pt idx="1">
                  <c:v>177.9</c:v>
                </c:pt>
                <c:pt idx="2">
                  <c:v>304.14</c:v>
                </c:pt>
                <c:pt idx="3">
                  <c:v>401.49</c:v>
                </c:pt>
                <c:pt idx="4">
                  <c:v>188.72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263.76</c:v>
                </c:pt>
                <c:pt idx="1">
                  <c:v>274.35000000000002</c:v>
                </c:pt>
                <c:pt idx="2">
                  <c:v>273.52</c:v>
                </c:pt>
                <c:pt idx="3">
                  <c:v>274.99</c:v>
                </c:pt>
                <c:pt idx="4">
                  <c:v>282.08999999999997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61.54</c:v>
                </c:pt>
                <c:pt idx="1">
                  <c:v>60.26</c:v>
                </c:pt>
                <c:pt idx="2">
                  <c:v>61.54</c:v>
                </c:pt>
                <c:pt idx="3">
                  <c:v>57.69</c:v>
                </c:pt>
                <c:pt idx="4">
                  <c:v>56.41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51.75</c:v>
                </c:pt>
                <c:pt idx="1">
                  <c:v>50.68</c:v>
                </c:pt>
                <c:pt idx="2">
                  <c:v>50.14</c:v>
                </c:pt>
                <c:pt idx="3">
                  <c:v>54.83</c:v>
                </c:pt>
                <c:pt idx="4">
                  <c:v>66.53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84.84</c:v>
                </c:pt>
                <c:pt idx="1">
                  <c:v>84.86</c:v>
                </c:pt>
                <c:pt idx="2">
                  <c:v>84.98</c:v>
                </c:pt>
                <c:pt idx="3">
                  <c:v>84.7</c:v>
                </c:pt>
                <c:pt idx="4">
                  <c:v>84.67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【786.37】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【61.14】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【256.97】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牧之原市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7</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43936</v>
      </c>
      <c r="AM8" s="21"/>
      <c r="AN8" s="21"/>
      <c r="AO8" s="21"/>
      <c r="AP8" s="21"/>
      <c r="AQ8" s="21"/>
      <c r="AR8" s="21"/>
      <c r="AS8" s="21"/>
      <c r="AT8" s="7">
        <f>データ!T6</f>
        <v>111.69</v>
      </c>
      <c r="AU8" s="7"/>
      <c r="AV8" s="7"/>
      <c r="AW8" s="7"/>
      <c r="AX8" s="7"/>
      <c r="AY8" s="7"/>
      <c r="AZ8" s="7"/>
      <c r="BA8" s="7"/>
      <c r="BB8" s="7">
        <f>データ!U6</f>
        <v>393.37</v>
      </c>
      <c r="BC8" s="7"/>
      <c r="BD8" s="7"/>
      <c r="BE8" s="7"/>
      <c r="BF8" s="7"/>
      <c r="BG8" s="7"/>
      <c r="BH8" s="7"/>
      <c r="BI8" s="7"/>
      <c r="BJ8" s="3"/>
      <c r="BK8" s="3"/>
      <c r="BL8" s="27" t="s">
        <v>14</v>
      </c>
      <c r="BM8" s="37"/>
      <c r="BN8" s="45" t="s">
        <v>22</v>
      </c>
      <c r="BO8" s="45"/>
      <c r="BP8" s="45"/>
      <c r="BQ8" s="45"/>
      <c r="BR8" s="45"/>
      <c r="BS8" s="45"/>
      <c r="BT8" s="45"/>
      <c r="BU8" s="45"/>
      <c r="BV8" s="45"/>
      <c r="BW8" s="45"/>
      <c r="BX8" s="45"/>
      <c r="BY8" s="49"/>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6" t="s">
        <v>39</v>
      </c>
      <c r="BO9" s="46"/>
      <c r="BP9" s="46"/>
      <c r="BQ9" s="46"/>
      <c r="BR9" s="46"/>
      <c r="BS9" s="46"/>
      <c r="BT9" s="46"/>
      <c r="BU9" s="46"/>
      <c r="BV9" s="46"/>
      <c r="BW9" s="46"/>
      <c r="BX9" s="46"/>
      <c r="BY9" s="50"/>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0.43</v>
      </c>
      <c r="Q10" s="7"/>
      <c r="R10" s="7"/>
      <c r="S10" s="7"/>
      <c r="T10" s="7"/>
      <c r="U10" s="7"/>
      <c r="V10" s="7"/>
      <c r="W10" s="7">
        <f>データ!Q6</f>
        <v>91.58</v>
      </c>
      <c r="X10" s="7"/>
      <c r="Y10" s="7"/>
      <c r="Z10" s="7"/>
      <c r="AA10" s="7"/>
      <c r="AB10" s="7"/>
      <c r="AC10" s="7"/>
      <c r="AD10" s="21">
        <f>データ!R6</f>
        <v>2160</v>
      </c>
      <c r="AE10" s="21"/>
      <c r="AF10" s="21"/>
      <c r="AG10" s="21"/>
      <c r="AH10" s="21"/>
      <c r="AI10" s="21"/>
      <c r="AJ10" s="21"/>
      <c r="AK10" s="2"/>
      <c r="AL10" s="21">
        <f>データ!V6</f>
        <v>189</v>
      </c>
      <c r="AM10" s="21"/>
      <c r="AN10" s="21"/>
      <c r="AO10" s="21"/>
      <c r="AP10" s="21"/>
      <c r="AQ10" s="21"/>
      <c r="AR10" s="21"/>
      <c r="AS10" s="21"/>
      <c r="AT10" s="7">
        <f>データ!W6</f>
        <v>7.0000000000000007e-002</v>
      </c>
      <c r="AU10" s="7"/>
      <c r="AV10" s="7"/>
      <c r="AW10" s="7"/>
      <c r="AX10" s="7"/>
      <c r="AY10" s="7"/>
      <c r="AZ10" s="7"/>
      <c r="BA10" s="7"/>
      <c r="BB10" s="7">
        <f>データ!X6</f>
        <v>2700</v>
      </c>
      <c r="BC10" s="7"/>
      <c r="BD10" s="7"/>
      <c r="BE10" s="7"/>
      <c r="BF10" s="7"/>
      <c r="BG10" s="7"/>
      <c r="BH10" s="7"/>
      <c r="BI10" s="7"/>
      <c r="BJ10" s="2"/>
      <c r="BK10" s="2"/>
      <c r="BL10" s="29" t="s">
        <v>40</v>
      </c>
      <c r="BM10" s="39"/>
      <c r="BN10" s="47" t="s">
        <v>6</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2"/>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3"/>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3"/>
      <c r="BN16" s="43"/>
      <c r="BO16" s="43"/>
      <c r="BP16" s="43"/>
      <c r="BQ16" s="43"/>
      <c r="BR16" s="43"/>
      <c r="BS16" s="43"/>
      <c r="BT16" s="43"/>
      <c r="BU16" s="43"/>
      <c r="BV16" s="43"/>
      <c r="BW16" s="43"/>
      <c r="BX16" s="43"/>
      <c r="BY16" s="43"/>
      <c r="BZ16" s="54"/>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4"/>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4"/>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4"/>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4"/>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4"/>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4"/>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4"/>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4"/>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4"/>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4"/>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4"/>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4"/>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4"/>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4"/>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4"/>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4"/>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4"/>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4"/>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4"/>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4"/>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4"/>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4"/>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4"/>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4"/>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4"/>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4"/>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4"/>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5"/>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2"/>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4"/>
      <c r="BN46" s="44"/>
      <c r="BO46" s="44"/>
      <c r="BP46" s="44"/>
      <c r="BQ46" s="44"/>
      <c r="BR46" s="44"/>
      <c r="BS46" s="44"/>
      <c r="BT46" s="44"/>
      <c r="BU46" s="44"/>
      <c r="BV46" s="44"/>
      <c r="BW46" s="44"/>
      <c r="BX46" s="44"/>
      <c r="BY46" s="44"/>
      <c r="BZ46" s="53"/>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4"/>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4"/>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4"/>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4"/>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4"/>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4"/>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4"/>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4"/>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4"/>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4"/>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4"/>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4"/>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4"/>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4"/>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4"/>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4"/>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5"/>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2"/>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4"/>
      <c r="BN65" s="44"/>
      <c r="BO65" s="44"/>
      <c r="BP65" s="44"/>
      <c r="BQ65" s="44"/>
      <c r="BR65" s="44"/>
      <c r="BS65" s="44"/>
      <c r="BT65" s="44"/>
      <c r="BU65" s="44"/>
      <c r="BV65" s="44"/>
      <c r="BW65" s="44"/>
      <c r="BX65" s="44"/>
      <c r="BY65" s="44"/>
      <c r="BZ65" s="53"/>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55</v>
      </c>
      <c r="BM66" s="43"/>
      <c r="BN66" s="43"/>
      <c r="BO66" s="43"/>
      <c r="BP66" s="43"/>
      <c r="BQ66" s="43"/>
      <c r="BR66" s="43"/>
      <c r="BS66" s="43"/>
      <c r="BT66" s="43"/>
      <c r="BU66" s="43"/>
      <c r="BV66" s="43"/>
      <c r="BW66" s="43"/>
      <c r="BX66" s="43"/>
      <c r="BY66" s="43"/>
      <c r="BZ66" s="54"/>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4"/>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4"/>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4"/>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4"/>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4"/>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4"/>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4"/>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4"/>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4"/>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4"/>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4"/>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4"/>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4"/>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4"/>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4"/>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5"/>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10</v>
      </c>
      <c r="J85" s="12" t="s">
        <v>52</v>
      </c>
      <c r="K85" s="12" t="s">
        <v>53</v>
      </c>
      <c r="L85" s="12" t="s">
        <v>35</v>
      </c>
      <c r="M85" s="12" t="s">
        <v>38</v>
      </c>
      <c r="N85" s="12" t="s">
        <v>54</v>
      </c>
      <c r="O85" s="12" t="s">
        <v>57</v>
      </c>
    </row>
    <row r="86" spans="1:78" hidden="1">
      <c r="B86" s="12"/>
      <c r="C86" s="12"/>
      <c r="D86" s="12"/>
      <c r="E86" s="12" t="str">
        <f>データ!AI6</f>
        <v/>
      </c>
      <c r="F86" s="12" t="s">
        <v>41</v>
      </c>
      <c r="G86" s="12" t="s">
        <v>41</v>
      </c>
      <c r="H86" s="12" t="str">
        <f>データ!BP6</f>
        <v>【786.37】</v>
      </c>
      <c r="I86" s="12" t="str">
        <f>データ!CA6</f>
        <v>【60.65】</v>
      </c>
      <c r="J86" s="12" t="str">
        <f>データ!CL6</f>
        <v>【256.97】</v>
      </c>
      <c r="K86" s="12" t="str">
        <f>データ!CW6</f>
        <v>【61.14】</v>
      </c>
      <c r="L86" s="12" t="str">
        <f>データ!DH6</f>
        <v>【86.91】</v>
      </c>
      <c r="M86" s="12" t="s">
        <v>41</v>
      </c>
      <c r="N86" s="12" t="s">
        <v>41</v>
      </c>
      <c r="O86" s="12" t="str">
        <f>データ!EO6</f>
        <v>【0.03】</v>
      </c>
    </row>
  </sheetData>
  <sheetProtection algorithmName="SHA-512" hashValue="PWzgVqhfq/ssh3gkWGHKZR3JQ8U0q919dwHNZAXAkLumDPGg85uj9mZA3gDy3A6tEe2VN5RsnAgbr0VcYdZ/iQ==" saltValue="hkmCmuhSxxfkZJZ2JGGRn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58</v>
      </c>
      <c r="Y1" s="76">
        <v>1</v>
      </c>
      <c r="Z1" s="76">
        <v>1</v>
      </c>
      <c r="AA1" s="76">
        <v>1</v>
      </c>
      <c r="AB1" s="76">
        <v>1</v>
      </c>
      <c r="AC1" s="76">
        <v>1</v>
      </c>
      <c r="AD1" s="76">
        <v>1</v>
      </c>
      <c r="AE1" s="76">
        <v>1</v>
      </c>
      <c r="AF1" s="76">
        <v>1</v>
      </c>
      <c r="AG1" s="76">
        <v>1</v>
      </c>
      <c r="AH1" s="76">
        <v>1</v>
      </c>
      <c r="AI1" s="76"/>
      <c r="AJ1" s="76">
        <v>1</v>
      </c>
      <c r="AK1" s="76">
        <v>1</v>
      </c>
      <c r="AL1" s="76">
        <v>1</v>
      </c>
      <c r="AM1" s="76">
        <v>1</v>
      </c>
      <c r="AN1" s="76">
        <v>1</v>
      </c>
      <c r="AO1" s="76">
        <v>1</v>
      </c>
      <c r="AP1" s="76">
        <v>1</v>
      </c>
      <c r="AQ1" s="76">
        <v>1</v>
      </c>
      <c r="AR1" s="76">
        <v>1</v>
      </c>
      <c r="AS1" s="76">
        <v>1</v>
      </c>
      <c r="AT1" s="76"/>
      <c r="AU1" s="76">
        <v>1</v>
      </c>
      <c r="AV1" s="76">
        <v>1</v>
      </c>
      <c r="AW1" s="76">
        <v>1</v>
      </c>
      <c r="AX1" s="76">
        <v>1</v>
      </c>
      <c r="AY1" s="76">
        <v>1</v>
      </c>
      <c r="AZ1" s="76">
        <v>1</v>
      </c>
      <c r="BA1" s="76">
        <v>1</v>
      </c>
      <c r="BB1" s="76">
        <v>1</v>
      </c>
      <c r="BC1" s="76">
        <v>1</v>
      </c>
      <c r="BD1" s="76">
        <v>1</v>
      </c>
      <c r="BE1" s="76"/>
      <c r="BF1" s="76">
        <v>1</v>
      </c>
      <c r="BG1" s="76">
        <v>1</v>
      </c>
      <c r="BH1" s="76">
        <v>1</v>
      </c>
      <c r="BI1" s="76">
        <v>1</v>
      </c>
      <c r="BJ1" s="76">
        <v>1</v>
      </c>
      <c r="BK1" s="76">
        <v>1</v>
      </c>
      <c r="BL1" s="76">
        <v>1</v>
      </c>
      <c r="BM1" s="76">
        <v>1</v>
      </c>
      <c r="BN1" s="76">
        <v>1</v>
      </c>
      <c r="BO1" s="76">
        <v>1</v>
      </c>
      <c r="BP1" s="76"/>
      <c r="BQ1" s="76">
        <v>1</v>
      </c>
      <c r="BR1" s="76">
        <v>1</v>
      </c>
      <c r="BS1" s="76">
        <v>1</v>
      </c>
      <c r="BT1" s="76">
        <v>1</v>
      </c>
      <c r="BU1" s="76">
        <v>1</v>
      </c>
      <c r="BV1" s="76">
        <v>1</v>
      </c>
      <c r="BW1" s="76">
        <v>1</v>
      </c>
      <c r="BX1" s="76">
        <v>1</v>
      </c>
      <c r="BY1" s="76">
        <v>1</v>
      </c>
      <c r="BZ1" s="76">
        <v>1</v>
      </c>
      <c r="CA1" s="76"/>
      <c r="CB1" s="76">
        <v>1</v>
      </c>
      <c r="CC1" s="76">
        <v>1</v>
      </c>
      <c r="CD1" s="76">
        <v>1</v>
      </c>
      <c r="CE1" s="76">
        <v>1</v>
      </c>
      <c r="CF1" s="76">
        <v>1</v>
      </c>
      <c r="CG1" s="76">
        <v>1</v>
      </c>
      <c r="CH1" s="76">
        <v>1</v>
      </c>
      <c r="CI1" s="76">
        <v>1</v>
      </c>
      <c r="CJ1" s="76">
        <v>1</v>
      </c>
      <c r="CK1" s="76">
        <v>1</v>
      </c>
      <c r="CL1" s="76"/>
      <c r="CM1" s="76">
        <v>1</v>
      </c>
      <c r="CN1" s="76">
        <v>1</v>
      </c>
      <c r="CO1" s="76">
        <v>1</v>
      </c>
      <c r="CP1" s="76">
        <v>1</v>
      </c>
      <c r="CQ1" s="76">
        <v>1</v>
      </c>
      <c r="CR1" s="76">
        <v>1</v>
      </c>
      <c r="CS1" s="76">
        <v>1</v>
      </c>
      <c r="CT1" s="76">
        <v>1</v>
      </c>
      <c r="CU1" s="76">
        <v>1</v>
      </c>
      <c r="CV1" s="76">
        <v>1</v>
      </c>
      <c r="CW1" s="76"/>
      <c r="CX1" s="76">
        <v>1</v>
      </c>
      <c r="CY1" s="76">
        <v>1</v>
      </c>
      <c r="CZ1" s="76">
        <v>1</v>
      </c>
      <c r="DA1" s="76">
        <v>1</v>
      </c>
      <c r="DB1" s="76">
        <v>1</v>
      </c>
      <c r="DC1" s="76">
        <v>1</v>
      </c>
      <c r="DD1" s="76">
        <v>1</v>
      </c>
      <c r="DE1" s="76">
        <v>1</v>
      </c>
      <c r="DF1" s="76">
        <v>1</v>
      </c>
      <c r="DG1" s="76">
        <v>1</v>
      </c>
      <c r="DH1" s="76"/>
      <c r="DI1" s="76">
        <v>1</v>
      </c>
      <c r="DJ1" s="76">
        <v>1</v>
      </c>
      <c r="DK1" s="76">
        <v>1</v>
      </c>
      <c r="DL1" s="76">
        <v>1</v>
      </c>
      <c r="DM1" s="76">
        <v>1</v>
      </c>
      <c r="DN1" s="76">
        <v>1</v>
      </c>
      <c r="DO1" s="76">
        <v>1</v>
      </c>
      <c r="DP1" s="76">
        <v>1</v>
      </c>
      <c r="DQ1" s="76">
        <v>1</v>
      </c>
      <c r="DR1" s="76">
        <v>1</v>
      </c>
      <c r="DS1" s="76"/>
      <c r="DT1" s="76">
        <v>1</v>
      </c>
      <c r="DU1" s="76">
        <v>1</v>
      </c>
      <c r="DV1" s="76">
        <v>1</v>
      </c>
      <c r="DW1" s="76">
        <v>1</v>
      </c>
      <c r="DX1" s="76">
        <v>1</v>
      </c>
      <c r="DY1" s="76">
        <v>1</v>
      </c>
      <c r="DZ1" s="76">
        <v>1</v>
      </c>
      <c r="EA1" s="76">
        <v>1</v>
      </c>
      <c r="EB1" s="76">
        <v>1</v>
      </c>
      <c r="EC1" s="76">
        <v>1</v>
      </c>
      <c r="ED1" s="76"/>
      <c r="EE1" s="76">
        <v>1</v>
      </c>
      <c r="EF1" s="76">
        <v>1</v>
      </c>
      <c r="EG1" s="76">
        <v>1</v>
      </c>
      <c r="EH1" s="76">
        <v>1</v>
      </c>
      <c r="EI1" s="76">
        <v>1</v>
      </c>
      <c r="EJ1" s="76">
        <v>1</v>
      </c>
      <c r="EK1" s="76">
        <v>1</v>
      </c>
      <c r="EL1" s="76">
        <v>1</v>
      </c>
      <c r="EM1" s="76">
        <v>1</v>
      </c>
      <c r="EN1" s="76">
        <v>1</v>
      </c>
      <c r="EO1" s="76"/>
    </row>
    <row r="2" spans="1:145">
      <c r="A2" s="57" t="s">
        <v>60</v>
      </c>
      <c r="B2" s="57">
        <f t="shared" ref="B2:EO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c r="EO2" s="57">
        <f t="shared" si="0"/>
        <v>144</v>
      </c>
    </row>
    <row r="3" spans="1:145">
      <c r="A3" s="57" t="s">
        <v>21</v>
      </c>
      <c r="B3" s="59" t="s">
        <v>34</v>
      </c>
      <c r="C3" s="59" t="s">
        <v>62</v>
      </c>
      <c r="D3" s="59" t="s">
        <v>63</v>
      </c>
      <c r="E3" s="59" t="s">
        <v>5</v>
      </c>
      <c r="F3" s="59" t="s">
        <v>4</v>
      </c>
      <c r="G3" s="59" t="s">
        <v>28</v>
      </c>
      <c r="H3" s="66" t="s">
        <v>59</v>
      </c>
      <c r="I3" s="69"/>
      <c r="J3" s="69"/>
      <c r="K3" s="69"/>
      <c r="L3" s="69"/>
      <c r="M3" s="69"/>
      <c r="N3" s="69"/>
      <c r="O3" s="69"/>
      <c r="P3" s="69"/>
      <c r="Q3" s="69"/>
      <c r="R3" s="69"/>
      <c r="S3" s="69"/>
      <c r="T3" s="69"/>
      <c r="U3" s="69"/>
      <c r="V3" s="69"/>
      <c r="W3" s="69"/>
      <c r="X3" s="74"/>
      <c r="Y3" s="77"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12</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c r="A4" s="57" t="s">
        <v>64</v>
      </c>
      <c r="B4" s="60"/>
      <c r="C4" s="60"/>
      <c r="D4" s="60"/>
      <c r="E4" s="60"/>
      <c r="F4" s="60"/>
      <c r="G4" s="60"/>
      <c r="H4" s="67"/>
      <c r="I4" s="70"/>
      <c r="J4" s="70"/>
      <c r="K4" s="70"/>
      <c r="L4" s="70"/>
      <c r="M4" s="70"/>
      <c r="N4" s="70"/>
      <c r="O4" s="70"/>
      <c r="P4" s="70"/>
      <c r="Q4" s="70"/>
      <c r="R4" s="70"/>
      <c r="S4" s="70"/>
      <c r="T4" s="70"/>
      <c r="U4" s="70"/>
      <c r="V4" s="70"/>
      <c r="W4" s="70"/>
      <c r="X4" s="75"/>
      <c r="Y4" s="78" t="s">
        <v>27</v>
      </c>
      <c r="Z4" s="78"/>
      <c r="AA4" s="78"/>
      <c r="AB4" s="78"/>
      <c r="AC4" s="78"/>
      <c r="AD4" s="78"/>
      <c r="AE4" s="78"/>
      <c r="AF4" s="78"/>
      <c r="AG4" s="78"/>
      <c r="AH4" s="78"/>
      <c r="AI4" s="78"/>
      <c r="AJ4" s="78" t="s">
        <v>48</v>
      </c>
      <c r="AK4" s="78"/>
      <c r="AL4" s="78"/>
      <c r="AM4" s="78"/>
      <c r="AN4" s="78"/>
      <c r="AO4" s="78"/>
      <c r="AP4" s="78"/>
      <c r="AQ4" s="78"/>
      <c r="AR4" s="78"/>
      <c r="AS4" s="78"/>
      <c r="AT4" s="78"/>
      <c r="AU4" s="78" t="s">
        <v>30</v>
      </c>
      <c r="AV4" s="78"/>
      <c r="AW4" s="78"/>
      <c r="AX4" s="78"/>
      <c r="AY4" s="78"/>
      <c r="AZ4" s="78"/>
      <c r="BA4" s="78"/>
      <c r="BB4" s="78"/>
      <c r="BC4" s="78"/>
      <c r="BD4" s="78"/>
      <c r="BE4" s="78"/>
      <c r="BF4" s="78" t="s">
        <v>66</v>
      </c>
      <c r="BG4" s="78"/>
      <c r="BH4" s="78"/>
      <c r="BI4" s="78"/>
      <c r="BJ4" s="78"/>
      <c r="BK4" s="78"/>
      <c r="BL4" s="78"/>
      <c r="BM4" s="78"/>
      <c r="BN4" s="78"/>
      <c r="BO4" s="78"/>
      <c r="BP4" s="78"/>
      <c r="BQ4" s="78" t="s">
        <v>16</v>
      </c>
      <c r="BR4" s="78"/>
      <c r="BS4" s="78"/>
      <c r="BT4" s="78"/>
      <c r="BU4" s="78"/>
      <c r="BV4" s="78"/>
      <c r="BW4" s="78"/>
      <c r="BX4" s="78"/>
      <c r="BY4" s="78"/>
      <c r="BZ4" s="78"/>
      <c r="CA4" s="78"/>
      <c r="CB4" s="78" t="s">
        <v>65</v>
      </c>
      <c r="CC4" s="78"/>
      <c r="CD4" s="78"/>
      <c r="CE4" s="78"/>
      <c r="CF4" s="78"/>
      <c r="CG4" s="78"/>
      <c r="CH4" s="78"/>
      <c r="CI4" s="78"/>
      <c r="CJ4" s="78"/>
      <c r="CK4" s="78"/>
      <c r="CL4" s="78"/>
      <c r="CM4" s="78" t="s">
        <v>1</v>
      </c>
      <c r="CN4" s="78"/>
      <c r="CO4" s="78"/>
      <c r="CP4" s="78"/>
      <c r="CQ4" s="78"/>
      <c r="CR4" s="78"/>
      <c r="CS4" s="78"/>
      <c r="CT4" s="78"/>
      <c r="CU4" s="78"/>
      <c r="CV4" s="78"/>
      <c r="CW4" s="78"/>
      <c r="CX4" s="78" t="s">
        <v>67</v>
      </c>
      <c r="CY4" s="78"/>
      <c r="CZ4" s="78"/>
      <c r="DA4" s="78"/>
      <c r="DB4" s="78"/>
      <c r="DC4" s="78"/>
      <c r="DD4" s="78"/>
      <c r="DE4" s="78"/>
      <c r="DF4" s="78"/>
      <c r="DG4" s="78"/>
      <c r="DH4" s="78"/>
      <c r="DI4" s="78" t="s">
        <v>68</v>
      </c>
      <c r="DJ4" s="78"/>
      <c r="DK4" s="78"/>
      <c r="DL4" s="78"/>
      <c r="DM4" s="78"/>
      <c r="DN4" s="78"/>
      <c r="DO4" s="78"/>
      <c r="DP4" s="78"/>
      <c r="DQ4" s="78"/>
      <c r="DR4" s="78"/>
      <c r="DS4" s="78"/>
      <c r="DT4" s="78" t="s">
        <v>69</v>
      </c>
      <c r="DU4" s="78"/>
      <c r="DV4" s="78"/>
      <c r="DW4" s="78"/>
      <c r="DX4" s="78"/>
      <c r="DY4" s="78"/>
      <c r="DZ4" s="78"/>
      <c r="EA4" s="78"/>
      <c r="EB4" s="78"/>
      <c r="EC4" s="78"/>
      <c r="ED4" s="78"/>
      <c r="EE4" s="78" t="s">
        <v>70</v>
      </c>
      <c r="EF4" s="78"/>
      <c r="EG4" s="78"/>
      <c r="EH4" s="78"/>
      <c r="EI4" s="78"/>
      <c r="EJ4" s="78"/>
      <c r="EK4" s="78"/>
      <c r="EL4" s="78"/>
      <c r="EM4" s="78"/>
      <c r="EN4" s="78"/>
      <c r="EO4" s="78"/>
    </row>
    <row r="5" spans="1:145">
      <c r="A5" s="57" t="s">
        <v>71</v>
      </c>
      <c r="B5" s="61"/>
      <c r="C5" s="61"/>
      <c r="D5" s="61"/>
      <c r="E5" s="61"/>
      <c r="F5" s="61"/>
      <c r="G5" s="61"/>
      <c r="H5" s="68" t="s">
        <v>61</v>
      </c>
      <c r="I5" s="68" t="s">
        <v>72</v>
      </c>
      <c r="J5" s="68" t="s">
        <v>73</v>
      </c>
      <c r="K5" s="68" t="s">
        <v>74</v>
      </c>
      <c r="L5" s="68" t="s">
        <v>75</v>
      </c>
      <c r="M5" s="68" t="s">
        <v>7</v>
      </c>
      <c r="N5" s="68" t="s">
        <v>76</v>
      </c>
      <c r="O5" s="68" t="s">
        <v>77</v>
      </c>
      <c r="P5" s="68" t="s">
        <v>78</v>
      </c>
      <c r="Q5" s="68" t="s">
        <v>79</v>
      </c>
      <c r="R5" s="68" t="s">
        <v>80</v>
      </c>
      <c r="S5" s="68" t="s">
        <v>81</v>
      </c>
      <c r="T5" s="68" t="s">
        <v>82</v>
      </c>
      <c r="U5" s="68" t="s">
        <v>0</v>
      </c>
      <c r="V5" s="68" t="s">
        <v>83</v>
      </c>
      <c r="W5" s="68" t="s">
        <v>84</v>
      </c>
      <c r="X5" s="68" t="s">
        <v>85</v>
      </c>
      <c r="Y5" s="68" t="s">
        <v>86</v>
      </c>
      <c r="Z5" s="68" t="s">
        <v>87</v>
      </c>
      <c r="AA5" s="68" t="s">
        <v>88</v>
      </c>
      <c r="AB5" s="68" t="s">
        <v>89</v>
      </c>
      <c r="AC5" s="68" t="s">
        <v>90</v>
      </c>
      <c r="AD5" s="68" t="s">
        <v>92</v>
      </c>
      <c r="AE5" s="68" t="s">
        <v>93</v>
      </c>
      <c r="AF5" s="68" t="s">
        <v>94</v>
      </c>
      <c r="AG5" s="68" t="s">
        <v>95</v>
      </c>
      <c r="AH5" s="68" t="s">
        <v>96</v>
      </c>
      <c r="AI5" s="68" t="s">
        <v>47</v>
      </c>
      <c r="AJ5" s="68" t="s">
        <v>86</v>
      </c>
      <c r="AK5" s="68" t="s">
        <v>87</v>
      </c>
      <c r="AL5" s="68" t="s">
        <v>88</v>
      </c>
      <c r="AM5" s="68" t="s">
        <v>89</v>
      </c>
      <c r="AN5" s="68" t="s">
        <v>90</v>
      </c>
      <c r="AO5" s="68" t="s">
        <v>92</v>
      </c>
      <c r="AP5" s="68" t="s">
        <v>93</v>
      </c>
      <c r="AQ5" s="68" t="s">
        <v>94</v>
      </c>
      <c r="AR5" s="68" t="s">
        <v>95</v>
      </c>
      <c r="AS5" s="68" t="s">
        <v>96</v>
      </c>
      <c r="AT5" s="68" t="s">
        <v>91</v>
      </c>
      <c r="AU5" s="68" t="s">
        <v>86</v>
      </c>
      <c r="AV5" s="68" t="s">
        <v>87</v>
      </c>
      <c r="AW5" s="68" t="s">
        <v>88</v>
      </c>
      <c r="AX5" s="68" t="s">
        <v>89</v>
      </c>
      <c r="AY5" s="68" t="s">
        <v>90</v>
      </c>
      <c r="AZ5" s="68" t="s">
        <v>92</v>
      </c>
      <c r="BA5" s="68" t="s">
        <v>93</v>
      </c>
      <c r="BB5" s="68" t="s">
        <v>94</v>
      </c>
      <c r="BC5" s="68" t="s">
        <v>95</v>
      </c>
      <c r="BD5" s="68" t="s">
        <v>96</v>
      </c>
      <c r="BE5" s="68" t="s">
        <v>91</v>
      </c>
      <c r="BF5" s="68" t="s">
        <v>86</v>
      </c>
      <c r="BG5" s="68" t="s">
        <v>87</v>
      </c>
      <c r="BH5" s="68" t="s">
        <v>88</v>
      </c>
      <c r="BI5" s="68" t="s">
        <v>89</v>
      </c>
      <c r="BJ5" s="68" t="s">
        <v>90</v>
      </c>
      <c r="BK5" s="68" t="s">
        <v>92</v>
      </c>
      <c r="BL5" s="68" t="s">
        <v>93</v>
      </c>
      <c r="BM5" s="68" t="s">
        <v>94</v>
      </c>
      <c r="BN5" s="68" t="s">
        <v>95</v>
      </c>
      <c r="BO5" s="68" t="s">
        <v>96</v>
      </c>
      <c r="BP5" s="68" t="s">
        <v>91</v>
      </c>
      <c r="BQ5" s="68" t="s">
        <v>86</v>
      </c>
      <c r="BR5" s="68" t="s">
        <v>87</v>
      </c>
      <c r="BS5" s="68" t="s">
        <v>88</v>
      </c>
      <c r="BT5" s="68" t="s">
        <v>89</v>
      </c>
      <c r="BU5" s="68" t="s">
        <v>90</v>
      </c>
      <c r="BV5" s="68" t="s">
        <v>92</v>
      </c>
      <c r="BW5" s="68" t="s">
        <v>93</v>
      </c>
      <c r="BX5" s="68" t="s">
        <v>94</v>
      </c>
      <c r="BY5" s="68" t="s">
        <v>95</v>
      </c>
      <c r="BZ5" s="68" t="s">
        <v>96</v>
      </c>
      <c r="CA5" s="68" t="s">
        <v>91</v>
      </c>
      <c r="CB5" s="68" t="s">
        <v>86</v>
      </c>
      <c r="CC5" s="68" t="s">
        <v>87</v>
      </c>
      <c r="CD5" s="68" t="s">
        <v>88</v>
      </c>
      <c r="CE5" s="68" t="s">
        <v>89</v>
      </c>
      <c r="CF5" s="68" t="s">
        <v>90</v>
      </c>
      <c r="CG5" s="68" t="s">
        <v>92</v>
      </c>
      <c r="CH5" s="68" t="s">
        <v>93</v>
      </c>
      <c r="CI5" s="68" t="s">
        <v>94</v>
      </c>
      <c r="CJ5" s="68" t="s">
        <v>95</v>
      </c>
      <c r="CK5" s="68" t="s">
        <v>96</v>
      </c>
      <c r="CL5" s="68" t="s">
        <v>91</v>
      </c>
      <c r="CM5" s="68" t="s">
        <v>86</v>
      </c>
      <c r="CN5" s="68" t="s">
        <v>87</v>
      </c>
      <c r="CO5" s="68" t="s">
        <v>88</v>
      </c>
      <c r="CP5" s="68" t="s">
        <v>89</v>
      </c>
      <c r="CQ5" s="68" t="s">
        <v>90</v>
      </c>
      <c r="CR5" s="68" t="s">
        <v>92</v>
      </c>
      <c r="CS5" s="68" t="s">
        <v>93</v>
      </c>
      <c r="CT5" s="68" t="s">
        <v>94</v>
      </c>
      <c r="CU5" s="68" t="s">
        <v>95</v>
      </c>
      <c r="CV5" s="68" t="s">
        <v>96</v>
      </c>
      <c r="CW5" s="68" t="s">
        <v>91</v>
      </c>
      <c r="CX5" s="68" t="s">
        <v>86</v>
      </c>
      <c r="CY5" s="68" t="s">
        <v>87</v>
      </c>
      <c r="CZ5" s="68" t="s">
        <v>88</v>
      </c>
      <c r="DA5" s="68" t="s">
        <v>89</v>
      </c>
      <c r="DB5" s="68" t="s">
        <v>90</v>
      </c>
      <c r="DC5" s="68" t="s">
        <v>92</v>
      </c>
      <c r="DD5" s="68" t="s">
        <v>93</v>
      </c>
      <c r="DE5" s="68" t="s">
        <v>94</v>
      </c>
      <c r="DF5" s="68" t="s">
        <v>95</v>
      </c>
      <c r="DG5" s="68" t="s">
        <v>96</v>
      </c>
      <c r="DH5" s="68" t="s">
        <v>91</v>
      </c>
      <c r="DI5" s="68" t="s">
        <v>86</v>
      </c>
      <c r="DJ5" s="68" t="s">
        <v>87</v>
      </c>
      <c r="DK5" s="68" t="s">
        <v>88</v>
      </c>
      <c r="DL5" s="68" t="s">
        <v>89</v>
      </c>
      <c r="DM5" s="68" t="s">
        <v>90</v>
      </c>
      <c r="DN5" s="68" t="s">
        <v>92</v>
      </c>
      <c r="DO5" s="68" t="s">
        <v>93</v>
      </c>
      <c r="DP5" s="68" t="s">
        <v>94</v>
      </c>
      <c r="DQ5" s="68" t="s">
        <v>95</v>
      </c>
      <c r="DR5" s="68" t="s">
        <v>96</v>
      </c>
      <c r="DS5" s="68" t="s">
        <v>91</v>
      </c>
      <c r="DT5" s="68" t="s">
        <v>86</v>
      </c>
      <c r="DU5" s="68" t="s">
        <v>87</v>
      </c>
      <c r="DV5" s="68" t="s">
        <v>88</v>
      </c>
      <c r="DW5" s="68" t="s">
        <v>89</v>
      </c>
      <c r="DX5" s="68" t="s">
        <v>90</v>
      </c>
      <c r="DY5" s="68" t="s">
        <v>92</v>
      </c>
      <c r="DZ5" s="68" t="s">
        <v>93</v>
      </c>
      <c r="EA5" s="68" t="s">
        <v>94</v>
      </c>
      <c r="EB5" s="68" t="s">
        <v>95</v>
      </c>
      <c r="EC5" s="68" t="s">
        <v>96</v>
      </c>
      <c r="ED5" s="68" t="s">
        <v>91</v>
      </c>
      <c r="EE5" s="68" t="s">
        <v>86</v>
      </c>
      <c r="EF5" s="68" t="s">
        <v>87</v>
      </c>
      <c r="EG5" s="68" t="s">
        <v>88</v>
      </c>
      <c r="EH5" s="68" t="s">
        <v>89</v>
      </c>
      <c r="EI5" s="68" t="s">
        <v>90</v>
      </c>
      <c r="EJ5" s="68" t="s">
        <v>92</v>
      </c>
      <c r="EK5" s="68" t="s">
        <v>93</v>
      </c>
      <c r="EL5" s="68" t="s">
        <v>94</v>
      </c>
      <c r="EM5" s="68" t="s">
        <v>95</v>
      </c>
      <c r="EN5" s="68" t="s">
        <v>96</v>
      </c>
      <c r="EO5" s="68" t="s">
        <v>91</v>
      </c>
    </row>
    <row r="6" spans="1:145" s="56" customFormat="1">
      <c r="A6" s="57" t="s">
        <v>97</v>
      </c>
      <c r="B6" s="62">
        <f t="shared" ref="B6:X6" si="1">B7</f>
        <v>2021</v>
      </c>
      <c r="C6" s="62">
        <f t="shared" si="1"/>
        <v>222267</v>
      </c>
      <c r="D6" s="62">
        <f t="shared" si="1"/>
        <v>47</v>
      </c>
      <c r="E6" s="62">
        <f t="shared" si="1"/>
        <v>17</v>
      </c>
      <c r="F6" s="62">
        <f t="shared" si="1"/>
        <v>5</v>
      </c>
      <c r="G6" s="62">
        <f t="shared" si="1"/>
        <v>0</v>
      </c>
      <c r="H6" s="62" t="str">
        <f t="shared" si="1"/>
        <v>静岡県　牧之原市</v>
      </c>
      <c r="I6" s="62" t="str">
        <f t="shared" si="1"/>
        <v>法非適用</v>
      </c>
      <c r="J6" s="62" t="str">
        <f t="shared" si="1"/>
        <v>下水道事業</v>
      </c>
      <c r="K6" s="62" t="str">
        <f t="shared" si="1"/>
        <v>農業集落排水</v>
      </c>
      <c r="L6" s="62" t="str">
        <f t="shared" si="1"/>
        <v>F2</v>
      </c>
      <c r="M6" s="62" t="str">
        <f t="shared" si="1"/>
        <v>非設置</v>
      </c>
      <c r="N6" s="71" t="str">
        <f t="shared" si="1"/>
        <v>-</v>
      </c>
      <c r="O6" s="71" t="str">
        <f t="shared" si="1"/>
        <v>該当数値なし</v>
      </c>
      <c r="P6" s="71">
        <f t="shared" si="1"/>
        <v>0.43</v>
      </c>
      <c r="Q6" s="71">
        <f t="shared" si="1"/>
        <v>91.58</v>
      </c>
      <c r="R6" s="71">
        <f t="shared" si="1"/>
        <v>2160</v>
      </c>
      <c r="S6" s="71">
        <f t="shared" si="1"/>
        <v>43936</v>
      </c>
      <c r="T6" s="71">
        <f t="shared" si="1"/>
        <v>111.69</v>
      </c>
      <c r="U6" s="71">
        <f t="shared" si="1"/>
        <v>393.37</v>
      </c>
      <c r="V6" s="71">
        <f t="shared" si="1"/>
        <v>189</v>
      </c>
      <c r="W6" s="71">
        <f t="shared" si="1"/>
        <v>7.0000000000000007e-002</v>
      </c>
      <c r="X6" s="71">
        <f t="shared" si="1"/>
        <v>2700</v>
      </c>
      <c r="Y6" s="79">
        <f t="shared" ref="Y6:AH6" si="2">IF(Y7="",NA(),Y7)</f>
        <v>46.1</v>
      </c>
      <c r="Z6" s="79">
        <f t="shared" si="2"/>
        <v>41.47</v>
      </c>
      <c r="AA6" s="79">
        <f t="shared" si="2"/>
        <v>47.99</v>
      </c>
      <c r="AB6" s="79">
        <f t="shared" si="2"/>
        <v>48.79</v>
      </c>
      <c r="AC6" s="79">
        <f t="shared" si="2"/>
        <v>37.54</v>
      </c>
      <c r="AD6" s="71" t="e">
        <f t="shared" si="2"/>
        <v>#N/A</v>
      </c>
      <c r="AE6" s="71" t="e">
        <f t="shared" si="2"/>
        <v>#N/A</v>
      </c>
      <c r="AF6" s="71" t="e">
        <f t="shared" si="2"/>
        <v>#N/A</v>
      </c>
      <c r="AG6" s="71" t="e">
        <f t="shared" si="2"/>
        <v>#N/A</v>
      </c>
      <c r="AH6" s="71" t="e">
        <f t="shared" si="2"/>
        <v>#N/A</v>
      </c>
      <c r="AI6" s="71" t="str">
        <f>IF(AI7="","",IF(AI7="-","【-】","【"&amp;SUBSTITUTE(TEXT(AI7,"#,##0.00"),"-","△")&amp;"】"))</f>
        <v/>
      </c>
      <c r="AJ6" s="71" t="e">
        <f t="shared" ref="AJ6:AS6" si="3">IF(AJ7="",NA(),AJ7)</f>
        <v>#N/A</v>
      </c>
      <c r="AK6" s="71" t="e">
        <f t="shared" si="3"/>
        <v>#N/A</v>
      </c>
      <c r="AL6" s="71" t="e">
        <f t="shared" si="3"/>
        <v>#N/A</v>
      </c>
      <c r="AM6" s="71" t="e">
        <f t="shared" si="3"/>
        <v>#N/A</v>
      </c>
      <c r="AN6" s="71" t="e">
        <f t="shared" si="3"/>
        <v>#N/A</v>
      </c>
      <c r="AO6" s="71" t="e">
        <f t="shared" si="3"/>
        <v>#N/A</v>
      </c>
      <c r="AP6" s="71" t="e">
        <f t="shared" si="3"/>
        <v>#N/A</v>
      </c>
      <c r="AQ6" s="71" t="e">
        <f t="shared" si="3"/>
        <v>#N/A</v>
      </c>
      <c r="AR6" s="71" t="e">
        <f t="shared" si="3"/>
        <v>#N/A</v>
      </c>
      <c r="AS6" s="71" t="e">
        <f t="shared" si="3"/>
        <v>#N/A</v>
      </c>
      <c r="AT6" s="71" t="str">
        <f>IF(AT7="","",IF(AT7="-","【-】","【"&amp;SUBSTITUTE(TEXT(AT7,"#,##0.00"),"-","△")&amp;"】"))</f>
        <v/>
      </c>
      <c r="AU6" s="71" t="e">
        <f t="shared" ref="AU6:BD6" si="4">IF(AU7="",NA(),AU7)</f>
        <v>#N/A</v>
      </c>
      <c r="AV6" s="71" t="e">
        <f t="shared" si="4"/>
        <v>#N/A</v>
      </c>
      <c r="AW6" s="71" t="e">
        <f t="shared" si="4"/>
        <v>#N/A</v>
      </c>
      <c r="AX6" s="71" t="e">
        <f t="shared" si="4"/>
        <v>#N/A</v>
      </c>
      <c r="AY6" s="71" t="e">
        <f t="shared" si="4"/>
        <v>#N/A</v>
      </c>
      <c r="AZ6" s="71" t="e">
        <f t="shared" si="4"/>
        <v>#N/A</v>
      </c>
      <c r="BA6" s="71" t="e">
        <f t="shared" si="4"/>
        <v>#N/A</v>
      </c>
      <c r="BB6" s="71" t="e">
        <f t="shared" si="4"/>
        <v>#N/A</v>
      </c>
      <c r="BC6" s="71" t="e">
        <f t="shared" si="4"/>
        <v>#N/A</v>
      </c>
      <c r="BD6" s="71" t="e">
        <f t="shared" si="4"/>
        <v>#N/A</v>
      </c>
      <c r="BE6" s="71" t="str">
        <f>IF(BE7="","",IF(BE7="-","【-】","【"&amp;SUBSTITUTE(TEXT(BE7,"#,##0.00"),"-","△")&amp;"】"))</f>
        <v/>
      </c>
      <c r="BF6" s="71">
        <f t="shared" ref="BF6:BO6" si="5">IF(BF7="",NA(),BF7)</f>
        <v>0</v>
      </c>
      <c r="BG6" s="71">
        <f t="shared" si="5"/>
        <v>0</v>
      </c>
      <c r="BH6" s="71">
        <f t="shared" si="5"/>
        <v>0</v>
      </c>
      <c r="BI6" s="71">
        <f t="shared" si="5"/>
        <v>0</v>
      </c>
      <c r="BJ6" s="71">
        <f t="shared" si="5"/>
        <v>0</v>
      </c>
      <c r="BK6" s="79">
        <f t="shared" si="5"/>
        <v>855.8</v>
      </c>
      <c r="BL6" s="79">
        <f t="shared" si="5"/>
        <v>789.46</v>
      </c>
      <c r="BM6" s="79">
        <f t="shared" si="5"/>
        <v>826.83</v>
      </c>
      <c r="BN6" s="79">
        <f t="shared" si="5"/>
        <v>867.83</v>
      </c>
      <c r="BO6" s="79">
        <f t="shared" si="5"/>
        <v>791.76</v>
      </c>
      <c r="BP6" s="71" t="str">
        <f>IF(BP7="","",IF(BP7="-","【-】","【"&amp;SUBSTITUTE(TEXT(BP7,"#,##0.00"),"-","△")&amp;"】"))</f>
        <v>【786.37】</v>
      </c>
      <c r="BQ6" s="79">
        <f t="shared" ref="BQ6:BZ6" si="6">IF(BQ7="",NA(),BQ7)</f>
        <v>62.75</v>
      </c>
      <c r="BR6" s="79">
        <f t="shared" si="6"/>
        <v>70.19</v>
      </c>
      <c r="BS6" s="79">
        <f t="shared" si="6"/>
        <v>41.25</v>
      </c>
      <c r="BT6" s="79">
        <f t="shared" si="6"/>
        <v>30.73</v>
      </c>
      <c r="BU6" s="79">
        <f t="shared" si="6"/>
        <v>68.31</v>
      </c>
      <c r="BV6" s="79">
        <f t="shared" si="6"/>
        <v>59.8</v>
      </c>
      <c r="BW6" s="79">
        <f t="shared" si="6"/>
        <v>57.77</v>
      </c>
      <c r="BX6" s="79">
        <f t="shared" si="6"/>
        <v>57.31</v>
      </c>
      <c r="BY6" s="79">
        <f t="shared" si="6"/>
        <v>57.08</v>
      </c>
      <c r="BZ6" s="79">
        <f t="shared" si="6"/>
        <v>56.26</v>
      </c>
      <c r="CA6" s="71" t="str">
        <f>IF(CA7="","",IF(CA7="-","【-】","【"&amp;SUBSTITUTE(TEXT(CA7,"#,##0.00"),"-","△")&amp;"】"))</f>
        <v>【60.65】</v>
      </c>
      <c r="CB6" s="79">
        <f t="shared" ref="CB6:CK6" si="7">IF(CB7="",NA(),CB7)</f>
        <v>195.24</v>
      </c>
      <c r="CC6" s="79">
        <f t="shared" si="7"/>
        <v>177.9</v>
      </c>
      <c r="CD6" s="79">
        <f t="shared" si="7"/>
        <v>304.14</v>
      </c>
      <c r="CE6" s="79">
        <f t="shared" si="7"/>
        <v>401.49</v>
      </c>
      <c r="CF6" s="79">
        <f t="shared" si="7"/>
        <v>188.72</v>
      </c>
      <c r="CG6" s="79">
        <f t="shared" si="7"/>
        <v>263.76</v>
      </c>
      <c r="CH6" s="79">
        <f t="shared" si="7"/>
        <v>274.35000000000002</v>
      </c>
      <c r="CI6" s="79">
        <f t="shared" si="7"/>
        <v>273.52</v>
      </c>
      <c r="CJ6" s="79">
        <f t="shared" si="7"/>
        <v>274.99</v>
      </c>
      <c r="CK6" s="79">
        <f t="shared" si="7"/>
        <v>282.08999999999997</v>
      </c>
      <c r="CL6" s="71" t="str">
        <f>IF(CL7="","",IF(CL7="-","【-】","【"&amp;SUBSTITUTE(TEXT(CL7,"#,##0.00"),"-","△")&amp;"】"))</f>
        <v>【256.97】</v>
      </c>
      <c r="CM6" s="79">
        <f t="shared" ref="CM6:CV6" si="8">IF(CM7="",NA(),CM7)</f>
        <v>61.54</v>
      </c>
      <c r="CN6" s="79">
        <f t="shared" si="8"/>
        <v>60.26</v>
      </c>
      <c r="CO6" s="79">
        <f t="shared" si="8"/>
        <v>61.54</v>
      </c>
      <c r="CP6" s="79">
        <f t="shared" si="8"/>
        <v>57.69</v>
      </c>
      <c r="CQ6" s="79">
        <f t="shared" si="8"/>
        <v>56.41</v>
      </c>
      <c r="CR6" s="79">
        <f t="shared" si="8"/>
        <v>51.75</v>
      </c>
      <c r="CS6" s="79">
        <f t="shared" si="8"/>
        <v>50.68</v>
      </c>
      <c r="CT6" s="79">
        <f t="shared" si="8"/>
        <v>50.14</v>
      </c>
      <c r="CU6" s="79">
        <f t="shared" si="8"/>
        <v>54.83</v>
      </c>
      <c r="CV6" s="79">
        <f t="shared" si="8"/>
        <v>66.53</v>
      </c>
      <c r="CW6" s="71" t="str">
        <f>IF(CW7="","",IF(CW7="-","【-】","【"&amp;SUBSTITUTE(TEXT(CW7,"#,##0.00"),"-","△")&amp;"】"))</f>
        <v>【61.14】</v>
      </c>
      <c r="CX6" s="79">
        <f t="shared" ref="CX6:DG6" si="9">IF(CX7="",NA(),CX7)</f>
        <v>100</v>
      </c>
      <c r="CY6" s="79">
        <f t="shared" si="9"/>
        <v>100</v>
      </c>
      <c r="CZ6" s="79">
        <f t="shared" si="9"/>
        <v>100</v>
      </c>
      <c r="DA6" s="79">
        <f t="shared" si="9"/>
        <v>100</v>
      </c>
      <c r="DB6" s="79">
        <f t="shared" si="9"/>
        <v>100</v>
      </c>
      <c r="DC6" s="79">
        <f t="shared" si="9"/>
        <v>84.84</v>
      </c>
      <c r="DD6" s="79">
        <f t="shared" si="9"/>
        <v>84.86</v>
      </c>
      <c r="DE6" s="79">
        <f t="shared" si="9"/>
        <v>84.98</v>
      </c>
      <c r="DF6" s="79">
        <f t="shared" si="9"/>
        <v>84.7</v>
      </c>
      <c r="DG6" s="79">
        <f t="shared" si="9"/>
        <v>84.67</v>
      </c>
      <c r="DH6" s="71" t="str">
        <f>IF(DH7="","",IF(DH7="-","【-】","【"&amp;SUBSTITUTE(TEXT(DH7,"#,##0.00"),"-","△")&amp;"】"))</f>
        <v>【86.91】</v>
      </c>
      <c r="DI6" s="71" t="e">
        <f t="shared" ref="DI6:DR6" si="10">IF(DI7="",NA(),DI7)</f>
        <v>#N/A</v>
      </c>
      <c r="DJ6" s="71" t="e">
        <f t="shared" si="10"/>
        <v>#N/A</v>
      </c>
      <c r="DK6" s="71" t="e">
        <f t="shared" si="10"/>
        <v>#N/A</v>
      </c>
      <c r="DL6" s="71" t="e">
        <f t="shared" si="10"/>
        <v>#N/A</v>
      </c>
      <c r="DM6" s="71" t="e">
        <f t="shared" si="10"/>
        <v>#N/A</v>
      </c>
      <c r="DN6" s="71" t="e">
        <f t="shared" si="10"/>
        <v>#N/A</v>
      </c>
      <c r="DO6" s="71" t="e">
        <f t="shared" si="10"/>
        <v>#N/A</v>
      </c>
      <c r="DP6" s="71" t="e">
        <f t="shared" si="10"/>
        <v>#N/A</v>
      </c>
      <c r="DQ6" s="71" t="e">
        <f t="shared" si="10"/>
        <v>#N/A</v>
      </c>
      <c r="DR6" s="71" t="e">
        <f t="shared" si="10"/>
        <v>#N/A</v>
      </c>
      <c r="DS6" s="71" t="str">
        <f>IF(DS7="","",IF(DS7="-","【-】","【"&amp;SUBSTITUTE(TEXT(DS7,"#,##0.00"),"-","△")&amp;"】"))</f>
        <v/>
      </c>
      <c r="DT6" s="71" t="e">
        <f t="shared" ref="DT6:EC6" si="11">IF(DT7="",NA(),DT7)</f>
        <v>#N/A</v>
      </c>
      <c r="DU6" s="71" t="e">
        <f t="shared" si="11"/>
        <v>#N/A</v>
      </c>
      <c r="DV6" s="71" t="e">
        <f t="shared" si="11"/>
        <v>#N/A</v>
      </c>
      <c r="DW6" s="71" t="e">
        <f t="shared" si="11"/>
        <v>#N/A</v>
      </c>
      <c r="DX6" s="71" t="e">
        <f t="shared" si="11"/>
        <v>#N/A</v>
      </c>
      <c r="DY6" s="71" t="e">
        <f t="shared" si="11"/>
        <v>#N/A</v>
      </c>
      <c r="DZ6" s="71" t="e">
        <f t="shared" si="11"/>
        <v>#N/A</v>
      </c>
      <c r="EA6" s="71" t="e">
        <f t="shared" si="11"/>
        <v>#N/A</v>
      </c>
      <c r="EB6" s="71" t="e">
        <f t="shared" si="11"/>
        <v>#N/A</v>
      </c>
      <c r="EC6" s="71" t="e">
        <f t="shared" si="11"/>
        <v>#N/A</v>
      </c>
      <c r="ED6" s="71" t="str">
        <f>IF(ED7="","",IF(ED7="-","【-】","【"&amp;SUBSTITUTE(TEXT(ED7,"#,##0.00"),"-","△")&amp;"】"))</f>
        <v/>
      </c>
      <c r="EE6" s="71">
        <f t="shared" ref="EE6:EN6" si="12">IF(EE7="",NA(),EE7)</f>
        <v>0</v>
      </c>
      <c r="EF6" s="71">
        <f t="shared" si="12"/>
        <v>0</v>
      </c>
      <c r="EG6" s="71">
        <f t="shared" si="12"/>
        <v>0</v>
      </c>
      <c r="EH6" s="71">
        <f t="shared" si="12"/>
        <v>0</v>
      </c>
      <c r="EI6" s="71">
        <f t="shared" si="12"/>
        <v>0</v>
      </c>
      <c r="EJ6" s="79">
        <f t="shared" si="12"/>
        <v>1.e-002</v>
      </c>
      <c r="EK6" s="79">
        <f t="shared" si="12"/>
        <v>1.e-002</v>
      </c>
      <c r="EL6" s="79">
        <f t="shared" si="12"/>
        <v>2.e-002</v>
      </c>
      <c r="EM6" s="79">
        <f t="shared" si="12"/>
        <v>0.25</v>
      </c>
      <c r="EN6" s="79">
        <f t="shared" si="12"/>
        <v>5.e-002</v>
      </c>
      <c r="EO6" s="71" t="str">
        <f>IF(EO7="","",IF(EO7="-","【-】","【"&amp;SUBSTITUTE(TEXT(EO7,"#,##0.00"),"-","△")&amp;"】"))</f>
        <v>【0.03】</v>
      </c>
    </row>
    <row r="7" spans="1:145" s="56" customFormat="1">
      <c r="A7" s="57"/>
      <c r="B7" s="63">
        <v>2021</v>
      </c>
      <c r="C7" s="63">
        <v>222267</v>
      </c>
      <c r="D7" s="63">
        <v>47</v>
      </c>
      <c r="E7" s="63">
        <v>17</v>
      </c>
      <c r="F7" s="63">
        <v>5</v>
      </c>
      <c r="G7" s="63">
        <v>0</v>
      </c>
      <c r="H7" s="63" t="s">
        <v>2</v>
      </c>
      <c r="I7" s="63" t="s">
        <v>98</v>
      </c>
      <c r="J7" s="63" t="s">
        <v>99</v>
      </c>
      <c r="K7" s="63" t="s">
        <v>100</v>
      </c>
      <c r="L7" s="63" t="s">
        <v>101</v>
      </c>
      <c r="M7" s="63" t="s">
        <v>102</v>
      </c>
      <c r="N7" s="72" t="s">
        <v>41</v>
      </c>
      <c r="O7" s="72" t="s">
        <v>103</v>
      </c>
      <c r="P7" s="72">
        <v>0.43</v>
      </c>
      <c r="Q7" s="72">
        <v>91.58</v>
      </c>
      <c r="R7" s="72">
        <v>2160</v>
      </c>
      <c r="S7" s="72">
        <v>43936</v>
      </c>
      <c r="T7" s="72">
        <v>111.69</v>
      </c>
      <c r="U7" s="72">
        <v>393.37</v>
      </c>
      <c r="V7" s="72">
        <v>189</v>
      </c>
      <c r="W7" s="72">
        <v>7.0000000000000007e-002</v>
      </c>
      <c r="X7" s="72">
        <v>2700</v>
      </c>
      <c r="Y7" s="72">
        <v>46.1</v>
      </c>
      <c r="Z7" s="72">
        <v>41.47</v>
      </c>
      <c r="AA7" s="72">
        <v>47.99</v>
      </c>
      <c r="AB7" s="72">
        <v>48.79</v>
      </c>
      <c r="AC7" s="72">
        <v>37.54</v>
      </c>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v>0</v>
      </c>
      <c r="BG7" s="72">
        <v>0</v>
      </c>
      <c r="BH7" s="72">
        <v>0</v>
      </c>
      <c r="BI7" s="72">
        <v>0</v>
      </c>
      <c r="BJ7" s="72">
        <v>0</v>
      </c>
      <c r="BK7" s="72">
        <v>855.8</v>
      </c>
      <c r="BL7" s="72">
        <v>789.46</v>
      </c>
      <c r="BM7" s="72">
        <v>826.83</v>
      </c>
      <c r="BN7" s="72">
        <v>867.83</v>
      </c>
      <c r="BO7" s="72">
        <v>791.76</v>
      </c>
      <c r="BP7" s="72">
        <v>786.37</v>
      </c>
      <c r="BQ7" s="72">
        <v>62.75</v>
      </c>
      <c r="BR7" s="72">
        <v>70.19</v>
      </c>
      <c r="BS7" s="72">
        <v>41.25</v>
      </c>
      <c r="BT7" s="72">
        <v>30.73</v>
      </c>
      <c r="BU7" s="72">
        <v>68.31</v>
      </c>
      <c r="BV7" s="72">
        <v>59.8</v>
      </c>
      <c r="BW7" s="72">
        <v>57.77</v>
      </c>
      <c r="BX7" s="72">
        <v>57.31</v>
      </c>
      <c r="BY7" s="72">
        <v>57.08</v>
      </c>
      <c r="BZ7" s="72">
        <v>56.26</v>
      </c>
      <c r="CA7" s="72">
        <v>60.65</v>
      </c>
      <c r="CB7" s="72">
        <v>195.24</v>
      </c>
      <c r="CC7" s="72">
        <v>177.9</v>
      </c>
      <c r="CD7" s="72">
        <v>304.14</v>
      </c>
      <c r="CE7" s="72">
        <v>401.49</v>
      </c>
      <c r="CF7" s="72">
        <v>188.72</v>
      </c>
      <c r="CG7" s="72">
        <v>263.76</v>
      </c>
      <c r="CH7" s="72">
        <v>274.35000000000002</v>
      </c>
      <c r="CI7" s="72">
        <v>273.52</v>
      </c>
      <c r="CJ7" s="72">
        <v>274.99</v>
      </c>
      <c r="CK7" s="72">
        <v>282.08999999999997</v>
      </c>
      <c r="CL7" s="72">
        <v>256.97000000000003</v>
      </c>
      <c r="CM7" s="72">
        <v>61.54</v>
      </c>
      <c r="CN7" s="72">
        <v>60.26</v>
      </c>
      <c r="CO7" s="72">
        <v>61.54</v>
      </c>
      <c r="CP7" s="72">
        <v>57.69</v>
      </c>
      <c r="CQ7" s="72">
        <v>56.41</v>
      </c>
      <c r="CR7" s="72">
        <v>51.75</v>
      </c>
      <c r="CS7" s="72">
        <v>50.68</v>
      </c>
      <c r="CT7" s="72">
        <v>50.14</v>
      </c>
      <c r="CU7" s="72">
        <v>54.83</v>
      </c>
      <c r="CV7" s="72">
        <v>66.53</v>
      </c>
      <c r="CW7" s="72">
        <v>61.14</v>
      </c>
      <c r="CX7" s="72">
        <v>100</v>
      </c>
      <c r="CY7" s="72">
        <v>100</v>
      </c>
      <c r="CZ7" s="72">
        <v>100</v>
      </c>
      <c r="DA7" s="72">
        <v>100</v>
      </c>
      <c r="DB7" s="72">
        <v>100</v>
      </c>
      <c r="DC7" s="72">
        <v>84.84</v>
      </c>
      <c r="DD7" s="72">
        <v>84.86</v>
      </c>
      <c r="DE7" s="72">
        <v>84.98</v>
      </c>
      <c r="DF7" s="72">
        <v>84.7</v>
      </c>
      <c r="DG7" s="72">
        <v>84.67</v>
      </c>
      <c r="DH7" s="72">
        <v>86.91</v>
      </c>
      <c r="DI7" s="72"/>
      <c r="DJ7" s="72"/>
      <c r="DK7" s="72"/>
      <c r="DL7" s="72"/>
      <c r="DM7" s="72"/>
      <c r="DN7" s="72"/>
      <c r="DO7" s="72"/>
      <c r="DP7" s="72"/>
      <c r="DQ7" s="72"/>
      <c r="DR7" s="72"/>
      <c r="DS7" s="72"/>
      <c r="DT7" s="72"/>
      <c r="DU7" s="72"/>
      <c r="DV7" s="72"/>
      <c r="DW7" s="72"/>
      <c r="DX7" s="72"/>
      <c r="DY7" s="72"/>
      <c r="DZ7" s="72"/>
      <c r="EA7" s="72"/>
      <c r="EB7" s="72"/>
      <c r="EC7" s="72"/>
      <c r="ED7" s="72"/>
      <c r="EE7" s="72">
        <v>0</v>
      </c>
      <c r="EF7" s="72">
        <v>0</v>
      </c>
      <c r="EG7" s="72">
        <v>0</v>
      </c>
      <c r="EH7" s="72">
        <v>0</v>
      </c>
      <c r="EI7" s="72">
        <v>0</v>
      </c>
      <c r="EJ7" s="72">
        <v>1.e-002</v>
      </c>
      <c r="EK7" s="72">
        <v>1.e-002</v>
      </c>
      <c r="EL7" s="72">
        <v>2.e-002</v>
      </c>
      <c r="EM7" s="72">
        <v>0.25</v>
      </c>
      <c r="EN7" s="72">
        <v>5.e-002</v>
      </c>
      <c r="EO7" s="72">
        <v>3.e-002</v>
      </c>
    </row>
    <row r="8" spans="1:145">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row>
    <row r="9" spans="1:145">
      <c r="A9" s="58"/>
      <c r="B9" s="58" t="s">
        <v>104</v>
      </c>
      <c r="C9" s="58" t="s">
        <v>105</v>
      </c>
      <c r="D9" s="58" t="s">
        <v>106</v>
      </c>
      <c r="E9" s="58" t="s">
        <v>107</v>
      </c>
      <c r="F9" s="58" t="s">
        <v>108</v>
      </c>
      <c r="R9" s="73"/>
      <c r="Y9" s="73"/>
      <c r="Z9" s="73"/>
      <c r="AA9" s="73"/>
      <c r="AB9" s="73"/>
      <c r="AC9" s="73"/>
      <c r="AD9" s="73"/>
      <c r="AE9" s="73"/>
      <c r="AF9" s="73"/>
      <c r="AG9" s="73"/>
      <c r="AI9" s="73"/>
      <c r="AJ9" s="73"/>
      <c r="AK9" s="73"/>
      <c r="AL9" s="73"/>
      <c r="AM9" s="73"/>
      <c r="AN9" s="73"/>
      <c r="AO9" s="73"/>
      <c r="AP9" s="73"/>
      <c r="AQ9" s="73"/>
      <c r="AR9" s="73"/>
      <c r="AT9" s="73"/>
      <c r="AU9" s="73"/>
      <c r="AV9" s="73"/>
      <c r="AW9" s="73"/>
      <c r="AX9" s="73"/>
      <c r="AY9" s="73"/>
      <c r="AZ9" s="73"/>
      <c r="BA9" s="73"/>
      <c r="BB9" s="73"/>
      <c r="BC9" s="73"/>
      <c r="BE9" s="73"/>
      <c r="BF9" s="73"/>
      <c r="BG9" s="73"/>
      <c r="BH9" s="73"/>
      <c r="BI9" s="73"/>
      <c r="BJ9" s="73"/>
      <c r="BK9" s="73"/>
      <c r="BL9" s="73"/>
      <c r="BM9" s="73"/>
      <c r="BN9" s="73"/>
      <c r="BP9" s="73"/>
      <c r="BQ9" s="73"/>
      <c r="BR9" s="73"/>
      <c r="BS9" s="73"/>
      <c r="BT9" s="73"/>
      <c r="BU9" s="73"/>
      <c r="BV9" s="73"/>
      <c r="BW9" s="73"/>
      <c r="BX9" s="73"/>
      <c r="BY9" s="73"/>
      <c r="CA9" s="73"/>
      <c r="CB9" s="73"/>
      <c r="CC9" s="73"/>
      <c r="CD9" s="73"/>
      <c r="CE9" s="73"/>
      <c r="CF9" s="73"/>
      <c r="CG9" s="73"/>
      <c r="CH9" s="73"/>
      <c r="CI9" s="73"/>
      <c r="CJ9" s="73"/>
      <c r="CL9" s="73"/>
      <c r="CM9" s="73"/>
      <c r="CN9" s="73"/>
      <c r="CO9" s="73"/>
      <c r="CP9" s="73"/>
      <c r="CQ9" s="73"/>
      <c r="CR9" s="73"/>
      <c r="CS9" s="73"/>
      <c r="CT9" s="73"/>
      <c r="CU9" s="73"/>
      <c r="CW9" s="73"/>
      <c r="CX9" s="73"/>
      <c r="CY9" s="73"/>
      <c r="CZ9" s="73"/>
      <c r="DA9" s="73"/>
      <c r="DB9" s="73"/>
      <c r="DC9" s="73"/>
      <c r="DD9" s="73"/>
      <c r="DE9" s="73"/>
      <c r="DF9" s="73"/>
      <c r="DH9" s="73"/>
      <c r="DI9" s="73"/>
      <c r="DJ9" s="73"/>
      <c r="DK9" s="73"/>
      <c r="DL9" s="73"/>
      <c r="DM9" s="73"/>
      <c r="DN9" s="73"/>
      <c r="DO9" s="73"/>
      <c r="DP9" s="73"/>
      <c r="DQ9" s="73"/>
      <c r="DS9" s="73"/>
      <c r="DT9" s="73"/>
      <c r="DU9" s="73"/>
      <c r="DV9" s="73"/>
      <c r="DW9" s="73"/>
      <c r="DX9" s="73"/>
      <c r="DY9" s="73"/>
      <c r="DZ9" s="73"/>
      <c r="EA9" s="73"/>
      <c r="EB9" s="73"/>
      <c r="ED9" s="73"/>
      <c r="EE9" s="73"/>
      <c r="EF9" s="73"/>
      <c r="EG9" s="73"/>
      <c r="EH9" s="73"/>
      <c r="EI9" s="73"/>
      <c r="EJ9" s="73"/>
      <c r="EK9" s="73"/>
      <c r="EL9" s="73"/>
      <c r="EM9" s="73"/>
    </row>
    <row r="10" spans="1:145">
      <c r="A10" s="58" t="s">
        <v>34</v>
      </c>
      <c r="B10" s="64">
        <f>DATEVALUE($B7+12-B11&amp;"/1/"&amp;B12)</f>
        <v>47119</v>
      </c>
      <c r="C10" s="64">
        <f>DATEVALUE($B7+12-C11&amp;"/1/"&amp;C12)</f>
        <v>47484</v>
      </c>
      <c r="D10" s="65">
        <f>DATEVALUE($B7+12-D11&amp;"/1/"&amp;D12)</f>
        <v>47849</v>
      </c>
      <c r="E10" s="65">
        <f>DATEVALUE($B7+12-E11&amp;"/1/"&amp;E12)</f>
        <v>48215</v>
      </c>
      <c r="F10" s="65">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2023-01-11T01:10:53Z</cp:lastPrinted>
  <dcterms:created xsi:type="dcterms:W3CDTF">2022-12-01T01:58:12Z</dcterms:created>
  <dcterms:modified xsi:type="dcterms:W3CDTF">2023-02-15T07:01:58Z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2023-02-15T07:01:58Z</vt:filetime>
  </property>
</Properties>
</file>