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fcKaVd61RCb5jorZzZlyFFk+L9CS7rbLpGYR+w+fofP4bAm80baTQ9Upo30STk2cOZ4k5t+JDVKuu7gRuAfA==" workbookSaltValue="kC/8tpxRtFP20ozuhErNV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<sst xmlns="http://schemas.openxmlformats.org/spreadsheetml/2006/main" xmlns:r="http://schemas.openxmlformats.org/officeDocument/2006/relationships" count="115" uniqueCount="115">
  <si>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</si>
  <si>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</si>
  <si>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</si>
  <si>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　当市の下水道事業は平成17年３月31日から供用を開始した、比較的新しい施設である。そのため、有形固定資産は耐用年数に満たないものがほとんどであるため、①有形固定資産減価償却率は類似団体平均値と比較すると低い数値となっている。
　今後、ストックマネジメント計画に基づき、長期的な施設状況を予測しながら、点検、調査、修繕及び改築を行っていく必要がある。</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</si>
  <si>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</si>
  <si>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</si>
  <si>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</si>
  <si>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</si>
  <si>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</si>
  <si>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</si>
  <si>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</si>
  <si>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</si>
  <si>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</si>
  <si>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</si>
  <si>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</si>
  <si>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</si>
  <si>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</si>
  <si>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</si>
  <si>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</si>
  <si>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</si>
  <si>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</si>
  <si>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</si>
  <si>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</si>
  <si>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</si>
  <si>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</si>
  <si>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</si>
  <si>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</si>
  <si>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</si>
  <si>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</si>
  <si>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</si>
  <si>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</si>
  <si>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</si>
  <si>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</si>
  <si>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</si>
  <si>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</si>
  <si>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</si>
  <si>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</si>
  <si>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</si>
  <si>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</si>
  <si>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</si>
  <si>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</si>
  <si>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</si>
  <si>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</si>
  <si>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</si>
  <si>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</si>
  <si>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</si>
  <si>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</si>
  <si>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</si>
  <si>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</si>
  <si>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</si>
  <si>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</si>
  <si>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</si>
  <si>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</si>
  <si>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</si>
  <si>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</si>
  <si>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</si>
  <si>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</si>
  <si>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</si>
  <si>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</si>
  <si>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</si>
  <si>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</si>
  <si>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</si>
  <si>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</si>
  <si>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</si>
  <si>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</si>
  <si>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</si>
  <si>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</si>
  <si>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</si>
  <si>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</si>
  <si>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</si>
  <si>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</si>
  <si>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</si>
  <si>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</si>
  <si>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</si>
  <si>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</si>
  <si>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</si>
  <si>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</si>
  <si>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</si>
  <si>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</si>
  <si>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</si>
  <si>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</si>
  <si>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</si>
  <si>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</si>
  <si>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</si>
  <si>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</si>
  <si>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</si>
  <si>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</si>
  <si>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</si>
  <si>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</si>
  <si>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</si>
  <si>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</si>
  <si>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</si>
  <si>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</si>
  <si>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</si>
  <si>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</si>
  <si>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</si>
  <si>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菊川市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</si>
  <si>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</si>
  <si>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</si>
  <si>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</si>
  <si>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</si>
  <si>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</si>
  <si>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</si>
  <si>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</si>
  <si>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</si>
  <si>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</si>
  <si>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</si>
  <si>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</si>
  <si>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</si>
  <si>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</si>
  <si>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</si>
  <si>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</si>
  <si>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</si>
  <si>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当市の下水道事業は公共下水道及び特定環境保全公共下水道の２事業で構成され、平成30年４月１日から、地方公営企業法の財務規定を適用する企業会計へと移行した。
　①経常収支比率が前年に引き続き改善した理由として、収益面では下水道使用料が前年度対比約260万円の収益増、営業外収益の他会計補助金が前年度対比約910万増加したことが挙げられる。費用面では、除却資産が少なかったことにより、資産減耗費が前年度対比で約3,460万費用減の影響が大きい。２か年を通じて改善がみられるものの、依然100％を割り込んでいることから、引き続き、管渠整備を進め、早期接続の呼びかけによって有収水量の増加を図る必要がある。
　②累積欠損金比率においては、令和３年度においても当年度純損失を計上したことから、数値が悪化した。
　③流動比率の数値が悪化したことに関しては、未払金支払いにより現金及び預金が前年度対比で約8,300万減少したこと、企業債金額が約750万増加したことが要因に挙げられる。今後、使用料改定を行い、使用料収益の増加による経営改善を図っていく。
　④企業債残高対事業規模比率において、前年度までに平成30年度、令和元年度の数値をそれぞれ1,736％、1,761％に修正した。令和３年度の数値は1,669％と改善がみられるが、類似団体と比較すると依然、高い数値となっているため、使用料の単価を見直す必要がある。
　⑤経費回収率は前年度以前に平成30年度及び令和元年度の数値をそれぞれ73.62％、81.03％に修正した。令和３年度においては、前年度から0.38pt改善しており、類似団体平均と比較しても数値では上回っているが、使用料で回収すべき経費を使用料で賄えている状況である、100％を下回っている。依然として、賄いきれない分について、一般会計からの経営支援として繰入金を充当しており、早期に使用料単価の見直しを行う必要がある。
　⑥汚水処理原価は前年度までに平成30年度及び令和元年度の数値をそれぞれ184.16円、158.53円に修正した。令和３年度の数値においては149.65円と、類似団体平均と比較して、効率的な汚水処理が行えていると判断できる。
　⑦施設利用率に関しては、前年度までに令和元年度数値を39.07％に修正した。令和３年度数値は前年度以前と比較し改善がみられるが、管渠整備中であることから類似団体平均値と比較し、低い値となっている。整備を確実に進めることで数値を向上させていく必要がある。
　⑧水洗化率について、処理区域内人口増加に伴う水洗化率向上の取組を行い、引き続き水質保全に努めていく。</t>
  </si>
  <si>
    <t>　公共下水道事業は今後も処理区域が拡大し、使用料収入の増加が見込まれる。経費回収率にも改善の兆しがみられるが、依然経費回収率は100％を割り込んだ数値であり、約15％を一般会計に依存する経営となっている。経常収支比率についても、100％を超えておらず、年々欠損金が累積し数値は悪化している。今後、管渠整備と並行して使用料の改定を行い、経営改善の実現に向け事業を進めることが急務である。</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</si>
</sst>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0.25</c:v>
                </c:pt>
                <c:pt idx="2">
                  <c:v>0.15</c:v>
                </c:pt>
                <c:pt idx="3">
                  <c:v>1.65</c:v>
                </c:pt>
                <c:pt idx="4">
                  <c:v>0.14000000000000001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100.02</c:v>
                </c:pt>
                <c:pt idx="2">
                  <c:v>86.04</c:v>
                </c:pt>
                <c:pt idx="3">
                  <c:v>94.4</c:v>
                </c:pt>
                <c:pt idx="4">
                  <c:v>98.39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105.05</c:v>
                </c:pt>
                <c:pt idx="2">
                  <c:v>106.57</c:v>
                </c:pt>
                <c:pt idx="3">
                  <c:v>107.21</c:v>
                </c:pt>
                <c:pt idx="4">
                  <c:v>107.08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3.72</c:v>
                </c:pt>
                <c:pt idx="2">
                  <c:v>6.94</c:v>
                </c:pt>
                <c:pt idx="3">
                  <c:v>10.11</c:v>
                </c:pt>
                <c:pt idx="4">
                  <c:v>13.09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15.07</c:v>
                </c:pt>
                <c:pt idx="2">
                  <c:v>15.85</c:v>
                </c:pt>
                <c:pt idx="3">
                  <c:v>12.7</c:v>
                </c:pt>
                <c:pt idx="4">
                  <c:v>14.65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c:v>0</c:v>
                </c:pt>
                <c:pt idx="2">
                  <c:v>0</c:v>
                </c:pt>
                <c:pt idx="3">
                  <c:v>0</c:v>
                </c:pt>
                <c:pt idx="4" formatCode="#,##0.00;&quot;△&quot;#,##0.00;&quot;-&quot;">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3.38</c:v>
                </c:pt>
                <c:pt idx="2">
                  <c:v>8.84</c:v>
                </c:pt>
                <c:pt idx="3">
                  <c:v>32.92</c:v>
                </c:pt>
                <c:pt idx="4">
                  <c:v>38.72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100.62</c:v>
                </c:pt>
                <c:pt idx="2">
                  <c:v>53.44</c:v>
                </c:pt>
                <c:pt idx="3">
                  <c:v>43.71</c:v>
                </c:pt>
                <c:pt idx="4">
                  <c:v>45.94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61.68</c:v>
                </c:pt>
                <c:pt idx="2">
                  <c:v>60.42</c:v>
                </c:pt>
                <c:pt idx="3">
                  <c:v>62.5</c:v>
                </c:pt>
                <c:pt idx="4">
                  <c:v>60.58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64.069999999999993</c:v>
                </c:pt>
                <c:pt idx="2">
                  <c:v>47.03</c:v>
                </c:pt>
                <c:pt idx="3">
                  <c:v>40.67</c:v>
                </c:pt>
                <c:pt idx="4">
                  <c:v>47.7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478.6</c:v>
                </c:pt>
                <c:pt idx="2" formatCode="#,##0.00;&quot;△&quot;#,##0.00">
                  <c:v>0</c:v>
                </c:pt>
                <c:pt idx="3">
                  <c:v>1725.7</c:v>
                </c:pt>
                <c:pt idx="4">
                  <c:v>1669.73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722.53</c:v>
                </c:pt>
                <c:pt idx="2">
                  <c:v>1001.3</c:v>
                </c:pt>
                <c:pt idx="3">
                  <c:v>1050.51</c:v>
                </c:pt>
                <c:pt idx="4">
                  <c:v>1102.01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45.28</c:v>
                </c:pt>
                <c:pt idx="2">
                  <c:v>39.69</c:v>
                </c:pt>
                <c:pt idx="3">
                  <c:v>85.33</c:v>
                </c:pt>
                <c:pt idx="4">
                  <c:v>85.71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74.61</c:v>
                </c:pt>
                <c:pt idx="2">
                  <c:v>81.88</c:v>
                </c:pt>
                <c:pt idx="3">
                  <c:v>82.65</c:v>
                </c:pt>
                <c:pt idx="4">
                  <c:v>82.55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299.39</c:v>
                </c:pt>
                <c:pt idx="2">
                  <c:v>323.7</c:v>
                </c:pt>
                <c:pt idx="3">
                  <c:v>150</c:v>
                </c:pt>
                <c:pt idx="4">
                  <c:v>149.65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233.5</c:v>
                </c:pt>
                <c:pt idx="2">
                  <c:v>187.55</c:v>
                </c:pt>
                <c:pt idx="3">
                  <c:v>186.3</c:v>
                </c:pt>
                <c:pt idx="4">
                  <c:v>188.38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35.72</c:v>
                </c:pt>
                <c:pt idx="2" formatCode="#,##0.00;&quot;△&quot;#,##0.00">
                  <c:v>0</c:v>
                </c:pt>
                <c:pt idx="3">
                  <c:v>39.049999999999997</c:v>
                </c:pt>
                <c:pt idx="4">
                  <c:v>43.07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45.44</c:v>
                </c:pt>
                <c:pt idx="2">
                  <c:v>50.94</c:v>
                </c:pt>
                <c:pt idx="3">
                  <c:v>50.53</c:v>
                </c:pt>
                <c:pt idx="4">
                  <c:v>51.42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89.46</c:v>
                </c:pt>
                <c:pt idx="2">
                  <c:v>92.06</c:v>
                </c:pt>
                <c:pt idx="3">
                  <c:v>90.75</c:v>
                </c:pt>
                <c:pt idx="4">
                  <c:v>94.84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65.97</c:v>
                </c:pt>
                <c:pt idx="2">
                  <c:v>82.55</c:v>
                </c:pt>
                <c:pt idx="3">
                  <c:v>82.08</c:v>
                </c:pt>
                <c:pt idx="4">
                  <c:v>81.34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菊川市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17</v>
      </c>
      <c r="X7" s="5"/>
      <c r="Y7" s="5"/>
      <c r="Z7" s="5"/>
      <c r="AA7" s="5"/>
      <c r="AB7" s="5"/>
      <c r="AC7" s="5"/>
      <c r="AD7" s="5" t="s">
        <v>7</v>
      </c>
      <c r="AE7" s="5"/>
      <c r="AF7" s="5"/>
      <c r="AG7" s="5"/>
      <c r="AH7" s="5"/>
      <c r="AI7" s="5"/>
      <c r="AJ7" s="5"/>
      <c r="AK7" s="3"/>
      <c r="AL7" s="5" t="s">
        <v>18</v>
      </c>
      <c r="AM7" s="5"/>
      <c r="AN7" s="5"/>
      <c r="AO7" s="5"/>
      <c r="AP7" s="5"/>
      <c r="AQ7" s="5"/>
      <c r="AR7" s="5"/>
      <c r="AS7" s="5"/>
      <c r="AT7" s="5" t="s">
        <v>13</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Cc2</v>
      </c>
      <c r="X8" s="6"/>
      <c r="Y8" s="6"/>
      <c r="Z8" s="6"/>
      <c r="AA8" s="6"/>
      <c r="AB8" s="6"/>
      <c r="AC8" s="6"/>
      <c r="AD8" s="20" t="str">
        <f>データ!$M$6</f>
        <v>非設置</v>
      </c>
      <c r="AE8" s="20"/>
      <c r="AF8" s="20"/>
      <c r="AG8" s="20"/>
      <c r="AH8" s="20"/>
      <c r="AI8" s="20"/>
      <c r="AJ8" s="20"/>
      <c r="AK8" s="3"/>
      <c r="AL8" s="21">
        <f>データ!S6</f>
        <v>47880</v>
      </c>
      <c r="AM8" s="21"/>
      <c r="AN8" s="21"/>
      <c r="AO8" s="21"/>
      <c r="AP8" s="21"/>
      <c r="AQ8" s="21"/>
      <c r="AR8" s="21"/>
      <c r="AS8" s="21"/>
      <c r="AT8" s="7">
        <f>データ!T6</f>
        <v>94.19</v>
      </c>
      <c r="AU8" s="7"/>
      <c r="AV8" s="7"/>
      <c r="AW8" s="7"/>
      <c r="AX8" s="7"/>
      <c r="AY8" s="7"/>
      <c r="AZ8" s="7"/>
      <c r="BA8" s="7"/>
      <c r="BB8" s="7">
        <f>データ!U6</f>
        <v>508.33</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51.39</v>
      </c>
      <c r="J10" s="7"/>
      <c r="K10" s="7"/>
      <c r="L10" s="7"/>
      <c r="M10" s="7"/>
      <c r="N10" s="7"/>
      <c r="O10" s="7"/>
      <c r="P10" s="7">
        <f>データ!P6</f>
        <v>22.52</v>
      </c>
      <c r="Q10" s="7"/>
      <c r="R10" s="7"/>
      <c r="S10" s="7"/>
      <c r="T10" s="7"/>
      <c r="U10" s="7"/>
      <c r="V10" s="7"/>
      <c r="W10" s="7">
        <f>データ!Q6</f>
        <v>90.88</v>
      </c>
      <c r="X10" s="7"/>
      <c r="Y10" s="7"/>
      <c r="Z10" s="7"/>
      <c r="AA10" s="7"/>
      <c r="AB10" s="7"/>
      <c r="AC10" s="7"/>
      <c r="AD10" s="21">
        <f>データ!R6</f>
        <v>2640</v>
      </c>
      <c r="AE10" s="21"/>
      <c r="AF10" s="21"/>
      <c r="AG10" s="21"/>
      <c r="AH10" s="21"/>
      <c r="AI10" s="21"/>
      <c r="AJ10" s="21"/>
      <c r="AK10" s="2"/>
      <c r="AL10" s="21">
        <f>データ!V6</f>
        <v>10746</v>
      </c>
      <c r="AM10" s="21"/>
      <c r="AN10" s="21"/>
      <c r="AO10" s="21"/>
      <c r="AP10" s="21"/>
      <c r="AQ10" s="21"/>
      <c r="AR10" s="21"/>
      <c r="AS10" s="21"/>
      <c r="AT10" s="7">
        <f>データ!W6</f>
        <v>2.69</v>
      </c>
      <c r="AU10" s="7"/>
      <c r="AV10" s="7"/>
      <c r="AW10" s="7"/>
      <c r="AX10" s="7"/>
      <c r="AY10" s="7"/>
      <c r="AZ10" s="7"/>
      <c r="BA10" s="7"/>
      <c r="BB10" s="7">
        <f>データ!X6</f>
        <v>3994.8</v>
      </c>
      <c r="BC10" s="7"/>
      <c r="BD10" s="7"/>
      <c r="BE10" s="7"/>
      <c r="BF10" s="7"/>
      <c r="BG10" s="7"/>
      <c r="BH10" s="7"/>
      <c r="BI10" s="7"/>
      <c r="BJ10" s="2"/>
      <c r="BK10" s="2"/>
      <c r="BL10" s="29" t="s">
        <v>39</v>
      </c>
      <c r="BM10" s="41"/>
      <c r="BN10" s="50" t="s">
        <v>6</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3</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114</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10</v>
      </c>
      <c r="J84" s="12" t="s">
        <v>50</v>
      </c>
      <c r="K84" s="12" t="s">
        <v>51</v>
      </c>
      <c r="L84" s="12" t="s">
        <v>34</v>
      </c>
      <c r="M84" s="12" t="s">
        <v>37</v>
      </c>
      <c r="N84" s="12" t="s">
        <v>53</v>
      </c>
      <c r="O84" s="12" t="s">
        <v>55</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3lEN1HK8OTB1IMJ+e3cyWGLv/HVVTBHatmgh0OvzESKQvLcFdk92vzPr95pua498pGXNUq9liNIv7dVEHjIz7A==" saltValue="kl65fzZ0laCpUNyHO3C93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5</v>
      </c>
      <c r="F3" s="64" t="s">
        <v>4</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7</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222241</v>
      </c>
      <c r="D6" s="67">
        <f t="shared" si="1"/>
        <v>46</v>
      </c>
      <c r="E6" s="67">
        <f t="shared" si="1"/>
        <v>17</v>
      </c>
      <c r="F6" s="67">
        <f t="shared" si="1"/>
        <v>1</v>
      </c>
      <c r="G6" s="67">
        <f t="shared" si="1"/>
        <v>0</v>
      </c>
      <c r="H6" s="67" t="str">
        <f t="shared" si="1"/>
        <v>静岡県　菊川市</v>
      </c>
      <c r="I6" s="67" t="str">
        <f t="shared" si="1"/>
        <v>法適用</v>
      </c>
      <c r="J6" s="67" t="str">
        <f t="shared" si="1"/>
        <v>下水道事業</v>
      </c>
      <c r="K6" s="67" t="str">
        <f t="shared" si="1"/>
        <v>公共下水道</v>
      </c>
      <c r="L6" s="67" t="str">
        <f t="shared" si="1"/>
        <v>Cc2</v>
      </c>
      <c r="M6" s="67" t="str">
        <f t="shared" si="1"/>
        <v>非設置</v>
      </c>
      <c r="N6" s="76" t="str">
        <f t="shared" si="1"/>
        <v>-</v>
      </c>
      <c r="O6" s="76">
        <f t="shared" si="1"/>
        <v>51.39</v>
      </c>
      <c r="P6" s="76">
        <f t="shared" si="1"/>
        <v>22.52</v>
      </c>
      <c r="Q6" s="76">
        <f t="shared" si="1"/>
        <v>90.88</v>
      </c>
      <c r="R6" s="76">
        <f t="shared" si="1"/>
        <v>2640</v>
      </c>
      <c r="S6" s="76">
        <f t="shared" si="1"/>
        <v>47880</v>
      </c>
      <c r="T6" s="76">
        <f t="shared" si="1"/>
        <v>94.19</v>
      </c>
      <c r="U6" s="76">
        <f t="shared" si="1"/>
        <v>508.33</v>
      </c>
      <c r="V6" s="76">
        <f t="shared" si="1"/>
        <v>10746</v>
      </c>
      <c r="W6" s="76">
        <f t="shared" si="1"/>
        <v>2.69</v>
      </c>
      <c r="X6" s="76">
        <f t="shared" si="1"/>
        <v>3994.8</v>
      </c>
      <c r="Y6" s="84" t="str">
        <f t="shared" ref="Y6:AH6" si="2">IF(Y7="",NA(),Y7)</f>
        <v>-</v>
      </c>
      <c r="Z6" s="84">
        <f t="shared" si="2"/>
        <v>100.02</v>
      </c>
      <c r="AA6" s="84">
        <f t="shared" si="2"/>
        <v>86.04</v>
      </c>
      <c r="AB6" s="84">
        <f t="shared" si="2"/>
        <v>94.4</v>
      </c>
      <c r="AC6" s="84">
        <f t="shared" si="2"/>
        <v>98.39</v>
      </c>
      <c r="AD6" s="84" t="str">
        <f t="shared" si="2"/>
        <v>-</v>
      </c>
      <c r="AE6" s="84">
        <f t="shared" si="2"/>
        <v>105.05</v>
      </c>
      <c r="AF6" s="84">
        <f t="shared" si="2"/>
        <v>106.57</v>
      </c>
      <c r="AG6" s="84">
        <f t="shared" si="2"/>
        <v>107.21</v>
      </c>
      <c r="AH6" s="84">
        <f t="shared" si="2"/>
        <v>107.08</v>
      </c>
      <c r="AI6" s="76" t="str">
        <f>IF(AI7="","",IF(AI7="-","【-】","【"&amp;SUBSTITUTE(TEXT(AI7,"#,##0.00"),"-","△")&amp;"】"))</f>
        <v>【107.02】</v>
      </c>
      <c r="AJ6" s="84" t="str">
        <f t="shared" ref="AJ6:AS6" si="3">IF(AJ7="",NA(),AJ7)</f>
        <v>-</v>
      </c>
      <c r="AK6" s="84">
        <f t="shared" si="3"/>
        <v>3.38</v>
      </c>
      <c r="AL6" s="84">
        <f t="shared" si="3"/>
        <v>8.84</v>
      </c>
      <c r="AM6" s="84">
        <f t="shared" si="3"/>
        <v>32.92</v>
      </c>
      <c r="AN6" s="84">
        <f t="shared" si="3"/>
        <v>38.72</v>
      </c>
      <c r="AO6" s="84" t="str">
        <f t="shared" si="3"/>
        <v>-</v>
      </c>
      <c r="AP6" s="84">
        <f t="shared" si="3"/>
        <v>100.62</v>
      </c>
      <c r="AQ6" s="84">
        <f t="shared" si="3"/>
        <v>53.44</v>
      </c>
      <c r="AR6" s="84">
        <f t="shared" si="3"/>
        <v>43.71</v>
      </c>
      <c r="AS6" s="84">
        <f t="shared" si="3"/>
        <v>45.94</v>
      </c>
      <c r="AT6" s="76" t="str">
        <f>IF(AT7="","",IF(AT7="-","【-】","【"&amp;SUBSTITUTE(TEXT(AT7,"#,##0.00"),"-","△")&amp;"】"))</f>
        <v>【3.09】</v>
      </c>
      <c r="AU6" s="84" t="str">
        <f t="shared" ref="AU6:BD6" si="4">IF(AU7="",NA(),AU7)</f>
        <v>-</v>
      </c>
      <c r="AV6" s="84">
        <f t="shared" si="4"/>
        <v>61.68</v>
      </c>
      <c r="AW6" s="84">
        <f t="shared" si="4"/>
        <v>60.42</v>
      </c>
      <c r="AX6" s="84">
        <f t="shared" si="4"/>
        <v>62.5</v>
      </c>
      <c r="AY6" s="84">
        <f t="shared" si="4"/>
        <v>60.58</v>
      </c>
      <c r="AZ6" s="84" t="str">
        <f t="shared" si="4"/>
        <v>-</v>
      </c>
      <c r="BA6" s="84">
        <f t="shared" si="4"/>
        <v>64.069999999999993</v>
      </c>
      <c r="BB6" s="84">
        <f t="shared" si="4"/>
        <v>47.03</v>
      </c>
      <c r="BC6" s="84">
        <f t="shared" si="4"/>
        <v>40.67</v>
      </c>
      <c r="BD6" s="84">
        <f t="shared" si="4"/>
        <v>47.7</v>
      </c>
      <c r="BE6" s="76" t="str">
        <f>IF(BE7="","",IF(BE7="-","【-】","【"&amp;SUBSTITUTE(TEXT(BE7,"#,##0.00"),"-","△")&amp;"】"))</f>
        <v>【71.39】</v>
      </c>
      <c r="BF6" s="84" t="str">
        <f t="shared" ref="BF6:BO6" si="5">IF(BF7="",NA(),BF7)</f>
        <v>-</v>
      </c>
      <c r="BG6" s="84">
        <f t="shared" si="5"/>
        <v>478.6</v>
      </c>
      <c r="BH6" s="76">
        <f t="shared" si="5"/>
        <v>0</v>
      </c>
      <c r="BI6" s="84">
        <f t="shared" si="5"/>
        <v>1725.7</v>
      </c>
      <c r="BJ6" s="84">
        <f t="shared" si="5"/>
        <v>1669.73</v>
      </c>
      <c r="BK6" s="84" t="str">
        <f t="shared" si="5"/>
        <v>-</v>
      </c>
      <c r="BL6" s="84">
        <f t="shared" si="5"/>
        <v>722.53</v>
      </c>
      <c r="BM6" s="84">
        <f t="shared" si="5"/>
        <v>1001.3</v>
      </c>
      <c r="BN6" s="84">
        <f t="shared" si="5"/>
        <v>1050.51</v>
      </c>
      <c r="BO6" s="84">
        <f t="shared" si="5"/>
        <v>1102.01</v>
      </c>
      <c r="BP6" s="76" t="str">
        <f>IF(BP7="","",IF(BP7="-","【-】","【"&amp;SUBSTITUTE(TEXT(BP7,"#,##0.00"),"-","△")&amp;"】"))</f>
        <v>【669.11】</v>
      </c>
      <c r="BQ6" s="84" t="str">
        <f t="shared" ref="BQ6:BZ6" si="6">IF(BQ7="",NA(),BQ7)</f>
        <v>-</v>
      </c>
      <c r="BR6" s="84">
        <f t="shared" si="6"/>
        <v>45.28</v>
      </c>
      <c r="BS6" s="84">
        <f t="shared" si="6"/>
        <v>39.69</v>
      </c>
      <c r="BT6" s="84">
        <f t="shared" si="6"/>
        <v>85.33</v>
      </c>
      <c r="BU6" s="84">
        <f t="shared" si="6"/>
        <v>85.71</v>
      </c>
      <c r="BV6" s="84" t="str">
        <f t="shared" si="6"/>
        <v>-</v>
      </c>
      <c r="BW6" s="84">
        <f t="shared" si="6"/>
        <v>74.61</v>
      </c>
      <c r="BX6" s="84">
        <f t="shared" si="6"/>
        <v>81.88</v>
      </c>
      <c r="BY6" s="84">
        <f t="shared" si="6"/>
        <v>82.65</v>
      </c>
      <c r="BZ6" s="84">
        <f t="shared" si="6"/>
        <v>82.55</v>
      </c>
      <c r="CA6" s="76" t="str">
        <f>IF(CA7="","",IF(CA7="-","【-】","【"&amp;SUBSTITUTE(TEXT(CA7,"#,##0.00"),"-","△")&amp;"】"))</f>
        <v>【99.73】</v>
      </c>
      <c r="CB6" s="84" t="str">
        <f t="shared" ref="CB6:CK6" si="7">IF(CB7="",NA(),CB7)</f>
        <v>-</v>
      </c>
      <c r="CC6" s="84">
        <f t="shared" si="7"/>
        <v>299.39</v>
      </c>
      <c r="CD6" s="84">
        <f t="shared" si="7"/>
        <v>323.7</v>
      </c>
      <c r="CE6" s="84">
        <f t="shared" si="7"/>
        <v>150</v>
      </c>
      <c r="CF6" s="84">
        <f t="shared" si="7"/>
        <v>149.65</v>
      </c>
      <c r="CG6" s="84" t="str">
        <f t="shared" si="7"/>
        <v>-</v>
      </c>
      <c r="CH6" s="84">
        <f t="shared" si="7"/>
        <v>233.5</v>
      </c>
      <c r="CI6" s="84">
        <f t="shared" si="7"/>
        <v>187.55</v>
      </c>
      <c r="CJ6" s="84">
        <f t="shared" si="7"/>
        <v>186.3</v>
      </c>
      <c r="CK6" s="84">
        <f t="shared" si="7"/>
        <v>188.38</v>
      </c>
      <c r="CL6" s="76" t="str">
        <f>IF(CL7="","",IF(CL7="-","【-】","【"&amp;SUBSTITUTE(TEXT(CL7,"#,##0.00"),"-","△")&amp;"】"))</f>
        <v>【134.98】</v>
      </c>
      <c r="CM6" s="84" t="str">
        <f t="shared" ref="CM6:CV6" si="8">IF(CM7="",NA(),CM7)</f>
        <v>-</v>
      </c>
      <c r="CN6" s="84">
        <f t="shared" si="8"/>
        <v>35.72</v>
      </c>
      <c r="CO6" s="76">
        <f t="shared" si="8"/>
        <v>0</v>
      </c>
      <c r="CP6" s="84">
        <f t="shared" si="8"/>
        <v>39.049999999999997</v>
      </c>
      <c r="CQ6" s="84">
        <f t="shared" si="8"/>
        <v>43.07</v>
      </c>
      <c r="CR6" s="84" t="str">
        <f t="shared" si="8"/>
        <v>-</v>
      </c>
      <c r="CS6" s="84">
        <f t="shared" si="8"/>
        <v>45.44</v>
      </c>
      <c r="CT6" s="84">
        <f t="shared" si="8"/>
        <v>50.94</v>
      </c>
      <c r="CU6" s="84">
        <f t="shared" si="8"/>
        <v>50.53</v>
      </c>
      <c r="CV6" s="84">
        <f t="shared" si="8"/>
        <v>51.42</v>
      </c>
      <c r="CW6" s="76" t="str">
        <f>IF(CW7="","",IF(CW7="-","【-】","【"&amp;SUBSTITUTE(TEXT(CW7,"#,##0.00"),"-","△")&amp;"】"))</f>
        <v>【59.99】</v>
      </c>
      <c r="CX6" s="84" t="str">
        <f t="shared" ref="CX6:DG6" si="9">IF(CX7="",NA(),CX7)</f>
        <v>-</v>
      </c>
      <c r="CY6" s="84">
        <f t="shared" si="9"/>
        <v>89.46</v>
      </c>
      <c r="CZ6" s="84">
        <f t="shared" si="9"/>
        <v>92.06</v>
      </c>
      <c r="DA6" s="84">
        <f t="shared" si="9"/>
        <v>90.75</v>
      </c>
      <c r="DB6" s="84">
        <f t="shared" si="9"/>
        <v>94.84</v>
      </c>
      <c r="DC6" s="84" t="str">
        <f t="shared" si="9"/>
        <v>-</v>
      </c>
      <c r="DD6" s="84">
        <f t="shared" si="9"/>
        <v>65.97</v>
      </c>
      <c r="DE6" s="84">
        <f t="shared" si="9"/>
        <v>82.55</v>
      </c>
      <c r="DF6" s="84">
        <f t="shared" si="9"/>
        <v>82.08</v>
      </c>
      <c r="DG6" s="84">
        <f t="shared" si="9"/>
        <v>81.34</v>
      </c>
      <c r="DH6" s="76" t="str">
        <f>IF(DH7="","",IF(DH7="-","【-】","【"&amp;SUBSTITUTE(TEXT(DH7,"#,##0.00"),"-","△")&amp;"】"))</f>
        <v>【95.72】</v>
      </c>
      <c r="DI6" s="84" t="str">
        <f t="shared" ref="DI6:DR6" si="10">IF(DI7="",NA(),DI7)</f>
        <v>-</v>
      </c>
      <c r="DJ6" s="84">
        <f t="shared" si="10"/>
        <v>3.72</v>
      </c>
      <c r="DK6" s="84">
        <f t="shared" si="10"/>
        <v>6.94</v>
      </c>
      <c r="DL6" s="84">
        <f t="shared" si="10"/>
        <v>10.11</v>
      </c>
      <c r="DM6" s="84">
        <f t="shared" si="10"/>
        <v>13.09</v>
      </c>
      <c r="DN6" s="84" t="str">
        <f t="shared" si="10"/>
        <v>-</v>
      </c>
      <c r="DO6" s="84">
        <f t="shared" si="10"/>
        <v>15.07</v>
      </c>
      <c r="DP6" s="84">
        <f t="shared" si="10"/>
        <v>15.85</v>
      </c>
      <c r="DQ6" s="84">
        <f t="shared" si="10"/>
        <v>12.7</v>
      </c>
      <c r="DR6" s="84">
        <f t="shared" si="10"/>
        <v>14.65</v>
      </c>
      <c r="DS6" s="76" t="str">
        <f>IF(DS7="","",IF(DS7="-","【-】","【"&amp;SUBSTITUTE(TEXT(DS7,"#,##0.00"),"-","△")&amp;"】"))</f>
        <v>【38.17】</v>
      </c>
      <c r="DT6" s="84" t="str">
        <f t="shared" ref="DT6:EC6" si="11">IF(DT7="",NA(),DT7)</f>
        <v>-</v>
      </c>
      <c r="DU6" s="76">
        <f t="shared" si="11"/>
        <v>0</v>
      </c>
      <c r="DV6" s="76">
        <f t="shared" si="11"/>
        <v>0</v>
      </c>
      <c r="DW6" s="76">
        <f t="shared" si="11"/>
        <v>0</v>
      </c>
      <c r="DX6" s="76">
        <f t="shared" si="11"/>
        <v>0</v>
      </c>
      <c r="DY6" s="84" t="str">
        <f t="shared" si="11"/>
        <v>-</v>
      </c>
      <c r="DZ6" s="76">
        <f t="shared" si="11"/>
        <v>0</v>
      </c>
      <c r="EA6" s="76">
        <f t="shared" si="11"/>
        <v>0</v>
      </c>
      <c r="EB6" s="76">
        <f t="shared" si="11"/>
        <v>0</v>
      </c>
      <c r="EC6" s="84">
        <f t="shared" si="11"/>
        <v>0.1</v>
      </c>
      <c r="ED6" s="76" t="str">
        <f>IF(ED7="","",IF(ED7="-","【-】","【"&amp;SUBSTITUTE(TEXT(ED7,"#,##0.00"),"-","△")&amp;"】"))</f>
        <v>【6.54】</v>
      </c>
      <c r="EE6" s="84" t="str">
        <f t="shared" ref="EE6:EN6" si="12">IF(EE7="",NA(),EE7)</f>
        <v>-</v>
      </c>
      <c r="EF6" s="76">
        <f t="shared" si="12"/>
        <v>0</v>
      </c>
      <c r="EG6" s="76">
        <f t="shared" si="12"/>
        <v>0</v>
      </c>
      <c r="EH6" s="76">
        <f t="shared" si="12"/>
        <v>0</v>
      </c>
      <c r="EI6" s="76">
        <f t="shared" si="12"/>
        <v>0</v>
      </c>
      <c r="EJ6" s="84" t="str">
        <f t="shared" si="12"/>
        <v>-</v>
      </c>
      <c r="EK6" s="84">
        <f t="shared" si="12"/>
        <v>0.25</v>
      </c>
      <c r="EL6" s="84">
        <f t="shared" si="12"/>
        <v>0.15</v>
      </c>
      <c r="EM6" s="84">
        <f t="shared" si="12"/>
        <v>1.65</v>
      </c>
      <c r="EN6" s="84">
        <f t="shared" si="12"/>
        <v>0.14000000000000001</v>
      </c>
      <c r="EO6" s="76" t="str">
        <f>IF(EO7="","",IF(EO7="-","【-】","【"&amp;SUBSTITUTE(TEXT(EO7,"#,##0.00"),"-","△")&amp;"】"))</f>
        <v>【0.24】</v>
      </c>
    </row>
    <row r="7" spans="1:148" s="61" customFormat="1">
      <c r="A7" s="62"/>
      <c r="B7" s="68">
        <v>2021</v>
      </c>
      <c r="C7" s="68">
        <v>222241</v>
      </c>
      <c r="D7" s="68">
        <v>46</v>
      </c>
      <c r="E7" s="68">
        <v>17</v>
      </c>
      <c r="F7" s="68">
        <v>1</v>
      </c>
      <c r="G7" s="68">
        <v>0</v>
      </c>
      <c r="H7" s="68" t="s">
        <v>96</v>
      </c>
      <c r="I7" s="68" t="s">
        <v>97</v>
      </c>
      <c r="J7" s="68" t="s">
        <v>98</v>
      </c>
      <c r="K7" s="68" t="s">
        <v>99</v>
      </c>
      <c r="L7" s="68" t="s">
        <v>100</v>
      </c>
      <c r="M7" s="68" t="s">
        <v>101</v>
      </c>
      <c r="N7" s="77" t="s">
        <v>102</v>
      </c>
      <c r="O7" s="77">
        <v>51.39</v>
      </c>
      <c r="P7" s="77">
        <v>22.52</v>
      </c>
      <c r="Q7" s="77">
        <v>90.88</v>
      </c>
      <c r="R7" s="77">
        <v>2640</v>
      </c>
      <c r="S7" s="77">
        <v>47880</v>
      </c>
      <c r="T7" s="77">
        <v>94.19</v>
      </c>
      <c r="U7" s="77">
        <v>508.33</v>
      </c>
      <c r="V7" s="77">
        <v>10746</v>
      </c>
      <c r="W7" s="77">
        <v>2.69</v>
      </c>
      <c r="X7" s="77">
        <v>3994.8</v>
      </c>
      <c r="Y7" s="77" t="s">
        <v>102</v>
      </c>
      <c r="Z7" s="77">
        <v>100.02</v>
      </c>
      <c r="AA7" s="77">
        <v>86.04</v>
      </c>
      <c r="AB7" s="77">
        <v>94.4</v>
      </c>
      <c r="AC7" s="77">
        <v>98.39</v>
      </c>
      <c r="AD7" s="77" t="s">
        <v>102</v>
      </c>
      <c r="AE7" s="77">
        <v>105.05</v>
      </c>
      <c r="AF7" s="77">
        <v>106.57</v>
      </c>
      <c r="AG7" s="77">
        <v>107.21</v>
      </c>
      <c r="AH7" s="77">
        <v>107.08</v>
      </c>
      <c r="AI7" s="77">
        <v>107.02</v>
      </c>
      <c r="AJ7" s="77" t="s">
        <v>102</v>
      </c>
      <c r="AK7" s="77">
        <v>3.38</v>
      </c>
      <c r="AL7" s="77">
        <v>8.84</v>
      </c>
      <c r="AM7" s="77">
        <v>32.92</v>
      </c>
      <c r="AN7" s="77">
        <v>38.72</v>
      </c>
      <c r="AO7" s="77" t="s">
        <v>102</v>
      </c>
      <c r="AP7" s="77">
        <v>100.62</v>
      </c>
      <c r="AQ7" s="77">
        <v>53.44</v>
      </c>
      <c r="AR7" s="77">
        <v>43.71</v>
      </c>
      <c r="AS7" s="77">
        <v>45.94</v>
      </c>
      <c r="AT7" s="77">
        <v>3.09</v>
      </c>
      <c r="AU7" s="77" t="s">
        <v>102</v>
      </c>
      <c r="AV7" s="77">
        <v>61.68</v>
      </c>
      <c r="AW7" s="77">
        <v>60.42</v>
      </c>
      <c r="AX7" s="77">
        <v>62.5</v>
      </c>
      <c r="AY7" s="77">
        <v>60.58</v>
      </c>
      <c r="AZ7" s="77" t="s">
        <v>102</v>
      </c>
      <c r="BA7" s="77">
        <v>64.069999999999993</v>
      </c>
      <c r="BB7" s="77">
        <v>47.03</v>
      </c>
      <c r="BC7" s="77">
        <v>40.67</v>
      </c>
      <c r="BD7" s="77">
        <v>47.7</v>
      </c>
      <c r="BE7" s="77">
        <v>71.39</v>
      </c>
      <c r="BF7" s="77" t="s">
        <v>102</v>
      </c>
      <c r="BG7" s="77">
        <v>478.6</v>
      </c>
      <c r="BH7" s="77">
        <v>0</v>
      </c>
      <c r="BI7" s="77">
        <v>1725.7</v>
      </c>
      <c r="BJ7" s="77">
        <v>1669.73</v>
      </c>
      <c r="BK7" s="77" t="s">
        <v>102</v>
      </c>
      <c r="BL7" s="77">
        <v>722.53</v>
      </c>
      <c r="BM7" s="77">
        <v>1001.3</v>
      </c>
      <c r="BN7" s="77">
        <v>1050.51</v>
      </c>
      <c r="BO7" s="77">
        <v>1102.01</v>
      </c>
      <c r="BP7" s="77">
        <v>669.11</v>
      </c>
      <c r="BQ7" s="77" t="s">
        <v>102</v>
      </c>
      <c r="BR7" s="77">
        <v>45.28</v>
      </c>
      <c r="BS7" s="77">
        <v>39.69</v>
      </c>
      <c r="BT7" s="77">
        <v>85.33</v>
      </c>
      <c r="BU7" s="77">
        <v>85.71</v>
      </c>
      <c r="BV7" s="77" t="s">
        <v>102</v>
      </c>
      <c r="BW7" s="77">
        <v>74.61</v>
      </c>
      <c r="BX7" s="77">
        <v>81.88</v>
      </c>
      <c r="BY7" s="77">
        <v>82.65</v>
      </c>
      <c r="BZ7" s="77">
        <v>82.55</v>
      </c>
      <c r="CA7" s="77">
        <v>99.73</v>
      </c>
      <c r="CB7" s="77" t="s">
        <v>102</v>
      </c>
      <c r="CC7" s="77">
        <v>299.39</v>
      </c>
      <c r="CD7" s="77">
        <v>323.7</v>
      </c>
      <c r="CE7" s="77">
        <v>150</v>
      </c>
      <c r="CF7" s="77">
        <v>149.65</v>
      </c>
      <c r="CG7" s="77" t="s">
        <v>102</v>
      </c>
      <c r="CH7" s="77">
        <v>233.5</v>
      </c>
      <c r="CI7" s="77">
        <v>187.55</v>
      </c>
      <c r="CJ7" s="77">
        <v>186.3</v>
      </c>
      <c r="CK7" s="77">
        <v>188.38</v>
      </c>
      <c r="CL7" s="77">
        <v>134.97999999999999</v>
      </c>
      <c r="CM7" s="77" t="s">
        <v>102</v>
      </c>
      <c r="CN7" s="77">
        <v>35.72</v>
      </c>
      <c r="CO7" s="77">
        <v>0</v>
      </c>
      <c r="CP7" s="77">
        <v>39.049999999999997</v>
      </c>
      <c r="CQ7" s="77">
        <v>43.07</v>
      </c>
      <c r="CR7" s="77" t="s">
        <v>102</v>
      </c>
      <c r="CS7" s="77">
        <v>45.44</v>
      </c>
      <c r="CT7" s="77">
        <v>50.94</v>
      </c>
      <c r="CU7" s="77">
        <v>50.53</v>
      </c>
      <c r="CV7" s="77">
        <v>51.42</v>
      </c>
      <c r="CW7" s="77">
        <v>59.99</v>
      </c>
      <c r="CX7" s="77" t="s">
        <v>102</v>
      </c>
      <c r="CY7" s="77">
        <v>89.46</v>
      </c>
      <c r="CZ7" s="77">
        <v>92.06</v>
      </c>
      <c r="DA7" s="77">
        <v>90.75</v>
      </c>
      <c r="DB7" s="77">
        <v>94.84</v>
      </c>
      <c r="DC7" s="77" t="s">
        <v>102</v>
      </c>
      <c r="DD7" s="77">
        <v>65.97</v>
      </c>
      <c r="DE7" s="77">
        <v>82.55</v>
      </c>
      <c r="DF7" s="77">
        <v>82.08</v>
      </c>
      <c r="DG7" s="77">
        <v>81.34</v>
      </c>
      <c r="DH7" s="77">
        <v>95.72</v>
      </c>
      <c r="DI7" s="77" t="s">
        <v>102</v>
      </c>
      <c r="DJ7" s="77">
        <v>3.72</v>
      </c>
      <c r="DK7" s="77">
        <v>6.94</v>
      </c>
      <c r="DL7" s="77">
        <v>10.11</v>
      </c>
      <c r="DM7" s="77">
        <v>13.09</v>
      </c>
      <c r="DN7" s="77" t="s">
        <v>102</v>
      </c>
      <c r="DO7" s="77">
        <v>15.07</v>
      </c>
      <c r="DP7" s="77">
        <v>15.85</v>
      </c>
      <c r="DQ7" s="77">
        <v>12.7</v>
      </c>
      <c r="DR7" s="77">
        <v>14.65</v>
      </c>
      <c r="DS7" s="77">
        <v>38.17</v>
      </c>
      <c r="DT7" s="77" t="s">
        <v>102</v>
      </c>
      <c r="DU7" s="77">
        <v>0</v>
      </c>
      <c r="DV7" s="77">
        <v>0</v>
      </c>
      <c r="DW7" s="77">
        <v>0</v>
      </c>
      <c r="DX7" s="77">
        <v>0</v>
      </c>
      <c r="DY7" s="77" t="s">
        <v>102</v>
      </c>
      <c r="DZ7" s="77">
        <v>0</v>
      </c>
      <c r="EA7" s="77">
        <v>0</v>
      </c>
      <c r="EB7" s="77">
        <v>0</v>
      </c>
      <c r="EC7" s="77">
        <v>0.1</v>
      </c>
      <c r="ED7" s="77">
        <v>6.54</v>
      </c>
      <c r="EE7" s="77" t="s">
        <v>102</v>
      </c>
      <c r="EF7" s="77">
        <v>0</v>
      </c>
      <c r="EG7" s="77">
        <v>0</v>
      </c>
      <c r="EH7" s="77">
        <v>0</v>
      </c>
      <c r="EI7" s="77">
        <v>0</v>
      </c>
      <c r="EJ7" s="77" t="s">
        <v>102</v>
      </c>
      <c r="EK7" s="77">
        <v>0.25</v>
      </c>
      <c r="EL7" s="77">
        <v>0.15</v>
      </c>
      <c r="EM7" s="77">
        <v>1.65</v>
      </c>
      <c r="EN7" s="77">
        <v>0.14000000000000001</v>
      </c>
      <c r="EO7" s="77">
        <v>0.24</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103</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2023-01-12T23:31:19Z</dcterms:created>
  <dcterms:modified xsi:type="dcterms:W3CDTF">2023-02-21T23:14:40Z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2023-02-21T23:14:40Z</vt:filetime>
  </property>
</Properties>
</file>