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6kFVlNt5DovmtpKhx3EqITqANVjJyhhFsNksaGY0fIZJQ5efL6gLzkEMIQ6I1/gr1nNc0vCmM4KzXhTQk6jnVQ==" workbookSaltValue="GAP9Ry0ecy6x1Upa+lm+dA==" workbookSpinCount="100000"/>
  <bookViews>
    <workbookView xWindow="0" yWindow="0" windowWidth="24000" windowHeight="8760"/>
  </bookViews>
  <sheets>
    <sheet name="法適用_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<sst xmlns="http://schemas.openxmlformats.org/spreadsheetml/2006/main" xmlns:r="http://schemas.openxmlformats.org/officeDocument/2006/relationships" count="112" uniqueCount="112">
  <si>
    <t>比率(N-1)</t>
    <rPh sb="0" eb="2">
      <t>ヒリツ</t>
    </rPh>
    <phoneticPr fontId="1"/>
  </si>
  <si>
    <t>経営比較分析表（令和3年度決算）</t>
    <rPh sb="8" eb="10">
      <t>レイワ</t>
    </rPh>
    <rPh sb="12" eb="13">
      <t>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</si>
  <si>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</si>
  <si>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</si>
  <si>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</si>
  <si>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</si>
  <si>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</si>
  <si>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</si>
  <si>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</si>
  <si>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</si>
  <si>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</si>
  <si>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</si>
  <si>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</si>
  <si>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</si>
  <si>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</si>
  <si>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</si>
  <si>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</si>
  <si>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</si>
  <si>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</si>
  <si>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</si>
  <si>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</si>
  <si>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</si>
  <si>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</si>
  <si>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A5</t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</si>
  <si>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</si>
  <si>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</si>
  <si>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</si>
  <si>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</si>
  <si>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現在給水人口(人)</t>
  </si>
  <si>
    <t>小項目</t>
    <rPh sb="0" eb="3">
      <t>ショウコウモク</t>
    </rPh>
    <phoneticPr fontId="1"/>
  </si>
  <si>
    <t>1⑥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</si>
  <si>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</si>
  <si>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</si>
  <si>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</si>
  <si>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</si>
  <si>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</si>
  <si>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</si>
  <si>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</si>
  <si>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</si>
  <si>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</si>
  <si>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</si>
  <si>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</si>
  <si>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 xml:space="preserve">
　①有形固定資産減価償却率は上昇傾向であるが、平成30年度に策定した老朽管更新計画に基づき、適切に老朽管の更新を行っているため、②管路経年化率は低く漏水量も少ないため、⑧有収率が高水準で推移している。
　また、ここ数年管路更新工事の件数が減少しているため、③管路更新率が低くなっている。</t>
    <rPh sb="3" eb="5">
      <t>ユウケイ</t>
    </rPh>
    <rPh sb="5" eb="7">
      <t>コテイ</t>
    </rPh>
    <rPh sb="7" eb="9">
      <t>シサン</t>
    </rPh>
    <rPh sb="9" eb="11">
      <t>ゲンカ</t>
    </rPh>
    <rPh sb="11" eb="13">
      <t>ショウキャク</t>
    </rPh>
    <rPh sb="13" eb="14">
      <t>リツ</t>
    </rPh>
    <rPh sb="15" eb="17">
      <t>ジョウショウ</t>
    </rPh>
    <rPh sb="17" eb="19">
      <t>ケイコウ</t>
    </rPh>
    <rPh sb="24" eb="26">
      <t>ヘイセイ</t>
    </rPh>
    <rPh sb="28" eb="30">
      <t>ネンド</t>
    </rPh>
    <rPh sb="31" eb="33">
      <t>サクテイ</t>
    </rPh>
    <rPh sb="35" eb="37">
      <t>ロウキュウ</t>
    </rPh>
    <rPh sb="37" eb="38">
      <t>カン</t>
    </rPh>
    <rPh sb="38" eb="40">
      <t>コウシン</t>
    </rPh>
    <rPh sb="40" eb="42">
      <t>ケイカク</t>
    </rPh>
    <rPh sb="43" eb="44">
      <t>モト</t>
    </rPh>
    <rPh sb="47" eb="49">
      <t>テキセツ</t>
    </rPh>
    <rPh sb="50" eb="52">
      <t>ロウキュウ</t>
    </rPh>
    <rPh sb="52" eb="53">
      <t>カン</t>
    </rPh>
    <rPh sb="54" eb="56">
      <t>コウシン</t>
    </rPh>
    <rPh sb="57" eb="58">
      <t>オコナ</t>
    </rPh>
    <rPh sb="66" eb="68">
      <t>カンロ</t>
    </rPh>
    <rPh sb="68" eb="71">
      <t>ケイネンカ</t>
    </rPh>
    <rPh sb="71" eb="72">
      <t>リツ</t>
    </rPh>
    <rPh sb="73" eb="74">
      <t>ヒク</t>
    </rPh>
    <rPh sb="75" eb="77">
      <t>ロウスイ</t>
    </rPh>
    <rPh sb="77" eb="78">
      <t>リョウ</t>
    </rPh>
    <rPh sb="79" eb="80">
      <t>スク</t>
    </rPh>
    <rPh sb="86" eb="89">
      <t>ユウシュウリツ</t>
    </rPh>
    <rPh sb="90" eb="93">
      <t>コウスイジュン</t>
    </rPh>
    <rPh sb="94" eb="96">
      <t>スイイ</t>
    </rPh>
    <rPh sb="108" eb="110">
      <t>スウネン</t>
    </rPh>
    <rPh sb="110" eb="112">
      <t>カンロ</t>
    </rPh>
    <rPh sb="112" eb="114">
      <t>コウシン</t>
    </rPh>
    <rPh sb="114" eb="116">
      <t>コウジ</t>
    </rPh>
    <rPh sb="117" eb="119">
      <t>ケンスウ</t>
    </rPh>
    <rPh sb="120" eb="122">
      <t>ゲンショウ</t>
    </rPh>
    <rPh sb="130" eb="132">
      <t>カンロ</t>
    </rPh>
    <rPh sb="132" eb="134">
      <t>コウシン</t>
    </rPh>
    <rPh sb="134" eb="135">
      <t>リツ</t>
    </rPh>
    <rPh sb="136" eb="137">
      <t>ヒク</t>
    </rPh>
    <phoneticPr fontId="1"/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</si>
  <si>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</si>
  <si>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</si>
  <si>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</si>
  <si>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</si>
  <si>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</si>
  <si>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</si>
  <si>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</si>
  <si>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</si>
  <si>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</si>
  <si>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</si>
  <si>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</si>
  <si>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</si>
  <si>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</si>
  <si>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</si>
  <si>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</si>
  <si>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</si>
  <si>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</si>
  <si>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</si>
  <si>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</si>
  <si>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</si>
  <si>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</si>
  <si>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</si>
  <si>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</si>
  <si>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</si>
  <si>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</si>
  <si>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</si>
  <si>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</si>
  <si>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</si>
  <si>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</si>
  <si>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</si>
  <si>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</si>
  <si>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</si>
  <si>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</si>
  <si>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</si>
  <si>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</si>
  <si>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</si>
  <si>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</si>
  <si>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</si>
  <si>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</si>
  <si>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</si>
  <si>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</si>
  <si>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</si>
  <si>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</si>
  <si>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</si>
  <si>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</si>
  <si>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</si>
  <si>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</si>
  <si>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</si>
  <si>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</si>
  <si>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</si>
  <si>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</si>
  <si>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</si>
  <si>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御前崎市</t>
  </si>
  <si>
    <t>法適用</t>
  </si>
  <si>
    <t>水道事業</t>
  </si>
  <si>
    <t>末端給水事業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</si>
  <si>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</si>
  <si>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</si>
  <si>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</si>
  <si>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</si>
  <si>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</si>
  <si>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</si>
  <si>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</si>
  <si>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</si>
  <si>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</si>
  <si>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</si>
  <si>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</si>
  <si>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 xml:space="preserve">
　地方公営企業の経営に要する経費は、その経営に伴う収入をもって充てることが原則であり、現状の経営状況は、独立採算による経営が成されておらず不健全な経営状況である。現在の供給単価から給水原価を差し引いた損金は、早急に改善すべき点であり、料金改定を含めた経営の見直しをする必要がある。
　そのため、令和３年度に審議会を設置し、令和４年４月から料金を改定する予定であったが、新型コロナウイルス感染症の拡大により、市内の経済状況が悪化したため、１年先送りの令和５年４月から経営の健全化を図るため料金を改定する。</t>
    <rPh sb="2" eb="4">
      <t>チホウ</t>
    </rPh>
    <rPh sb="4" eb="6">
      <t>コウエイ</t>
    </rPh>
    <rPh sb="6" eb="8">
      <t>キギョウ</t>
    </rPh>
    <rPh sb="9" eb="11">
      <t>ケイエイ</t>
    </rPh>
    <rPh sb="12" eb="13">
      <t>ヨウ</t>
    </rPh>
    <rPh sb="15" eb="17">
      <t>ケイヒ</t>
    </rPh>
    <rPh sb="21" eb="23">
      <t>ケイエイ</t>
    </rPh>
    <rPh sb="24" eb="25">
      <t>トモナ</t>
    </rPh>
    <rPh sb="26" eb="28">
      <t>シュウニュウ</t>
    </rPh>
    <rPh sb="32" eb="33">
      <t>ア</t>
    </rPh>
    <rPh sb="38" eb="40">
      <t>ゲンソク</t>
    </rPh>
    <rPh sb="44" eb="46">
      <t>ゲンジョウ</t>
    </rPh>
    <rPh sb="47" eb="49">
      <t>ケイエイ</t>
    </rPh>
    <rPh sb="49" eb="51">
      <t>ジョウキョウ</t>
    </rPh>
    <rPh sb="53" eb="55">
      <t>ドクリツ</t>
    </rPh>
    <rPh sb="55" eb="57">
      <t>サイサン</t>
    </rPh>
    <rPh sb="60" eb="62">
      <t>ケイエイ</t>
    </rPh>
    <rPh sb="63" eb="64">
      <t>ナ</t>
    </rPh>
    <rPh sb="70" eb="73">
      <t>フケンゼン</t>
    </rPh>
    <rPh sb="74" eb="76">
      <t>ケイエイ</t>
    </rPh>
    <rPh sb="76" eb="78">
      <t>ジョウキョウ</t>
    </rPh>
    <rPh sb="82" eb="84">
      <t>ゲンザイ</t>
    </rPh>
    <rPh sb="85" eb="87">
      <t>キョウキュウ</t>
    </rPh>
    <rPh sb="87" eb="89">
      <t>タンカ</t>
    </rPh>
    <rPh sb="91" eb="93">
      <t>キュウスイ</t>
    </rPh>
    <rPh sb="93" eb="95">
      <t>ゲンカ</t>
    </rPh>
    <rPh sb="96" eb="97">
      <t>サ</t>
    </rPh>
    <rPh sb="98" eb="99">
      <t>ヒ</t>
    </rPh>
    <rPh sb="101" eb="103">
      <t>ソンキン</t>
    </rPh>
    <rPh sb="105" eb="107">
      <t>ソウキュウ</t>
    </rPh>
    <rPh sb="108" eb="110">
      <t>カイゼン</t>
    </rPh>
    <rPh sb="113" eb="114">
      <t>テン</t>
    </rPh>
    <rPh sb="118" eb="120">
      <t>リョウキン</t>
    </rPh>
    <rPh sb="120" eb="122">
      <t>カイテイ</t>
    </rPh>
    <rPh sb="123" eb="124">
      <t>フク</t>
    </rPh>
    <rPh sb="126" eb="128">
      <t>ケイエイ</t>
    </rPh>
    <rPh sb="129" eb="131">
      <t>ミナオ</t>
    </rPh>
    <rPh sb="135" eb="137">
      <t>ヒツヨウ</t>
    </rPh>
    <rPh sb="148" eb="150">
      <t>レイワ</t>
    </rPh>
    <rPh sb="151" eb="153">
      <t>ネンド</t>
    </rPh>
    <rPh sb="154" eb="157">
      <t>シンギカイ</t>
    </rPh>
    <rPh sb="158" eb="160">
      <t>セッチ</t>
    </rPh>
    <rPh sb="162" eb="164">
      <t>レイワ</t>
    </rPh>
    <rPh sb="165" eb="166">
      <t>ネン</t>
    </rPh>
    <rPh sb="167" eb="168">
      <t>ツキ</t>
    </rPh>
    <rPh sb="170" eb="172">
      <t>リョウキン</t>
    </rPh>
    <rPh sb="173" eb="175">
      <t>カイテイ</t>
    </rPh>
    <rPh sb="177" eb="179">
      <t>ヨテイ</t>
    </rPh>
    <rPh sb="185" eb="187">
      <t>シンガタ</t>
    </rPh>
    <rPh sb="194" eb="197">
      <t>カンセンショウ</t>
    </rPh>
    <rPh sb="198" eb="200">
      <t>カクダイ</t>
    </rPh>
    <rPh sb="204" eb="206">
      <t>シナイ</t>
    </rPh>
    <rPh sb="207" eb="209">
      <t>ケイザイ</t>
    </rPh>
    <rPh sb="209" eb="211">
      <t>ジョウキョウ</t>
    </rPh>
    <rPh sb="212" eb="214">
      <t>アッカ</t>
    </rPh>
    <rPh sb="220" eb="221">
      <t>ネン</t>
    </rPh>
    <rPh sb="221" eb="223">
      <t>サキオク</t>
    </rPh>
    <rPh sb="225" eb="227">
      <t>レイワ</t>
    </rPh>
    <rPh sb="228" eb="229">
      <t>ネン</t>
    </rPh>
    <rPh sb="230" eb="231">
      <t>ツキ</t>
    </rPh>
    <rPh sb="233" eb="235">
      <t>ケイエイ</t>
    </rPh>
    <rPh sb="236" eb="239">
      <t>ケンゼンカ</t>
    </rPh>
    <rPh sb="240" eb="241">
      <t>ハカ</t>
    </rPh>
    <rPh sb="244" eb="246">
      <t>リョウキン</t>
    </rPh>
    <rPh sb="247" eb="249">
      <t>カイテイ</t>
    </rPh>
    <phoneticPr fontId="1"/>
  </si>
  <si>
    <t>　
　一般会計からの繰入金により、類似団体と比較して低価格で水を供給しているため、⑤料金回収率が低くなっている。また、新型コロナウイルス感染症拡大に伴う給水収益の減少及び、一般会計繰入金の減額により、収支が赤字となり累積欠損金が発生した。そのため、①経常収支比率が下降し、②累積欠損金比率が上昇した。また、有収水量の減少に伴い⑥給水原価が上昇した。
　現状の経営状況は、給水にかかる費用が料金収入で賄い切れておらず、独立採算による経営が成されていないため、不健全な経営状況である。
　また、将来の更新需要等に備えるため、企業債充当率を引き上げたことにより、今後④企業債残高対給水収益比率が上昇していく見込みである。
　なお、③流動比率が前年度に比べ大幅に減少しているが、建設改良費において年度をまたぐ支払いが発生し、流動負債の未払金が増加したことによる一時的な減少である。</t>
    <rPh sb="3" eb="5">
      <t>イッパン</t>
    </rPh>
    <rPh sb="5" eb="7">
      <t>カイケイ</t>
    </rPh>
    <rPh sb="10" eb="12">
      <t>クリイレ</t>
    </rPh>
    <rPh sb="12" eb="13">
      <t>キン</t>
    </rPh>
    <rPh sb="17" eb="19">
      <t>ルイジ</t>
    </rPh>
    <rPh sb="19" eb="21">
      <t>ダンタイ</t>
    </rPh>
    <rPh sb="22" eb="24">
      <t>ヒカク</t>
    </rPh>
    <rPh sb="26" eb="29">
      <t>テイカカク</t>
    </rPh>
    <rPh sb="30" eb="31">
      <t>ミズ</t>
    </rPh>
    <rPh sb="32" eb="34">
      <t>キョウキュウ</t>
    </rPh>
    <rPh sb="44" eb="46">
      <t>カイシュウ</t>
    </rPh>
    <rPh sb="46" eb="47">
      <t>リツ</t>
    </rPh>
    <rPh sb="48" eb="49">
      <t>ヒク</t>
    </rPh>
    <rPh sb="59" eb="61">
      <t>シンガタ</t>
    </rPh>
    <rPh sb="68" eb="71">
      <t>カンセンショウ</t>
    </rPh>
    <rPh sb="71" eb="73">
      <t>カクダイ</t>
    </rPh>
    <rPh sb="74" eb="75">
      <t>トモナ</t>
    </rPh>
    <rPh sb="76" eb="78">
      <t>キュウスイ</t>
    </rPh>
    <rPh sb="78" eb="80">
      <t>シュウエキ</t>
    </rPh>
    <rPh sb="81" eb="83">
      <t>ゲンショウ</t>
    </rPh>
    <rPh sb="83" eb="84">
      <t>オヨ</t>
    </rPh>
    <rPh sb="86" eb="88">
      <t>イッパン</t>
    </rPh>
    <rPh sb="88" eb="90">
      <t>カイケイ</t>
    </rPh>
    <rPh sb="90" eb="92">
      <t>クリイレ</t>
    </rPh>
    <rPh sb="92" eb="93">
      <t>キン</t>
    </rPh>
    <rPh sb="94" eb="96">
      <t>ゲンガク</t>
    </rPh>
    <rPh sb="100" eb="102">
      <t>シュウシ</t>
    </rPh>
    <rPh sb="103" eb="105">
      <t>アカジ</t>
    </rPh>
    <rPh sb="108" eb="110">
      <t>ルイセキ</t>
    </rPh>
    <rPh sb="110" eb="112">
      <t>ケッソン</t>
    </rPh>
    <rPh sb="112" eb="113">
      <t>キン</t>
    </rPh>
    <rPh sb="114" eb="116">
      <t>ハッセイ</t>
    </rPh>
    <rPh sb="125" eb="127">
      <t>ケイジョウ</t>
    </rPh>
    <rPh sb="127" eb="129">
      <t>シュウシ</t>
    </rPh>
    <rPh sb="129" eb="131">
      <t>ヒリツ</t>
    </rPh>
    <rPh sb="132" eb="134">
      <t>カコウ</t>
    </rPh>
    <rPh sb="137" eb="139">
      <t>ルイセキ</t>
    </rPh>
    <rPh sb="139" eb="141">
      <t>ケッソン</t>
    </rPh>
    <rPh sb="141" eb="142">
      <t>キン</t>
    </rPh>
    <rPh sb="142" eb="144">
      <t>ヒリツ</t>
    </rPh>
    <rPh sb="145" eb="147">
      <t>ジョウショウ</t>
    </rPh>
    <rPh sb="153" eb="155">
      <t>ユウシュウ</t>
    </rPh>
    <rPh sb="155" eb="157">
      <t>スイリョウ</t>
    </rPh>
    <rPh sb="158" eb="160">
      <t>ゲンショウ</t>
    </rPh>
    <rPh sb="161" eb="162">
      <t>トモナ</t>
    </rPh>
    <rPh sb="164" eb="166">
      <t>キュウスイ</t>
    </rPh>
    <rPh sb="166" eb="168">
      <t>ゲンカ</t>
    </rPh>
    <rPh sb="169" eb="171">
      <t>ジョウショウ</t>
    </rPh>
    <rPh sb="176" eb="178">
      <t>ゲンジョウ</t>
    </rPh>
    <rPh sb="179" eb="181">
      <t>ケイエイ</t>
    </rPh>
    <rPh sb="181" eb="183">
      <t>ジョウキョウ</t>
    </rPh>
    <rPh sb="185" eb="187">
      <t>キュウスイ</t>
    </rPh>
    <rPh sb="191" eb="193">
      <t>ヒヨウ</t>
    </rPh>
    <rPh sb="194" eb="196">
      <t>リョウキン</t>
    </rPh>
    <rPh sb="196" eb="198">
      <t>シュウニュウ</t>
    </rPh>
    <rPh sb="199" eb="200">
      <t>マカナ</t>
    </rPh>
    <rPh sb="201" eb="202">
      <t>キ</t>
    </rPh>
    <rPh sb="208" eb="210">
      <t>ドクリツ</t>
    </rPh>
    <rPh sb="210" eb="212">
      <t>サイサン</t>
    </rPh>
    <rPh sb="215" eb="217">
      <t>ケイエイ</t>
    </rPh>
    <rPh sb="218" eb="219">
      <t>ナ</t>
    </rPh>
    <rPh sb="228" eb="231">
      <t>フケンゼン</t>
    </rPh>
    <rPh sb="232" eb="234">
      <t>ケイエイ</t>
    </rPh>
    <rPh sb="234" eb="236">
      <t>ジョウキョウ</t>
    </rPh>
    <rPh sb="335" eb="337">
      <t>ケンセツ</t>
    </rPh>
    <rPh sb="337" eb="339">
      <t>カイリョウ</t>
    </rPh>
    <rPh sb="339" eb="340">
      <t>ヒ</t>
    </rPh>
    <rPh sb="354" eb="356">
      <t>ハッセイ</t>
    </rPh>
    <rPh sb="376" eb="379">
      <t>イチジテキ</t>
    </rPh>
    <rPh sb="380" eb="382">
      <t>ゲンショウ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</si>
</sst>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#,##0.00;&quot;△&quot;#,##0.00;&quot;-&quot;"/>
    <numFmt numFmtId="181" formatCode="#,##0.00;&quot;△ &quot;#,##0.00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2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>
      <alignment vertical="center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8" fontId="0" fillId="0" borderId="9" xfId="0" applyNumberFormat="1" applyBorder="1">
      <alignment vertical="center"/>
    </xf>
    <xf numFmtId="179" fontId="0" fillId="0" borderId="9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80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1" fontId="0" fillId="0" borderId="0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0.88</c:v>
                </c:pt>
                <c:pt idx="1">
                  <c:v>0.28999999999999998</c:v>
                </c:pt>
                <c:pt idx="2">
                  <c:v>0.14000000000000001</c:v>
                </c:pt>
                <c:pt idx="3">
                  <c:v>0.1</c:v>
                </c:pt>
                <c:pt idx="4">
                  <c:v>0.27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0.51</c:v>
                </c:pt>
                <c:pt idx="1">
                  <c:v>0.57999999999999996</c:v>
                </c:pt>
                <c:pt idx="2">
                  <c:v>0.54</c:v>
                </c:pt>
                <c:pt idx="3">
                  <c:v>0.56999999999999995</c:v>
                </c:pt>
                <c:pt idx="4">
                  <c:v>0.52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77" b="0.750000000000012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75.44</c:v>
                </c:pt>
                <c:pt idx="1">
                  <c:v>74.22</c:v>
                </c:pt>
                <c:pt idx="2">
                  <c:v>72.37</c:v>
                </c:pt>
                <c:pt idx="3">
                  <c:v>70.72</c:v>
                </c:pt>
                <c:pt idx="4">
                  <c:v>70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59.74</c:v>
                </c:pt>
                <c:pt idx="2">
                  <c:v>59.67</c:v>
                </c:pt>
                <c:pt idx="3">
                  <c:v>60.12</c:v>
                </c:pt>
                <c:pt idx="4">
                  <c:v>60.34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91.38</c:v>
                </c:pt>
                <c:pt idx="1">
                  <c:v>92.38</c:v>
                </c:pt>
                <c:pt idx="2">
                  <c:v>91.78</c:v>
                </c:pt>
                <c:pt idx="3">
                  <c:v>91.9</c:v>
                </c:pt>
                <c:pt idx="4">
                  <c:v>90.6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84.81</c:v>
                </c:pt>
                <c:pt idx="1">
                  <c:v>84.8</c:v>
                </c:pt>
                <c:pt idx="2">
                  <c:v>84.6</c:v>
                </c:pt>
                <c:pt idx="3">
                  <c:v>84.24</c:v>
                </c:pt>
                <c:pt idx="4">
                  <c:v>84.19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105.65</c:v>
                </c:pt>
                <c:pt idx="2">
                  <c:v>103.23</c:v>
                </c:pt>
                <c:pt idx="3">
                  <c:v>99.7</c:v>
                </c:pt>
                <c:pt idx="4">
                  <c:v>83.73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110.68</c:v>
                </c:pt>
                <c:pt idx="1">
                  <c:v>110.66</c:v>
                </c:pt>
                <c:pt idx="2">
                  <c:v>109.01</c:v>
                </c:pt>
                <c:pt idx="3">
                  <c:v>108.83</c:v>
                </c:pt>
                <c:pt idx="4">
                  <c:v>109.23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42.91</c:v>
                </c:pt>
                <c:pt idx="1">
                  <c:v>44.04</c:v>
                </c:pt>
                <c:pt idx="2">
                  <c:v>45.79</c:v>
                </c:pt>
                <c:pt idx="3">
                  <c:v>47.15</c:v>
                </c:pt>
                <c:pt idx="4">
                  <c:v>48.5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47.28</c:v>
                </c:pt>
                <c:pt idx="1">
                  <c:v>47.66</c:v>
                </c:pt>
                <c:pt idx="2">
                  <c:v>48.17</c:v>
                </c:pt>
                <c:pt idx="3">
                  <c:v>48.83</c:v>
                </c:pt>
                <c:pt idx="4">
                  <c:v>49.96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0.2</c:v>
                </c:pt>
                <c:pt idx="2">
                  <c:v>0.51</c:v>
                </c:pt>
                <c:pt idx="3">
                  <c:v>0.65</c:v>
                </c:pt>
                <c:pt idx="4">
                  <c:v>0.88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12.19</c:v>
                </c:pt>
                <c:pt idx="1">
                  <c:v>15.1</c:v>
                </c:pt>
                <c:pt idx="2">
                  <c:v>17.12</c:v>
                </c:pt>
                <c:pt idx="3">
                  <c:v>18.18</c:v>
                </c:pt>
                <c:pt idx="4">
                  <c:v>19.32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25.45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3.56</c:v>
                </c:pt>
                <c:pt idx="1">
                  <c:v>2.74</c:v>
                </c:pt>
                <c:pt idx="2">
                  <c:v>3.7</c:v>
                </c:pt>
                <c:pt idx="3">
                  <c:v>4.34</c:v>
                </c:pt>
                <c:pt idx="4">
                  <c:v>4.6900000000000004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285.62</c:v>
                </c:pt>
                <c:pt idx="1">
                  <c:v>598.23</c:v>
                </c:pt>
                <c:pt idx="2">
                  <c:v>855.77</c:v>
                </c:pt>
                <c:pt idx="3">
                  <c:v>944.04</c:v>
                </c:pt>
                <c:pt idx="4">
                  <c:v>602.46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357.34</c:v>
                </c:pt>
                <c:pt idx="1">
                  <c:v>366.03</c:v>
                </c:pt>
                <c:pt idx="2">
                  <c:v>365.18</c:v>
                </c:pt>
                <c:pt idx="3">
                  <c:v>327.77</c:v>
                </c:pt>
                <c:pt idx="4">
                  <c:v>338.02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83.39</c:v>
                </c:pt>
                <c:pt idx="1">
                  <c:v>92.48</c:v>
                </c:pt>
                <c:pt idx="2">
                  <c:v>111.36</c:v>
                </c:pt>
                <c:pt idx="3">
                  <c:v>128.28</c:v>
                </c:pt>
                <c:pt idx="4">
                  <c:v>151.77000000000001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373.69</c:v>
                </c:pt>
                <c:pt idx="1">
                  <c:v>370.12</c:v>
                </c:pt>
                <c:pt idx="2">
                  <c:v>371.65</c:v>
                </c:pt>
                <c:pt idx="3">
                  <c:v>397.1</c:v>
                </c:pt>
                <c:pt idx="4">
                  <c:v>379.91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76.77</c:v>
                </c:pt>
                <c:pt idx="1">
                  <c:v>75.83</c:v>
                </c:pt>
                <c:pt idx="2">
                  <c:v>72.540000000000006</c:v>
                </c:pt>
                <c:pt idx="3">
                  <c:v>71.459999999999994</c:v>
                </c:pt>
                <c:pt idx="4">
                  <c:v>69.12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100.42</c:v>
                </c:pt>
                <c:pt idx="2">
                  <c:v>98.77</c:v>
                </c:pt>
                <c:pt idx="3">
                  <c:v>95.79</c:v>
                </c:pt>
                <c:pt idx="4">
                  <c:v>98.3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168.34</c:v>
                </c:pt>
                <c:pt idx="1">
                  <c:v>170.54</c:v>
                </c:pt>
                <c:pt idx="2">
                  <c:v>177.8</c:v>
                </c:pt>
                <c:pt idx="3">
                  <c:v>179.95</c:v>
                </c:pt>
                <c:pt idx="4">
                  <c:v>185.94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171.81</c:v>
                </c:pt>
                <c:pt idx="1">
                  <c:v>171.67</c:v>
                </c:pt>
                <c:pt idx="2">
                  <c:v>173.67</c:v>
                </c:pt>
                <c:pt idx="3">
                  <c:v>171.13</c:v>
                </c:pt>
                <c:pt idx="4">
                  <c:v>173.7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【111.39】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【261.51】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【265.16】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【167.74】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【102.35】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【50.88】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【22.30】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御前崎市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7</v>
      </c>
      <c r="C7" s="13"/>
      <c r="D7" s="13"/>
      <c r="E7" s="13"/>
      <c r="F7" s="13"/>
      <c r="G7" s="13"/>
      <c r="H7" s="13"/>
      <c r="I7" s="5" t="s">
        <v>13</v>
      </c>
      <c r="J7" s="13"/>
      <c r="K7" s="13"/>
      <c r="L7" s="13"/>
      <c r="M7" s="13"/>
      <c r="N7" s="13"/>
      <c r="O7" s="22"/>
      <c r="P7" s="25" t="s">
        <v>6</v>
      </c>
      <c r="Q7" s="25"/>
      <c r="R7" s="25"/>
      <c r="S7" s="25"/>
      <c r="T7" s="25"/>
      <c r="U7" s="25"/>
      <c r="V7" s="25"/>
      <c r="W7" s="25" t="s">
        <v>14</v>
      </c>
      <c r="X7" s="25"/>
      <c r="Y7" s="25"/>
      <c r="Z7" s="25"/>
      <c r="AA7" s="25"/>
      <c r="AB7" s="25"/>
      <c r="AC7" s="25"/>
      <c r="AD7" s="25" t="s">
        <v>5</v>
      </c>
      <c r="AE7" s="25"/>
      <c r="AF7" s="25"/>
      <c r="AG7" s="25"/>
      <c r="AH7" s="25"/>
      <c r="AI7" s="25"/>
      <c r="AJ7" s="25"/>
      <c r="AK7" s="2"/>
      <c r="AL7" s="25" t="s">
        <v>17</v>
      </c>
      <c r="AM7" s="25"/>
      <c r="AN7" s="25"/>
      <c r="AO7" s="25"/>
      <c r="AP7" s="25"/>
      <c r="AQ7" s="25"/>
      <c r="AR7" s="25"/>
      <c r="AS7" s="25"/>
      <c r="AT7" s="5" t="s">
        <v>11</v>
      </c>
      <c r="AU7" s="13"/>
      <c r="AV7" s="13"/>
      <c r="AW7" s="13"/>
      <c r="AX7" s="13"/>
      <c r="AY7" s="13"/>
      <c r="AZ7" s="13"/>
      <c r="BA7" s="13"/>
      <c r="BB7" s="25" t="s">
        <v>18</v>
      </c>
      <c r="BC7" s="25"/>
      <c r="BD7" s="25"/>
      <c r="BE7" s="25"/>
      <c r="BF7" s="25"/>
      <c r="BG7" s="25"/>
      <c r="BH7" s="25"/>
      <c r="BI7" s="25"/>
      <c r="BJ7" s="3"/>
      <c r="BK7" s="3"/>
      <c r="BL7" s="35" t="s">
        <v>19</v>
      </c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56"/>
    </row>
    <row r="8" spans="1:78" ht="18.75" customHeight="1">
      <c r="A8" s="2"/>
      <c r="B8" s="6" t="str">
        <f>データ!$I$6</f>
        <v>法適用</v>
      </c>
      <c r="C8" s="14"/>
      <c r="D8" s="14"/>
      <c r="E8" s="14"/>
      <c r="F8" s="14"/>
      <c r="G8" s="14"/>
      <c r="H8" s="14"/>
      <c r="I8" s="6" t="str">
        <f>データ!$J$6</f>
        <v>水道事業</v>
      </c>
      <c r="J8" s="14"/>
      <c r="K8" s="14"/>
      <c r="L8" s="14"/>
      <c r="M8" s="14"/>
      <c r="N8" s="14"/>
      <c r="O8" s="23"/>
      <c r="P8" s="26" t="str">
        <f>データ!$K$6</f>
        <v>末端給水事業</v>
      </c>
      <c r="Q8" s="26"/>
      <c r="R8" s="26"/>
      <c r="S8" s="26"/>
      <c r="T8" s="26"/>
      <c r="U8" s="26"/>
      <c r="V8" s="26"/>
      <c r="W8" s="26" t="str">
        <f>データ!$L$6</f>
        <v>A5</v>
      </c>
      <c r="X8" s="26"/>
      <c r="Y8" s="26"/>
      <c r="Z8" s="26"/>
      <c r="AA8" s="26"/>
      <c r="AB8" s="26"/>
      <c r="AC8" s="26"/>
      <c r="AD8" s="26" t="str">
        <f>データ!$M$6</f>
        <v>非設置</v>
      </c>
      <c r="AE8" s="26"/>
      <c r="AF8" s="26"/>
      <c r="AG8" s="26"/>
      <c r="AH8" s="26"/>
      <c r="AI8" s="26"/>
      <c r="AJ8" s="26"/>
      <c r="AK8" s="2"/>
      <c r="AL8" s="29">
        <f>データ!$R$6</f>
        <v>31181</v>
      </c>
      <c r="AM8" s="29"/>
      <c r="AN8" s="29"/>
      <c r="AO8" s="29"/>
      <c r="AP8" s="29"/>
      <c r="AQ8" s="29"/>
      <c r="AR8" s="29"/>
      <c r="AS8" s="29"/>
      <c r="AT8" s="7">
        <f>データ!$S$6</f>
        <v>65.569999999999993</v>
      </c>
      <c r="AU8" s="15"/>
      <c r="AV8" s="15"/>
      <c r="AW8" s="15"/>
      <c r="AX8" s="15"/>
      <c r="AY8" s="15"/>
      <c r="AZ8" s="15"/>
      <c r="BA8" s="15"/>
      <c r="BB8" s="27">
        <f>データ!$T$6</f>
        <v>475.54</v>
      </c>
      <c r="BC8" s="27"/>
      <c r="BD8" s="27"/>
      <c r="BE8" s="27"/>
      <c r="BF8" s="27"/>
      <c r="BG8" s="27"/>
      <c r="BH8" s="27"/>
      <c r="BI8" s="27"/>
      <c r="BJ8" s="3"/>
      <c r="BK8" s="3"/>
      <c r="BL8" s="36" t="s">
        <v>12</v>
      </c>
      <c r="BM8" s="46"/>
      <c r="BN8" s="53" t="s">
        <v>21</v>
      </c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7"/>
    </row>
    <row r="9" spans="1:78" ht="18.75" customHeight="1">
      <c r="A9" s="2"/>
      <c r="B9" s="5" t="s">
        <v>24</v>
      </c>
      <c r="C9" s="13"/>
      <c r="D9" s="13"/>
      <c r="E9" s="13"/>
      <c r="F9" s="13"/>
      <c r="G9" s="13"/>
      <c r="H9" s="13"/>
      <c r="I9" s="5" t="s">
        <v>25</v>
      </c>
      <c r="J9" s="13"/>
      <c r="K9" s="13"/>
      <c r="L9" s="13"/>
      <c r="M9" s="13"/>
      <c r="N9" s="13"/>
      <c r="O9" s="22"/>
      <c r="P9" s="25" t="s">
        <v>27</v>
      </c>
      <c r="Q9" s="25"/>
      <c r="R9" s="25"/>
      <c r="S9" s="25"/>
      <c r="T9" s="25"/>
      <c r="U9" s="25"/>
      <c r="V9" s="25"/>
      <c r="W9" s="25" t="s">
        <v>22</v>
      </c>
      <c r="X9" s="25"/>
      <c r="Y9" s="25"/>
      <c r="Z9" s="25"/>
      <c r="AA9" s="25"/>
      <c r="AB9" s="25"/>
      <c r="AC9" s="25"/>
      <c r="AD9" s="2"/>
      <c r="AE9" s="2"/>
      <c r="AF9" s="2"/>
      <c r="AG9" s="2"/>
      <c r="AH9" s="2"/>
      <c r="AI9" s="2"/>
      <c r="AJ9" s="2"/>
      <c r="AK9" s="2"/>
      <c r="AL9" s="25" t="s">
        <v>28</v>
      </c>
      <c r="AM9" s="25"/>
      <c r="AN9" s="25"/>
      <c r="AO9" s="25"/>
      <c r="AP9" s="25"/>
      <c r="AQ9" s="25"/>
      <c r="AR9" s="25"/>
      <c r="AS9" s="25"/>
      <c r="AT9" s="5" t="s">
        <v>32</v>
      </c>
      <c r="AU9" s="13"/>
      <c r="AV9" s="13"/>
      <c r="AW9" s="13"/>
      <c r="AX9" s="13"/>
      <c r="AY9" s="13"/>
      <c r="AZ9" s="13"/>
      <c r="BA9" s="13"/>
      <c r="BB9" s="25" t="s">
        <v>16</v>
      </c>
      <c r="BC9" s="25"/>
      <c r="BD9" s="25"/>
      <c r="BE9" s="25"/>
      <c r="BF9" s="25"/>
      <c r="BG9" s="25"/>
      <c r="BH9" s="25"/>
      <c r="BI9" s="25"/>
      <c r="BJ9" s="3"/>
      <c r="BK9" s="3"/>
      <c r="BL9" s="37" t="s">
        <v>33</v>
      </c>
      <c r="BM9" s="47"/>
      <c r="BN9" s="54" t="s">
        <v>35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8"/>
    </row>
    <row r="10" spans="1:78" ht="18.75" customHeight="1">
      <c r="A10" s="2"/>
      <c r="B10" s="7" t="str">
        <f>データ!$N$6</f>
        <v>-</v>
      </c>
      <c r="C10" s="15"/>
      <c r="D10" s="15"/>
      <c r="E10" s="15"/>
      <c r="F10" s="15"/>
      <c r="G10" s="15"/>
      <c r="H10" s="15"/>
      <c r="I10" s="7">
        <f>データ!$O$6</f>
        <v>89.22</v>
      </c>
      <c r="J10" s="15"/>
      <c r="K10" s="15"/>
      <c r="L10" s="15"/>
      <c r="M10" s="15"/>
      <c r="N10" s="15"/>
      <c r="O10" s="24"/>
      <c r="P10" s="27">
        <f>データ!$P$6</f>
        <v>99.9</v>
      </c>
      <c r="Q10" s="27"/>
      <c r="R10" s="27"/>
      <c r="S10" s="27"/>
      <c r="T10" s="27"/>
      <c r="U10" s="27"/>
      <c r="V10" s="27"/>
      <c r="W10" s="29">
        <f>データ!$Q$6</f>
        <v>2420</v>
      </c>
      <c r="X10" s="29"/>
      <c r="Y10" s="29"/>
      <c r="Z10" s="29"/>
      <c r="AA10" s="29"/>
      <c r="AB10" s="29"/>
      <c r="AC10" s="29"/>
      <c r="AD10" s="2"/>
      <c r="AE10" s="2"/>
      <c r="AF10" s="2"/>
      <c r="AG10" s="2"/>
      <c r="AH10" s="2"/>
      <c r="AI10" s="2"/>
      <c r="AJ10" s="2"/>
      <c r="AK10" s="2"/>
      <c r="AL10" s="29">
        <f>データ!$U$6</f>
        <v>31368</v>
      </c>
      <c r="AM10" s="29"/>
      <c r="AN10" s="29"/>
      <c r="AO10" s="29"/>
      <c r="AP10" s="29"/>
      <c r="AQ10" s="29"/>
      <c r="AR10" s="29"/>
      <c r="AS10" s="29"/>
      <c r="AT10" s="7">
        <f>データ!$V$6</f>
        <v>47.76</v>
      </c>
      <c r="AU10" s="15"/>
      <c r="AV10" s="15"/>
      <c r="AW10" s="15"/>
      <c r="AX10" s="15"/>
      <c r="AY10" s="15"/>
      <c r="AZ10" s="15"/>
      <c r="BA10" s="15"/>
      <c r="BB10" s="27">
        <f>データ!$W$6</f>
        <v>656.78</v>
      </c>
      <c r="BC10" s="27"/>
      <c r="BD10" s="27"/>
      <c r="BE10" s="27"/>
      <c r="BF10" s="27"/>
      <c r="BG10" s="27"/>
      <c r="BH10" s="27"/>
      <c r="BI10" s="27"/>
      <c r="BJ10" s="2"/>
      <c r="BK10" s="2"/>
      <c r="BL10" s="38" t="s">
        <v>37</v>
      </c>
      <c r="BM10" s="48"/>
      <c r="BN10" s="55" t="s">
        <v>4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9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38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</row>
    <row r="14" spans="1:78" ht="13.5" customHeight="1">
      <c r="A14" s="2"/>
      <c r="B14" s="8" t="s">
        <v>40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31"/>
      <c r="BK14" s="2"/>
      <c r="BL14" s="41" t="s">
        <v>41</v>
      </c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60"/>
    </row>
    <row r="15" spans="1:78" ht="13.5" customHeight="1">
      <c r="A15" s="2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2"/>
      <c r="BK15" s="2"/>
      <c r="BL15" s="42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61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33"/>
      <c r="BK16" s="2"/>
      <c r="BL16" s="43" t="s">
        <v>111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62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33"/>
      <c r="BK17" s="2"/>
      <c r="BL17" s="43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62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33"/>
      <c r="BK18" s="2"/>
      <c r="BL18" s="43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62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33"/>
      <c r="BK19" s="2"/>
      <c r="BL19" s="43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62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33"/>
      <c r="BK20" s="2"/>
      <c r="BL20" s="43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62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33"/>
      <c r="BK21" s="2"/>
      <c r="BL21" s="43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62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33"/>
      <c r="BK22" s="2"/>
      <c r="BL22" s="43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62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33"/>
      <c r="BK23" s="2"/>
      <c r="BL23" s="43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62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33"/>
      <c r="BK24" s="2"/>
      <c r="BL24" s="43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62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33"/>
      <c r="BK25" s="2"/>
      <c r="BL25" s="43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62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33"/>
      <c r="BK26" s="2"/>
      <c r="BL26" s="43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62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33"/>
      <c r="BK27" s="2"/>
      <c r="BL27" s="43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62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33"/>
      <c r="BK28" s="2"/>
      <c r="BL28" s="43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62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33"/>
      <c r="BK29" s="2"/>
      <c r="BL29" s="43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62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33"/>
      <c r="BK30" s="2"/>
      <c r="BL30" s="43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62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33"/>
      <c r="BK31" s="2"/>
      <c r="BL31" s="43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62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33"/>
      <c r="BK32" s="2"/>
      <c r="BL32" s="43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62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33"/>
      <c r="BK33" s="2"/>
      <c r="BL33" s="43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62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2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28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33"/>
      <c r="BK34" s="2"/>
      <c r="BL34" s="43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62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2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28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33"/>
      <c r="BK35" s="2"/>
      <c r="BL35" s="43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62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33"/>
      <c r="BK36" s="2"/>
      <c r="BL36" s="43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62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33"/>
      <c r="BK37" s="2"/>
      <c r="BL37" s="43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62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33"/>
      <c r="BK38" s="2"/>
      <c r="BL38" s="43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62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33"/>
      <c r="BK39" s="2"/>
      <c r="BL39" s="43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62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33"/>
      <c r="BK40" s="2"/>
      <c r="BL40" s="43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62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33"/>
      <c r="BK41" s="2"/>
      <c r="BL41" s="43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62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33"/>
      <c r="BK42" s="2"/>
      <c r="BL42" s="43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62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33"/>
      <c r="BK43" s="2"/>
      <c r="BL43" s="43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62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33"/>
      <c r="BK44" s="2"/>
      <c r="BL44" s="43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62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33"/>
      <c r="BK45" s="2"/>
      <c r="BL45" s="41" t="s">
        <v>44</v>
      </c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60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33"/>
      <c r="BK46" s="2"/>
      <c r="BL46" s="42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61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33"/>
      <c r="BK47" s="2"/>
      <c r="BL47" s="43" t="s">
        <v>42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62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33"/>
      <c r="BK48" s="2"/>
      <c r="BL48" s="43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62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33"/>
      <c r="BK49" s="2"/>
      <c r="BL49" s="43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62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33"/>
      <c r="BK50" s="2"/>
      <c r="BL50" s="43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62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33"/>
      <c r="BK51" s="2"/>
      <c r="BL51" s="43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62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33"/>
      <c r="BK52" s="2"/>
      <c r="BL52" s="43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62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33"/>
      <c r="BK53" s="2"/>
      <c r="BL53" s="43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62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33"/>
      <c r="BK54" s="2"/>
      <c r="BL54" s="43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62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33"/>
      <c r="BK55" s="2"/>
      <c r="BL55" s="43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62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8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2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28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33"/>
      <c r="BK56" s="2"/>
      <c r="BL56" s="43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62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8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2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28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33"/>
      <c r="BK57" s="2"/>
      <c r="BL57" s="43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62"/>
    </row>
    <row r="58" spans="1:78" ht="13.5" customHeight="1">
      <c r="A58" s="2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2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2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33"/>
      <c r="BK58" s="2"/>
      <c r="BL58" s="43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62"/>
    </row>
    <row r="59" spans="1:78" ht="13.5" customHeight="1">
      <c r="A59" s="2"/>
      <c r="B59" s="1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34"/>
      <c r="BK59" s="2"/>
      <c r="BL59" s="43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62"/>
    </row>
    <row r="60" spans="1:78" ht="13.5" customHeight="1">
      <c r="A60" s="2"/>
      <c r="B60" s="9" t="s">
        <v>10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32"/>
      <c r="BK60" s="2"/>
      <c r="BL60" s="43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62"/>
    </row>
    <row r="61" spans="1:78" ht="13.5" customHeight="1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32"/>
      <c r="BK61" s="2"/>
      <c r="BL61" s="43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62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33"/>
      <c r="BK62" s="2"/>
      <c r="BL62" s="43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62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33"/>
      <c r="BK63" s="2"/>
      <c r="BL63" s="43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62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33"/>
      <c r="BK64" s="2"/>
      <c r="BL64" s="41" t="s">
        <v>9</v>
      </c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60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33"/>
      <c r="BK65" s="2"/>
      <c r="BL65" s="42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61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33"/>
      <c r="BK66" s="2"/>
      <c r="BL66" s="43" t="s">
        <v>110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62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33"/>
      <c r="BK67" s="2"/>
      <c r="BL67" s="43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62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33"/>
      <c r="BK68" s="2"/>
      <c r="BL68" s="43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62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33"/>
      <c r="BK69" s="2"/>
      <c r="BL69" s="43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62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33"/>
      <c r="BK70" s="2"/>
      <c r="BL70" s="43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62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33"/>
      <c r="BK71" s="2"/>
      <c r="BL71" s="43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62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33"/>
      <c r="BK72" s="2"/>
      <c r="BL72" s="43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62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33"/>
      <c r="BK73" s="2"/>
      <c r="BL73" s="43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62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33"/>
      <c r="BK74" s="2"/>
      <c r="BL74" s="43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62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33"/>
      <c r="BK75" s="2"/>
      <c r="BL75" s="43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62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33"/>
      <c r="BK76" s="2"/>
      <c r="BL76" s="43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62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33"/>
      <c r="BK77" s="2"/>
      <c r="BL77" s="43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62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33"/>
      <c r="BK78" s="2"/>
      <c r="BL78" s="43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62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28"/>
      <c r="AP79" s="28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33"/>
      <c r="BK79" s="2"/>
      <c r="BL79" s="43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62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28"/>
      <c r="AP80" s="28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33"/>
      <c r="BK80" s="2"/>
      <c r="BL80" s="43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62"/>
    </row>
    <row r="81" spans="1:78" ht="13.5" customHeight="1">
      <c r="A81" s="2"/>
      <c r="B81" s="1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"/>
      <c r="V81" s="2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"/>
      <c r="AP81" s="2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"/>
      <c r="BJ81" s="33"/>
      <c r="BK81" s="2"/>
      <c r="BL81" s="43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62"/>
    </row>
    <row r="82" spans="1:78" ht="13.5" customHeight="1">
      <c r="A82" s="2"/>
      <c r="B82" s="1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34"/>
      <c r="BK82" s="2"/>
      <c r="BL82" s="44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63"/>
    </row>
    <row r="83" spans="1:78">
      <c r="C83" s="21"/>
    </row>
    <row r="84" spans="1:78" hidden="1">
      <c r="B84" s="12" t="s">
        <v>45</v>
      </c>
      <c r="C84" s="12"/>
      <c r="D84" s="12"/>
      <c r="E84" s="12" t="s">
        <v>47</v>
      </c>
      <c r="F84" s="12" t="s">
        <v>49</v>
      </c>
      <c r="G84" s="12" t="s">
        <v>50</v>
      </c>
      <c r="H84" s="12" t="s">
        <v>43</v>
      </c>
      <c r="I84" s="12" t="s">
        <v>8</v>
      </c>
      <c r="J84" s="12" t="s">
        <v>30</v>
      </c>
      <c r="K84" s="12" t="s">
        <v>51</v>
      </c>
      <c r="L84" s="12" t="s">
        <v>53</v>
      </c>
      <c r="M84" s="12" t="s">
        <v>34</v>
      </c>
      <c r="N84" s="12" t="s">
        <v>55</v>
      </c>
      <c r="O84" s="12" t="s">
        <v>57</v>
      </c>
    </row>
    <row r="85" spans="1:78" hidden="1">
      <c r="B85" s="12"/>
      <c r="C85" s="12"/>
      <c r="D85" s="12"/>
      <c r="E85" s="12" t="str">
        <f>データ!AH6</f>
        <v>【111.39】</v>
      </c>
      <c r="F85" s="12" t="str">
        <f>データ!AS6</f>
        <v>【1.30】</v>
      </c>
      <c r="G85" s="12" t="str">
        <f>データ!BD6</f>
        <v>【261.51】</v>
      </c>
      <c r="H85" s="12" t="str">
        <f>データ!BO6</f>
        <v>【265.16】</v>
      </c>
      <c r="I85" s="12" t="str">
        <f>データ!BZ6</f>
        <v>【102.35】</v>
      </c>
      <c r="J85" s="12" t="str">
        <f>データ!CK6</f>
        <v>【167.74】</v>
      </c>
      <c r="K85" s="12" t="str">
        <f>データ!CV6</f>
        <v>【60.29】</v>
      </c>
      <c r="L85" s="12" t="str">
        <f>データ!DG6</f>
        <v>【90.12】</v>
      </c>
      <c r="M85" s="12" t="str">
        <f>データ!DR6</f>
        <v>【50.88】</v>
      </c>
      <c r="N85" s="12" t="str">
        <f>データ!EC6</f>
        <v>【22.30】</v>
      </c>
      <c r="O85" s="12" t="str">
        <f>データ!EN6</f>
        <v>【0.66】</v>
      </c>
    </row>
  </sheetData>
  <sheetProtection algorithmName="SHA-512" hashValue="jENes3taKPx2MQvhFzc7nbNQSZh7/U/p+xMrrmUCSQXics3r4NFP6N8496kAg1P13naSIedogf8/l7skJ3TLHQ==" saltValue="1spSQhCg5T2F0NkaZDYCzQ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48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>
        <v>1</v>
      </c>
      <c r="Y1" s="74">
        <v>1</v>
      </c>
      <c r="Z1" s="74">
        <v>1</v>
      </c>
      <c r="AA1" s="74">
        <v>1</v>
      </c>
      <c r="AB1" s="74">
        <v>1</v>
      </c>
      <c r="AC1" s="74">
        <v>1</v>
      </c>
      <c r="AD1" s="74">
        <v>1</v>
      </c>
      <c r="AE1" s="74">
        <v>1</v>
      </c>
      <c r="AF1" s="74">
        <v>1</v>
      </c>
      <c r="AG1" s="74">
        <v>1</v>
      </c>
      <c r="AH1" s="74"/>
      <c r="AI1" s="74">
        <v>1</v>
      </c>
      <c r="AJ1" s="74">
        <v>1</v>
      </c>
      <c r="AK1" s="74">
        <v>1</v>
      </c>
      <c r="AL1" s="74">
        <v>1</v>
      </c>
      <c r="AM1" s="74">
        <v>1</v>
      </c>
      <c r="AN1" s="74">
        <v>1</v>
      </c>
      <c r="AO1" s="74">
        <v>1</v>
      </c>
      <c r="AP1" s="74">
        <v>1</v>
      </c>
      <c r="AQ1" s="74">
        <v>1</v>
      </c>
      <c r="AR1" s="74">
        <v>1</v>
      </c>
      <c r="AS1" s="74"/>
      <c r="AT1" s="74">
        <v>1</v>
      </c>
      <c r="AU1" s="74">
        <v>1</v>
      </c>
      <c r="AV1" s="74">
        <v>1</v>
      </c>
      <c r="AW1" s="74">
        <v>1</v>
      </c>
      <c r="AX1" s="74">
        <v>1</v>
      </c>
      <c r="AY1" s="74">
        <v>1</v>
      </c>
      <c r="AZ1" s="74">
        <v>1</v>
      </c>
      <c r="BA1" s="74">
        <v>1</v>
      </c>
      <c r="BB1" s="74">
        <v>1</v>
      </c>
      <c r="BC1" s="74">
        <v>1</v>
      </c>
      <c r="BD1" s="74"/>
      <c r="BE1" s="74">
        <v>1</v>
      </c>
      <c r="BF1" s="74">
        <v>1</v>
      </c>
      <c r="BG1" s="74">
        <v>1</v>
      </c>
      <c r="BH1" s="74">
        <v>1</v>
      </c>
      <c r="BI1" s="74">
        <v>1</v>
      </c>
      <c r="BJ1" s="74">
        <v>1</v>
      </c>
      <c r="BK1" s="74">
        <v>1</v>
      </c>
      <c r="BL1" s="74">
        <v>1</v>
      </c>
      <c r="BM1" s="74">
        <v>1</v>
      </c>
      <c r="BN1" s="74">
        <v>1</v>
      </c>
      <c r="BO1" s="74"/>
      <c r="BP1" s="74">
        <v>1</v>
      </c>
      <c r="BQ1" s="74">
        <v>1</v>
      </c>
      <c r="BR1" s="74">
        <v>1</v>
      </c>
      <c r="BS1" s="74">
        <v>1</v>
      </c>
      <c r="BT1" s="74">
        <v>1</v>
      </c>
      <c r="BU1" s="74">
        <v>1</v>
      </c>
      <c r="BV1" s="74">
        <v>1</v>
      </c>
      <c r="BW1" s="74">
        <v>1</v>
      </c>
      <c r="BX1" s="74">
        <v>1</v>
      </c>
      <c r="BY1" s="74">
        <v>1</v>
      </c>
      <c r="BZ1" s="74"/>
      <c r="CA1" s="74">
        <v>1</v>
      </c>
      <c r="CB1" s="74">
        <v>1</v>
      </c>
      <c r="CC1" s="74">
        <v>1</v>
      </c>
      <c r="CD1" s="74">
        <v>1</v>
      </c>
      <c r="CE1" s="74">
        <v>1</v>
      </c>
      <c r="CF1" s="74">
        <v>1</v>
      </c>
      <c r="CG1" s="74">
        <v>1</v>
      </c>
      <c r="CH1" s="74">
        <v>1</v>
      </c>
      <c r="CI1" s="74">
        <v>1</v>
      </c>
      <c r="CJ1" s="74">
        <v>1</v>
      </c>
      <c r="CK1" s="74"/>
      <c r="CL1" s="74">
        <v>1</v>
      </c>
      <c r="CM1" s="74">
        <v>1</v>
      </c>
      <c r="CN1" s="74">
        <v>1</v>
      </c>
      <c r="CO1" s="74">
        <v>1</v>
      </c>
      <c r="CP1" s="74">
        <v>1</v>
      </c>
      <c r="CQ1" s="74">
        <v>1</v>
      </c>
      <c r="CR1" s="74">
        <v>1</v>
      </c>
      <c r="CS1" s="74">
        <v>1</v>
      </c>
      <c r="CT1" s="74">
        <v>1</v>
      </c>
      <c r="CU1" s="74">
        <v>1</v>
      </c>
      <c r="CV1" s="74"/>
      <c r="CW1" s="74">
        <v>1</v>
      </c>
      <c r="CX1" s="74">
        <v>1</v>
      </c>
      <c r="CY1" s="74">
        <v>1</v>
      </c>
      <c r="CZ1" s="74">
        <v>1</v>
      </c>
      <c r="DA1" s="74">
        <v>1</v>
      </c>
      <c r="DB1" s="74">
        <v>1</v>
      </c>
      <c r="DC1" s="74">
        <v>1</v>
      </c>
      <c r="DD1" s="74">
        <v>1</v>
      </c>
      <c r="DE1" s="74">
        <v>1</v>
      </c>
      <c r="DF1" s="74">
        <v>1</v>
      </c>
      <c r="DG1" s="74"/>
      <c r="DH1" s="74">
        <v>1</v>
      </c>
      <c r="DI1" s="74">
        <v>1</v>
      </c>
      <c r="DJ1" s="74">
        <v>1</v>
      </c>
      <c r="DK1" s="74">
        <v>1</v>
      </c>
      <c r="DL1" s="74">
        <v>1</v>
      </c>
      <c r="DM1" s="74">
        <v>1</v>
      </c>
      <c r="DN1" s="74">
        <v>1</v>
      </c>
      <c r="DO1" s="74">
        <v>1</v>
      </c>
      <c r="DP1" s="74">
        <v>1</v>
      </c>
      <c r="DQ1" s="74">
        <v>1</v>
      </c>
      <c r="DR1" s="74"/>
      <c r="DS1" s="74">
        <v>1</v>
      </c>
      <c r="DT1" s="74">
        <v>1</v>
      </c>
      <c r="DU1" s="74">
        <v>1</v>
      </c>
      <c r="DV1" s="74">
        <v>1</v>
      </c>
      <c r="DW1" s="74">
        <v>1</v>
      </c>
      <c r="DX1" s="74">
        <v>1</v>
      </c>
      <c r="DY1" s="74">
        <v>1</v>
      </c>
      <c r="DZ1" s="74">
        <v>1</v>
      </c>
      <c r="EA1" s="74">
        <v>1</v>
      </c>
      <c r="EB1" s="74">
        <v>1</v>
      </c>
      <c r="EC1" s="74"/>
      <c r="ED1" s="74">
        <v>1</v>
      </c>
      <c r="EE1" s="74">
        <v>1</v>
      </c>
      <c r="EF1" s="74">
        <v>1</v>
      </c>
      <c r="EG1" s="74">
        <v>1</v>
      </c>
      <c r="EH1" s="74">
        <v>1</v>
      </c>
      <c r="EI1" s="74">
        <v>1</v>
      </c>
      <c r="EJ1" s="74">
        <v>1</v>
      </c>
      <c r="EK1" s="74">
        <v>1</v>
      </c>
      <c r="EL1" s="74">
        <v>1</v>
      </c>
      <c r="EM1" s="74">
        <v>1</v>
      </c>
      <c r="EN1" s="74"/>
    </row>
    <row r="2" spans="1:144">
      <c r="A2" s="65" t="s">
        <v>58</v>
      </c>
      <c r="B2" s="65">
        <f t="shared" ref="B2:EN2" si="0">COLUMN()-1</f>
        <v>1</v>
      </c>
      <c r="C2" s="65">
        <f t="shared" si="0"/>
        <v>2</v>
      </c>
      <c r="D2" s="65">
        <f t="shared" si="0"/>
        <v>3</v>
      </c>
      <c r="E2" s="65">
        <f t="shared" si="0"/>
        <v>4</v>
      </c>
      <c r="F2" s="65">
        <f t="shared" si="0"/>
        <v>5</v>
      </c>
      <c r="G2" s="65">
        <f t="shared" si="0"/>
        <v>6</v>
      </c>
      <c r="H2" s="65">
        <f t="shared" si="0"/>
        <v>7</v>
      </c>
      <c r="I2" s="65">
        <f t="shared" si="0"/>
        <v>8</v>
      </c>
      <c r="J2" s="65">
        <f t="shared" si="0"/>
        <v>9</v>
      </c>
      <c r="K2" s="65">
        <f t="shared" si="0"/>
        <v>10</v>
      </c>
      <c r="L2" s="65">
        <f t="shared" si="0"/>
        <v>11</v>
      </c>
      <c r="M2" s="65">
        <f t="shared" si="0"/>
        <v>12</v>
      </c>
      <c r="N2" s="65">
        <f t="shared" si="0"/>
        <v>13</v>
      </c>
      <c r="O2" s="65">
        <f t="shared" si="0"/>
        <v>14</v>
      </c>
      <c r="P2" s="65">
        <f t="shared" si="0"/>
        <v>15</v>
      </c>
      <c r="Q2" s="65">
        <f t="shared" si="0"/>
        <v>16</v>
      </c>
      <c r="R2" s="65">
        <f t="shared" si="0"/>
        <v>17</v>
      </c>
      <c r="S2" s="65">
        <f t="shared" si="0"/>
        <v>18</v>
      </c>
      <c r="T2" s="65">
        <f t="shared" si="0"/>
        <v>19</v>
      </c>
      <c r="U2" s="65">
        <f t="shared" si="0"/>
        <v>20</v>
      </c>
      <c r="V2" s="65">
        <f t="shared" si="0"/>
        <v>21</v>
      </c>
      <c r="W2" s="65">
        <f t="shared" si="0"/>
        <v>22</v>
      </c>
      <c r="X2" s="65">
        <f t="shared" si="0"/>
        <v>23</v>
      </c>
      <c r="Y2" s="65">
        <f t="shared" si="0"/>
        <v>24</v>
      </c>
      <c r="Z2" s="65">
        <f t="shared" si="0"/>
        <v>25</v>
      </c>
      <c r="AA2" s="65">
        <f t="shared" si="0"/>
        <v>26</v>
      </c>
      <c r="AB2" s="65">
        <f t="shared" si="0"/>
        <v>27</v>
      </c>
      <c r="AC2" s="65">
        <f t="shared" si="0"/>
        <v>28</v>
      </c>
      <c r="AD2" s="65">
        <f t="shared" si="0"/>
        <v>29</v>
      </c>
      <c r="AE2" s="65">
        <f t="shared" si="0"/>
        <v>30</v>
      </c>
      <c r="AF2" s="65">
        <f t="shared" si="0"/>
        <v>31</v>
      </c>
      <c r="AG2" s="65">
        <f t="shared" si="0"/>
        <v>32</v>
      </c>
      <c r="AH2" s="65">
        <f t="shared" si="0"/>
        <v>33</v>
      </c>
      <c r="AI2" s="65">
        <f t="shared" si="0"/>
        <v>34</v>
      </c>
      <c r="AJ2" s="65">
        <f t="shared" si="0"/>
        <v>35</v>
      </c>
      <c r="AK2" s="65">
        <f t="shared" si="0"/>
        <v>36</v>
      </c>
      <c r="AL2" s="65">
        <f t="shared" si="0"/>
        <v>37</v>
      </c>
      <c r="AM2" s="65">
        <f t="shared" si="0"/>
        <v>38</v>
      </c>
      <c r="AN2" s="65">
        <f t="shared" si="0"/>
        <v>39</v>
      </c>
      <c r="AO2" s="65">
        <f t="shared" si="0"/>
        <v>40</v>
      </c>
      <c r="AP2" s="65">
        <f t="shared" si="0"/>
        <v>41</v>
      </c>
      <c r="AQ2" s="65">
        <f t="shared" si="0"/>
        <v>42</v>
      </c>
      <c r="AR2" s="65">
        <f t="shared" si="0"/>
        <v>43</v>
      </c>
      <c r="AS2" s="65">
        <f t="shared" si="0"/>
        <v>44</v>
      </c>
      <c r="AT2" s="65">
        <f t="shared" si="0"/>
        <v>45</v>
      </c>
      <c r="AU2" s="65">
        <f t="shared" si="0"/>
        <v>46</v>
      </c>
      <c r="AV2" s="65">
        <f t="shared" si="0"/>
        <v>47</v>
      </c>
      <c r="AW2" s="65">
        <f t="shared" si="0"/>
        <v>48</v>
      </c>
      <c r="AX2" s="65">
        <f t="shared" si="0"/>
        <v>49</v>
      </c>
      <c r="AY2" s="65">
        <f t="shared" si="0"/>
        <v>50</v>
      </c>
      <c r="AZ2" s="65">
        <f t="shared" si="0"/>
        <v>51</v>
      </c>
      <c r="BA2" s="65">
        <f t="shared" si="0"/>
        <v>52</v>
      </c>
      <c r="BB2" s="65">
        <f t="shared" si="0"/>
        <v>53</v>
      </c>
      <c r="BC2" s="65">
        <f t="shared" si="0"/>
        <v>54</v>
      </c>
      <c r="BD2" s="65">
        <f t="shared" si="0"/>
        <v>55</v>
      </c>
      <c r="BE2" s="65">
        <f t="shared" si="0"/>
        <v>56</v>
      </c>
      <c r="BF2" s="65">
        <f t="shared" si="0"/>
        <v>57</v>
      </c>
      <c r="BG2" s="65">
        <f t="shared" si="0"/>
        <v>58</v>
      </c>
      <c r="BH2" s="65">
        <f t="shared" si="0"/>
        <v>59</v>
      </c>
      <c r="BI2" s="65">
        <f t="shared" si="0"/>
        <v>60</v>
      </c>
      <c r="BJ2" s="65">
        <f t="shared" si="0"/>
        <v>61</v>
      </c>
      <c r="BK2" s="65">
        <f t="shared" si="0"/>
        <v>62</v>
      </c>
      <c r="BL2" s="65">
        <f t="shared" si="0"/>
        <v>63</v>
      </c>
      <c r="BM2" s="65">
        <f t="shared" si="0"/>
        <v>64</v>
      </c>
      <c r="BN2" s="65">
        <f t="shared" si="0"/>
        <v>65</v>
      </c>
      <c r="BO2" s="65">
        <f t="shared" si="0"/>
        <v>66</v>
      </c>
      <c r="BP2" s="65">
        <f t="shared" si="0"/>
        <v>67</v>
      </c>
      <c r="BQ2" s="65">
        <f t="shared" si="0"/>
        <v>68</v>
      </c>
      <c r="BR2" s="65">
        <f t="shared" si="0"/>
        <v>69</v>
      </c>
      <c r="BS2" s="65">
        <f t="shared" si="0"/>
        <v>70</v>
      </c>
      <c r="BT2" s="65">
        <f t="shared" si="0"/>
        <v>71</v>
      </c>
      <c r="BU2" s="65">
        <f t="shared" si="0"/>
        <v>72</v>
      </c>
      <c r="BV2" s="65">
        <f t="shared" si="0"/>
        <v>73</v>
      </c>
      <c r="BW2" s="65">
        <f t="shared" si="0"/>
        <v>74</v>
      </c>
      <c r="BX2" s="65">
        <f t="shared" si="0"/>
        <v>75</v>
      </c>
      <c r="BY2" s="65">
        <f t="shared" si="0"/>
        <v>76</v>
      </c>
      <c r="BZ2" s="65">
        <f t="shared" si="0"/>
        <v>77</v>
      </c>
      <c r="CA2" s="65">
        <f t="shared" si="0"/>
        <v>78</v>
      </c>
      <c r="CB2" s="65">
        <f t="shared" si="0"/>
        <v>79</v>
      </c>
      <c r="CC2" s="65">
        <f t="shared" si="0"/>
        <v>80</v>
      </c>
      <c r="CD2" s="65">
        <f t="shared" si="0"/>
        <v>81</v>
      </c>
      <c r="CE2" s="65">
        <f t="shared" si="0"/>
        <v>82</v>
      </c>
      <c r="CF2" s="65">
        <f t="shared" si="0"/>
        <v>83</v>
      </c>
      <c r="CG2" s="65">
        <f t="shared" si="0"/>
        <v>84</v>
      </c>
      <c r="CH2" s="65">
        <f t="shared" si="0"/>
        <v>85</v>
      </c>
      <c r="CI2" s="65">
        <f t="shared" si="0"/>
        <v>86</v>
      </c>
      <c r="CJ2" s="65">
        <f t="shared" si="0"/>
        <v>87</v>
      </c>
      <c r="CK2" s="65">
        <f t="shared" si="0"/>
        <v>88</v>
      </c>
      <c r="CL2" s="65">
        <f t="shared" si="0"/>
        <v>89</v>
      </c>
      <c r="CM2" s="65">
        <f t="shared" si="0"/>
        <v>90</v>
      </c>
      <c r="CN2" s="65">
        <f t="shared" si="0"/>
        <v>91</v>
      </c>
      <c r="CO2" s="65">
        <f t="shared" si="0"/>
        <v>92</v>
      </c>
      <c r="CP2" s="65">
        <f t="shared" si="0"/>
        <v>93</v>
      </c>
      <c r="CQ2" s="65">
        <f t="shared" si="0"/>
        <v>94</v>
      </c>
      <c r="CR2" s="65">
        <f t="shared" si="0"/>
        <v>95</v>
      </c>
      <c r="CS2" s="65">
        <f t="shared" si="0"/>
        <v>96</v>
      </c>
      <c r="CT2" s="65">
        <f t="shared" si="0"/>
        <v>97</v>
      </c>
      <c r="CU2" s="65">
        <f t="shared" si="0"/>
        <v>98</v>
      </c>
      <c r="CV2" s="65">
        <f t="shared" si="0"/>
        <v>99</v>
      </c>
      <c r="CW2" s="65">
        <f t="shared" si="0"/>
        <v>100</v>
      </c>
      <c r="CX2" s="65">
        <f t="shared" si="0"/>
        <v>101</v>
      </c>
      <c r="CY2" s="65">
        <f t="shared" si="0"/>
        <v>102</v>
      </c>
      <c r="CZ2" s="65">
        <f t="shared" si="0"/>
        <v>103</v>
      </c>
      <c r="DA2" s="65">
        <f t="shared" si="0"/>
        <v>104</v>
      </c>
      <c r="DB2" s="65">
        <f t="shared" si="0"/>
        <v>105</v>
      </c>
      <c r="DC2" s="65">
        <f t="shared" si="0"/>
        <v>106</v>
      </c>
      <c r="DD2" s="65">
        <f t="shared" si="0"/>
        <v>107</v>
      </c>
      <c r="DE2" s="65">
        <f t="shared" si="0"/>
        <v>108</v>
      </c>
      <c r="DF2" s="65">
        <f t="shared" si="0"/>
        <v>109</v>
      </c>
      <c r="DG2" s="65">
        <f t="shared" si="0"/>
        <v>110</v>
      </c>
      <c r="DH2" s="65">
        <f t="shared" si="0"/>
        <v>111</v>
      </c>
      <c r="DI2" s="65">
        <f t="shared" si="0"/>
        <v>112</v>
      </c>
      <c r="DJ2" s="65">
        <f t="shared" si="0"/>
        <v>113</v>
      </c>
      <c r="DK2" s="65">
        <f t="shared" si="0"/>
        <v>114</v>
      </c>
      <c r="DL2" s="65">
        <f t="shared" si="0"/>
        <v>115</v>
      </c>
      <c r="DM2" s="65">
        <f t="shared" si="0"/>
        <v>116</v>
      </c>
      <c r="DN2" s="65">
        <f t="shared" si="0"/>
        <v>117</v>
      </c>
      <c r="DO2" s="65">
        <f t="shared" si="0"/>
        <v>118</v>
      </c>
      <c r="DP2" s="65">
        <f t="shared" si="0"/>
        <v>119</v>
      </c>
      <c r="DQ2" s="65">
        <f t="shared" si="0"/>
        <v>120</v>
      </c>
      <c r="DR2" s="65">
        <f t="shared" si="0"/>
        <v>121</v>
      </c>
      <c r="DS2" s="65">
        <f t="shared" si="0"/>
        <v>122</v>
      </c>
      <c r="DT2" s="65">
        <f t="shared" si="0"/>
        <v>123</v>
      </c>
      <c r="DU2" s="65">
        <f t="shared" si="0"/>
        <v>124</v>
      </c>
      <c r="DV2" s="65">
        <f t="shared" si="0"/>
        <v>125</v>
      </c>
      <c r="DW2" s="65">
        <f t="shared" si="0"/>
        <v>126</v>
      </c>
      <c r="DX2" s="65">
        <f t="shared" si="0"/>
        <v>127</v>
      </c>
      <c r="DY2" s="65">
        <f t="shared" si="0"/>
        <v>128</v>
      </c>
      <c r="DZ2" s="65">
        <f t="shared" si="0"/>
        <v>129</v>
      </c>
      <c r="EA2" s="65">
        <f t="shared" si="0"/>
        <v>130</v>
      </c>
      <c r="EB2" s="65">
        <f t="shared" si="0"/>
        <v>131</v>
      </c>
      <c r="EC2" s="65">
        <f t="shared" si="0"/>
        <v>132</v>
      </c>
      <c r="ED2" s="65">
        <f t="shared" si="0"/>
        <v>133</v>
      </c>
      <c r="EE2" s="65">
        <f t="shared" si="0"/>
        <v>134</v>
      </c>
      <c r="EF2" s="65">
        <f t="shared" si="0"/>
        <v>135</v>
      </c>
      <c r="EG2" s="65">
        <f t="shared" si="0"/>
        <v>136</v>
      </c>
      <c r="EH2" s="65">
        <f t="shared" si="0"/>
        <v>137</v>
      </c>
      <c r="EI2" s="65">
        <f t="shared" si="0"/>
        <v>138</v>
      </c>
      <c r="EJ2" s="65">
        <f t="shared" si="0"/>
        <v>139</v>
      </c>
      <c r="EK2" s="65">
        <f t="shared" si="0"/>
        <v>140</v>
      </c>
      <c r="EL2" s="65">
        <f t="shared" si="0"/>
        <v>141</v>
      </c>
      <c r="EM2" s="65">
        <f t="shared" si="0"/>
        <v>142</v>
      </c>
      <c r="EN2" s="65">
        <f t="shared" si="0"/>
        <v>143</v>
      </c>
    </row>
    <row r="3" spans="1:144">
      <c r="A3" s="65" t="s">
        <v>20</v>
      </c>
      <c r="B3" s="67" t="s">
        <v>52</v>
      </c>
      <c r="C3" s="67" t="s">
        <v>60</v>
      </c>
      <c r="D3" s="67" t="s">
        <v>61</v>
      </c>
      <c r="E3" s="67" t="s">
        <v>3</v>
      </c>
      <c r="F3" s="67" t="s">
        <v>2</v>
      </c>
      <c r="G3" s="67" t="s">
        <v>26</v>
      </c>
      <c r="H3" s="75" t="s">
        <v>31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82"/>
      <c r="X3" s="84" t="s">
        <v>56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10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>
      <c r="A4" s="65" t="s">
        <v>62</v>
      </c>
      <c r="B4" s="68"/>
      <c r="C4" s="68"/>
      <c r="D4" s="68"/>
      <c r="E4" s="68"/>
      <c r="F4" s="68"/>
      <c r="G4" s="68"/>
      <c r="H4" s="76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3"/>
      <c r="X4" s="85" t="s">
        <v>54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46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39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64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36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65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67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68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69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63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70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>
      <c r="A5" s="65" t="s">
        <v>29</v>
      </c>
      <c r="B5" s="69"/>
      <c r="C5" s="69"/>
      <c r="D5" s="69"/>
      <c r="E5" s="69"/>
      <c r="F5" s="69"/>
      <c r="G5" s="69"/>
      <c r="H5" s="77" t="s">
        <v>59</v>
      </c>
      <c r="I5" s="77" t="s">
        <v>71</v>
      </c>
      <c r="J5" s="77" t="s">
        <v>72</v>
      </c>
      <c r="K5" s="77" t="s">
        <v>73</v>
      </c>
      <c r="L5" s="77" t="s">
        <v>74</v>
      </c>
      <c r="M5" s="77" t="s">
        <v>5</v>
      </c>
      <c r="N5" s="77" t="s">
        <v>75</v>
      </c>
      <c r="O5" s="77" t="s">
        <v>76</v>
      </c>
      <c r="P5" s="77" t="s">
        <v>77</v>
      </c>
      <c r="Q5" s="77" t="s">
        <v>78</v>
      </c>
      <c r="R5" s="77" t="s">
        <v>79</v>
      </c>
      <c r="S5" s="77" t="s">
        <v>80</v>
      </c>
      <c r="T5" s="77" t="s">
        <v>66</v>
      </c>
      <c r="U5" s="77" t="s">
        <v>81</v>
      </c>
      <c r="V5" s="77" t="s">
        <v>82</v>
      </c>
      <c r="W5" s="77" t="s">
        <v>83</v>
      </c>
      <c r="X5" s="77" t="s">
        <v>84</v>
      </c>
      <c r="Y5" s="77" t="s">
        <v>85</v>
      </c>
      <c r="Z5" s="77" t="s">
        <v>86</v>
      </c>
      <c r="AA5" s="77" t="s">
        <v>0</v>
      </c>
      <c r="AB5" s="77" t="s">
        <v>87</v>
      </c>
      <c r="AC5" s="77" t="s">
        <v>89</v>
      </c>
      <c r="AD5" s="77" t="s">
        <v>90</v>
      </c>
      <c r="AE5" s="77" t="s">
        <v>91</v>
      </c>
      <c r="AF5" s="77" t="s">
        <v>92</v>
      </c>
      <c r="AG5" s="77" t="s">
        <v>93</v>
      </c>
      <c r="AH5" s="77" t="s">
        <v>45</v>
      </c>
      <c r="AI5" s="77" t="s">
        <v>84</v>
      </c>
      <c r="AJ5" s="77" t="s">
        <v>85</v>
      </c>
      <c r="AK5" s="77" t="s">
        <v>86</v>
      </c>
      <c r="AL5" s="77" t="s">
        <v>0</v>
      </c>
      <c r="AM5" s="77" t="s">
        <v>87</v>
      </c>
      <c r="AN5" s="77" t="s">
        <v>89</v>
      </c>
      <c r="AO5" s="77" t="s">
        <v>90</v>
      </c>
      <c r="AP5" s="77" t="s">
        <v>91</v>
      </c>
      <c r="AQ5" s="77" t="s">
        <v>92</v>
      </c>
      <c r="AR5" s="77" t="s">
        <v>93</v>
      </c>
      <c r="AS5" s="77" t="s">
        <v>88</v>
      </c>
      <c r="AT5" s="77" t="s">
        <v>84</v>
      </c>
      <c r="AU5" s="77" t="s">
        <v>85</v>
      </c>
      <c r="AV5" s="77" t="s">
        <v>86</v>
      </c>
      <c r="AW5" s="77" t="s">
        <v>0</v>
      </c>
      <c r="AX5" s="77" t="s">
        <v>87</v>
      </c>
      <c r="AY5" s="77" t="s">
        <v>89</v>
      </c>
      <c r="AZ5" s="77" t="s">
        <v>90</v>
      </c>
      <c r="BA5" s="77" t="s">
        <v>91</v>
      </c>
      <c r="BB5" s="77" t="s">
        <v>92</v>
      </c>
      <c r="BC5" s="77" t="s">
        <v>93</v>
      </c>
      <c r="BD5" s="77" t="s">
        <v>88</v>
      </c>
      <c r="BE5" s="77" t="s">
        <v>84</v>
      </c>
      <c r="BF5" s="77" t="s">
        <v>85</v>
      </c>
      <c r="BG5" s="77" t="s">
        <v>86</v>
      </c>
      <c r="BH5" s="77" t="s">
        <v>0</v>
      </c>
      <c r="BI5" s="77" t="s">
        <v>87</v>
      </c>
      <c r="BJ5" s="77" t="s">
        <v>89</v>
      </c>
      <c r="BK5" s="77" t="s">
        <v>90</v>
      </c>
      <c r="BL5" s="77" t="s">
        <v>91</v>
      </c>
      <c r="BM5" s="77" t="s">
        <v>92</v>
      </c>
      <c r="BN5" s="77" t="s">
        <v>93</v>
      </c>
      <c r="BO5" s="77" t="s">
        <v>88</v>
      </c>
      <c r="BP5" s="77" t="s">
        <v>84</v>
      </c>
      <c r="BQ5" s="77" t="s">
        <v>85</v>
      </c>
      <c r="BR5" s="77" t="s">
        <v>86</v>
      </c>
      <c r="BS5" s="77" t="s">
        <v>0</v>
      </c>
      <c r="BT5" s="77" t="s">
        <v>87</v>
      </c>
      <c r="BU5" s="77" t="s">
        <v>89</v>
      </c>
      <c r="BV5" s="77" t="s">
        <v>90</v>
      </c>
      <c r="BW5" s="77" t="s">
        <v>91</v>
      </c>
      <c r="BX5" s="77" t="s">
        <v>92</v>
      </c>
      <c r="BY5" s="77" t="s">
        <v>93</v>
      </c>
      <c r="BZ5" s="77" t="s">
        <v>88</v>
      </c>
      <c r="CA5" s="77" t="s">
        <v>84</v>
      </c>
      <c r="CB5" s="77" t="s">
        <v>85</v>
      </c>
      <c r="CC5" s="77" t="s">
        <v>86</v>
      </c>
      <c r="CD5" s="77" t="s">
        <v>0</v>
      </c>
      <c r="CE5" s="77" t="s">
        <v>87</v>
      </c>
      <c r="CF5" s="77" t="s">
        <v>89</v>
      </c>
      <c r="CG5" s="77" t="s">
        <v>90</v>
      </c>
      <c r="CH5" s="77" t="s">
        <v>91</v>
      </c>
      <c r="CI5" s="77" t="s">
        <v>92</v>
      </c>
      <c r="CJ5" s="77" t="s">
        <v>93</v>
      </c>
      <c r="CK5" s="77" t="s">
        <v>88</v>
      </c>
      <c r="CL5" s="77" t="s">
        <v>84</v>
      </c>
      <c r="CM5" s="77" t="s">
        <v>85</v>
      </c>
      <c r="CN5" s="77" t="s">
        <v>86</v>
      </c>
      <c r="CO5" s="77" t="s">
        <v>0</v>
      </c>
      <c r="CP5" s="77" t="s">
        <v>87</v>
      </c>
      <c r="CQ5" s="77" t="s">
        <v>89</v>
      </c>
      <c r="CR5" s="77" t="s">
        <v>90</v>
      </c>
      <c r="CS5" s="77" t="s">
        <v>91</v>
      </c>
      <c r="CT5" s="77" t="s">
        <v>92</v>
      </c>
      <c r="CU5" s="77" t="s">
        <v>93</v>
      </c>
      <c r="CV5" s="77" t="s">
        <v>88</v>
      </c>
      <c r="CW5" s="77" t="s">
        <v>84</v>
      </c>
      <c r="CX5" s="77" t="s">
        <v>85</v>
      </c>
      <c r="CY5" s="77" t="s">
        <v>86</v>
      </c>
      <c r="CZ5" s="77" t="s">
        <v>0</v>
      </c>
      <c r="DA5" s="77" t="s">
        <v>87</v>
      </c>
      <c r="DB5" s="77" t="s">
        <v>89</v>
      </c>
      <c r="DC5" s="77" t="s">
        <v>90</v>
      </c>
      <c r="DD5" s="77" t="s">
        <v>91</v>
      </c>
      <c r="DE5" s="77" t="s">
        <v>92</v>
      </c>
      <c r="DF5" s="77" t="s">
        <v>93</v>
      </c>
      <c r="DG5" s="77" t="s">
        <v>88</v>
      </c>
      <c r="DH5" s="77" t="s">
        <v>84</v>
      </c>
      <c r="DI5" s="77" t="s">
        <v>85</v>
      </c>
      <c r="DJ5" s="77" t="s">
        <v>86</v>
      </c>
      <c r="DK5" s="77" t="s">
        <v>0</v>
      </c>
      <c r="DL5" s="77" t="s">
        <v>87</v>
      </c>
      <c r="DM5" s="77" t="s">
        <v>89</v>
      </c>
      <c r="DN5" s="77" t="s">
        <v>90</v>
      </c>
      <c r="DO5" s="77" t="s">
        <v>91</v>
      </c>
      <c r="DP5" s="77" t="s">
        <v>92</v>
      </c>
      <c r="DQ5" s="77" t="s">
        <v>93</v>
      </c>
      <c r="DR5" s="77" t="s">
        <v>88</v>
      </c>
      <c r="DS5" s="77" t="s">
        <v>84</v>
      </c>
      <c r="DT5" s="77" t="s">
        <v>85</v>
      </c>
      <c r="DU5" s="77" t="s">
        <v>86</v>
      </c>
      <c r="DV5" s="77" t="s">
        <v>0</v>
      </c>
      <c r="DW5" s="77" t="s">
        <v>87</v>
      </c>
      <c r="DX5" s="77" t="s">
        <v>89</v>
      </c>
      <c r="DY5" s="77" t="s">
        <v>90</v>
      </c>
      <c r="DZ5" s="77" t="s">
        <v>91</v>
      </c>
      <c r="EA5" s="77" t="s">
        <v>92</v>
      </c>
      <c r="EB5" s="77" t="s">
        <v>93</v>
      </c>
      <c r="EC5" s="77" t="s">
        <v>88</v>
      </c>
      <c r="ED5" s="77" t="s">
        <v>84</v>
      </c>
      <c r="EE5" s="77" t="s">
        <v>85</v>
      </c>
      <c r="EF5" s="77" t="s">
        <v>86</v>
      </c>
      <c r="EG5" s="77" t="s">
        <v>0</v>
      </c>
      <c r="EH5" s="77" t="s">
        <v>87</v>
      </c>
      <c r="EI5" s="77" t="s">
        <v>89</v>
      </c>
      <c r="EJ5" s="77" t="s">
        <v>90</v>
      </c>
      <c r="EK5" s="77" t="s">
        <v>91</v>
      </c>
      <c r="EL5" s="77" t="s">
        <v>92</v>
      </c>
      <c r="EM5" s="77" t="s">
        <v>93</v>
      </c>
      <c r="EN5" s="77" t="s">
        <v>88</v>
      </c>
    </row>
    <row r="6" spans="1:144" s="64" customFormat="1">
      <c r="A6" s="65" t="s">
        <v>94</v>
      </c>
      <c r="B6" s="70">
        <f t="shared" ref="B6:W6" si="1">B7</f>
        <v>2021</v>
      </c>
      <c r="C6" s="70">
        <f t="shared" si="1"/>
        <v>222232</v>
      </c>
      <c r="D6" s="70">
        <f t="shared" si="1"/>
        <v>46</v>
      </c>
      <c r="E6" s="70">
        <f t="shared" si="1"/>
        <v>1</v>
      </c>
      <c r="F6" s="70">
        <f t="shared" si="1"/>
        <v>0</v>
      </c>
      <c r="G6" s="70">
        <f t="shared" si="1"/>
        <v>1</v>
      </c>
      <c r="H6" s="70" t="str">
        <f t="shared" si="1"/>
        <v>静岡県　御前崎市</v>
      </c>
      <c r="I6" s="70" t="str">
        <f t="shared" si="1"/>
        <v>法適用</v>
      </c>
      <c r="J6" s="70" t="str">
        <f t="shared" si="1"/>
        <v>水道事業</v>
      </c>
      <c r="K6" s="70" t="str">
        <f t="shared" si="1"/>
        <v>末端給水事業</v>
      </c>
      <c r="L6" s="70" t="str">
        <f t="shared" si="1"/>
        <v>A5</v>
      </c>
      <c r="M6" s="70" t="str">
        <f t="shared" si="1"/>
        <v>非設置</v>
      </c>
      <c r="N6" s="80" t="str">
        <f t="shared" si="1"/>
        <v>-</v>
      </c>
      <c r="O6" s="80">
        <f t="shared" si="1"/>
        <v>89.22</v>
      </c>
      <c r="P6" s="80">
        <f t="shared" si="1"/>
        <v>99.9</v>
      </c>
      <c r="Q6" s="80">
        <f t="shared" si="1"/>
        <v>2420</v>
      </c>
      <c r="R6" s="80">
        <f t="shared" si="1"/>
        <v>31181</v>
      </c>
      <c r="S6" s="80">
        <f t="shared" si="1"/>
        <v>65.569999999999993</v>
      </c>
      <c r="T6" s="80">
        <f t="shared" si="1"/>
        <v>475.54</v>
      </c>
      <c r="U6" s="80">
        <f t="shared" si="1"/>
        <v>31368</v>
      </c>
      <c r="V6" s="80">
        <f t="shared" si="1"/>
        <v>47.76</v>
      </c>
      <c r="W6" s="80">
        <f t="shared" si="1"/>
        <v>656.78</v>
      </c>
      <c r="X6" s="86">
        <f t="shared" ref="X6:AG6" si="2">IF(X7="",NA(),X7)</f>
        <v>100</v>
      </c>
      <c r="Y6" s="86">
        <f t="shared" si="2"/>
        <v>105.65</v>
      </c>
      <c r="Z6" s="86">
        <f t="shared" si="2"/>
        <v>103.23</v>
      </c>
      <c r="AA6" s="86">
        <f t="shared" si="2"/>
        <v>99.7</v>
      </c>
      <c r="AB6" s="86">
        <f t="shared" si="2"/>
        <v>83.73</v>
      </c>
      <c r="AC6" s="86">
        <f t="shared" si="2"/>
        <v>110.68</v>
      </c>
      <c r="AD6" s="86">
        <f t="shared" si="2"/>
        <v>110.66</v>
      </c>
      <c r="AE6" s="86">
        <f t="shared" si="2"/>
        <v>109.01</v>
      </c>
      <c r="AF6" s="86">
        <f t="shared" si="2"/>
        <v>108.83</v>
      </c>
      <c r="AG6" s="86">
        <f t="shared" si="2"/>
        <v>109.23</v>
      </c>
      <c r="AH6" s="80" t="str">
        <f>IF(AH7="","",IF(AH7="-","【-】","【"&amp;SUBSTITUTE(TEXT(AH7,"#,##0.00"),"-","△")&amp;"】"))</f>
        <v>【111.39】</v>
      </c>
      <c r="AI6" s="80">
        <f t="shared" ref="AI6:AR6" si="3">IF(AI7="",NA(),AI7)</f>
        <v>0</v>
      </c>
      <c r="AJ6" s="80">
        <f t="shared" si="3"/>
        <v>0</v>
      </c>
      <c r="AK6" s="80">
        <f t="shared" si="3"/>
        <v>0</v>
      </c>
      <c r="AL6" s="80">
        <f t="shared" si="3"/>
        <v>0</v>
      </c>
      <c r="AM6" s="86">
        <f t="shared" si="3"/>
        <v>25.45</v>
      </c>
      <c r="AN6" s="86">
        <f t="shared" si="3"/>
        <v>3.56</v>
      </c>
      <c r="AO6" s="86">
        <f t="shared" si="3"/>
        <v>2.74</v>
      </c>
      <c r="AP6" s="86">
        <f t="shared" si="3"/>
        <v>3.7</v>
      </c>
      <c r="AQ6" s="86">
        <f t="shared" si="3"/>
        <v>4.34</v>
      </c>
      <c r="AR6" s="86">
        <f t="shared" si="3"/>
        <v>4.6900000000000004</v>
      </c>
      <c r="AS6" s="80" t="str">
        <f>IF(AS7="","",IF(AS7="-","【-】","【"&amp;SUBSTITUTE(TEXT(AS7,"#,##0.00"),"-","△")&amp;"】"))</f>
        <v>【1.30】</v>
      </c>
      <c r="AT6" s="86">
        <f t="shared" ref="AT6:BC6" si="4">IF(AT7="",NA(),AT7)</f>
        <v>285.62</v>
      </c>
      <c r="AU6" s="86">
        <f t="shared" si="4"/>
        <v>598.23</v>
      </c>
      <c r="AV6" s="86">
        <f t="shared" si="4"/>
        <v>855.77</v>
      </c>
      <c r="AW6" s="86">
        <f t="shared" si="4"/>
        <v>944.04</v>
      </c>
      <c r="AX6" s="86">
        <f t="shared" si="4"/>
        <v>602.46</v>
      </c>
      <c r="AY6" s="86">
        <f t="shared" si="4"/>
        <v>357.34</v>
      </c>
      <c r="AZ6" s="86">
        <f t="shared" si="4"/>
        <v>366.03</v>
      </c>
      <c r="BA6" s="86">
        <f t="shared" si="4"/>
        <v>365.18</v>
      </c>
      <c r="BB6" s="86">
        <f t="shared" si="4"/>
        <v>327.77</v>
      </c>
      <c r="BC6" s="86">
        <f t="shared" si="4"/>
        <v>338.02</v>
      </c>
      <c r="BD6" s="80" t="str">
        <f>IF(BD7="","",IF(BD7="-","【-】","【"&amp;SUBSTITUTE(TEXT(BD7,"#,##0.00"),"-","△")&amp;"】"))</f>
        <v>【261.51】</v>
      </c>
      <c r="BE6" s="86">
        <f t="shared" ref="BE6:BN6" si="5">IF(BE7="",NA(),BE7)</f>
        <v>83.39</v>
      </c>
      <c r="BF6" s="86">
        <f t="shared" si="5"/>
        <v>92.48</v>
      </c>
      <c r="BG6" s="86">
        <f t="shared" si="5"/>
        <v>111.36</v>
      </c>
      <c r="BH6" s="86">
        <f t="shared" si="5"/>
        <v>128.28</v>
      </c>
      <c r="BI6" s="86">
        <f t="shared" si="5"/>
        <v>151.77000000000001</v>
      </c>
      <c r="BJ6" s="86">
        <f t="shared" si="5"/>
        <v>373.69</v>
      </c>
      <c r="BK6" s="86">
        <f t="shared" si="5"/>
        <v>370.12</v>
      </c>
      <c r="BL6" s="86">
        <f t="shared" si="5"/>
        <v>371.65</v>
      </c>
      <c r="BM6" s="86">
        <f t="shared" si="5"/>
        <v>397.1</v>
      </c>
      <c r="BN6" s="86">
        <f t="shared" si="5"/>
        <v>379.91</v>
      </c>
      <c r="BO6" s="80" t="str">
        <f>IF(BO7="","",IF(BO7="-","【-】","【"&amp;SUBSTITUTE(TEXT(BO7,"#,##0.00"),"-","△")&amp;"】"))</f>
        <v>【265.16】</v>
      </c>
      <c r="BP6" s="86">
        <f t="shared" ref="BP6:BY6" si="6">IF(BP7="",NA(),BP7)</f>
        <v>76.77</v>
      </c>
      <c r="BQ6" s="86">
        <f t="shared" si="6"/>
        <v>75.83</v>
      </c>
      <c r="BR6" s="86">
        <f t="shared" si="6"/>
        <v>72.540000000000006</v>
      </c>
      <c r="BS6" s="86">
        <f t="shared" si="6"/>
        <v>71.459999999999994</v>
      </c>
      <c r="BT6" s="86">
        <f t="shared" si="6"/>
        <v>69.12</v>
      </c>
      <c r="BU6" s="86">
        <f t="shared" si="6"/>
        <v>99.87</v>
      </c>
      <c r="BV6" s="86">
        <f t="shared" si="6"/>
        <v>100.42</v>
      </c>
      <c r="BW6" s="86">
        <f t="shared" si="6"/>
        <v>98.77</v>
      </c>
      <c r="BX6" s="86">
        <f t="shared" si="6"/>
        <v>95.79</v>
      </c>
      <c r="BY6" s="86">
        <f t="shared" si="6"/>
        <v>98.3</v>
      </c>
      <c r="BZ6" s="80" t="str">
        <f>IF(BZ7="","",IF(BZ7="-","【-】","【"&amp;SUBSTITUTE(TEXT(BZ7,"#,##0.00"),"-","△")&amp;"】"))</f>
        <v>【102.35】</v>
      </c>
      <c r="CA6" s="86">
        <f t="shared" ref="CA6:CJ6" si="7">IF(CA7="",NA(),CA7)</f>
        <v>168.34</v>
      </c>
      <c r="CB6" s="86">
        <f t="shared" si="7"/>
        <v>170.54</v>
      </c>
      <c r="CC6" s="86">
        <f t="shared" si="7"/>
        <v>177.8</v>
      </c>
      <c r="CD6" s="86">
        <f t="shared" si="7"/>
        <v>179.95</v>
      </c>
      <c r="CE6" s="86">
        <f t="shared" si="7"/>
        <v>185.94</v>
      </c>
      <c r="CF6" s="86">
        <f t="shared" si="7"/>
        <v>171.81</v>
      </c>
      <c r="CG6" s="86">
        <f t="shared" si="7"/>
        <v>171.67</v>
      </c>
      <c r="CH6" s="86">
        <f t="shared" si="7"/>
        <v>173.67</v>
      </c>
      <c r="CI6" s="86">
        <f t="shared" si="7"/>
        <v>171.13</v>
      </c>
      <c r="CJ6" s="86">
        <f t="shared" si="7"/>
        <v>173.7</v>
      </c>
      <c r="CK6" s="80" t="str">
        <f>IF(CK7="","",IF(CK7="-","【-】","【"&amp;SUBSTITUTE(TEXT(CK7,"#,##0.00"),"-","△")&amp;"】"))</f>
        <v>【167.74】</v>
      </c>
      <c r="CL6" s="86">
        <f t="shared" ref="CL6:CU6" si="8">IF(CL7="",NA(),CL7)</f>
        <v>75.44</v>
      </c>
      <c r="CM6" s="86">
        <f t="shared" si="8"/>
        <v>74.22</v>
      </c>
      <c r="CN6" s="86">
        <f t="shared" si="8"/>
        <v>72.37</v>
      </c>
      <c r="CO6" s="86">
        <f t="shared" si="8"/>
        <v>70.72</v>
      </c>
      <c r="CP6" s="86">
        <f t="shared" si="8"/>
        <v>70</v>
      </c>
      <c r="CQ6" s="86">
        <f t="shared" si="8"/>
        <v>60.03</v>
      </c>
      <c r="CR6" s="86">
        <f t="shared" si="8"/>
        <v>59.74</v>
      </c>
      <c r="CS6" s="86">
        <f t="shared" si="8"/>
        <v>59.67</v>
      </c>
      <c r="CT6" s="86">
        <f t="shared" si="8"/>
        <v>60.12</v>
      </c>
      <c r="CU6" s="86">
        <f t="shared" si="8"/>
        <v>60.34</v>
      </c>
      <c r="CV6" s="80" t="str">
        <f>IF(CV7="","",IF(CV7="-","【-】","【"&amp;SUBSTITUTE(TEXT(CV7,"#,##0.00"),"-","△")&amp;"】"))</f>
        <v>【60.29】</v>
      </c>
      <c r="CW6" s="86">
        <f t="shared" ref="CW6:DF6" si="9">IF(CW7="",NA(),CW7)</f>
        <v>91.38</v>
      </c>
      <c r="CX6" s="86">
        <f t="shared" si="9"/>
        <v>92.38</v>
      </c>
      <c r="CY6" s="86">
        <f t="shared" si="9"/>
        <v>91.78</v>
      </c>
      <c r="CZ6" s="86">
        <f t="shared" si="9"/>
        <v>91.9</v>
      </c>
      <c r="DA6" s="86">
        <f t="shared" si="9"/>
        <v>90.6</v>
      </c>
      <c r="DB6" s="86">
        <f t="shared" si="9"/>
        <v>84.81</v>
      </c>
      <c r="DC6" s="86">
        <f t="shared" si="9"/>
        <v>84.8</v>
      </c>
      <c r="DD6" s="86">
        <f t="shared" si="9"/>
        <v>84.6</v>
      </c>
      <c r="DE6" s="86">
        <f t="shared" si="9"/>
        <v>84.24</v>
      </c>
      <c r="DF6" s="86">
        <f t="shared" si="9"/>
        <v>84.19</v>
      </c>
      <c r="DG6" s="80" t="str">
        <f>IF(DG7="","",IF(DG7="-","【-】","【"&amp;SUBSTITUTE(TEXT(DG7,"#,##0.00"),"-","△")&amp;"】"))</f>
        <v>【90.12】</v>
      </c>
      <c r="DH6" s="86">
        <f t="shared" ref="DH6:DQ6" si="10">IF(DH7="",NA(),DH7)</f>
        <v>42.91</v>
      </c>
      <c r="DI6" s="86">
        <f t="shared" si="10"/>
        <v>44.04</v>
      </c>
      <c r="DJ6" s="86">
        <f t="shared" si="10"/>
        <v>45.79</v>
      </c>
      <c r="DK6" s="86">
        <f t="shared" si="10"/>
        <v>47.15</v>
      </c>
      <c r="DL6" s="86">
        <f t="shared" si="10"/>
        <v>48.5</v>
      </c>
      <c r="DM6" s="86">
        <f t="shared" si="10"/>
        <v>47.28</v>
      </c>
      <c r="DN6" s="86">
        <f t="shared" si="10"/>
        <v>47.66</v>
      </c>
      <c r="DO6" s="86">
        <f t="shared" si="10"/>
        <v>48.17</v>
      </c>
      <c r="DP6" s="86">
        <f t="shared" si="10"/>
        <v>48.83</v>
      </c>
      <c r="DQ6" s="86">
        <f t="shared" si="10"/>
        <v>49.96</v>
      </c>
      <c r="DR6" s="80" t="str">
        <f>IF(DR7="","",IF(DR7="-","【-】","【"&amp;SUBSTITUTE(TEXT(DR7,"#,##0.00"),"-","△")&amp;"】"))</f>
        <v>【50.88】</v>
      </c>
      <c r="DS6" s="86">
        <f t="shared" ref="DS6:EB6" si="11">IF(DS7="",NA(),DS7)</f>
        <v>0.16</v>
      </c>
      <c r="DT6" s="86">
        <f t="shared" si="11"/>
        <v>0.2</v>
      </c>
      <c r="DU6" s="86">
        <f t="shared" si="11"/>
        <v>0.51</v>
      </c>
      <c r="DV6" s="86">
        <f t="shared" si="11"/>
        <v>0.65</v>
      </c>
      <c r="DW6" s="86">
        <f t="shared" si="11"/>
        <v>0.88</v>
      </c>
      <c r="DX6" s="86">
        <f t="shared" si="11"/>
        <v>12.19</v>
      </c>
      <c r="DY6" s="86">
        <f t="shared" si="11"/>
        <v>15.1</v>
      </c>
      <c r="DZ6" s="86">
        <f t="shared" si="11"/>
        <v>17.12</v>
      </c>
      <c r="EA6" s="86">
        <f t="shared" si="11"/>
        <v>18.18</v>
      </c>
      <c r="EB6" s="86">
        <f t="shared" si="11"/>
        <v>19.32</v>
      </c>
      <c r="EC6" s="80" t="str">
        <f>IF(EC7="","",IF(EC7="-","【-】","【"&amp;SUBSTITUTE(TEXT(EC7,"#,##0.00"),"-","△")&amp;"】"))</f>
        <v>【22.30】</v>
      </c>
      <c r="ED6" s="86">
        <f t="shared" ref="ED6:EM6" si="12">IF(ED7="",NA(),ED7)</f>
        <v>0.88</v>
      </c>
      <c r="EE6" s="86">
        <f t="shared" si="12"/>
        <v>0.28999999999999998</v>
      </c>
      <c r="EF6" s="86">
        <f t="shared" si="12"/>
        <v>0.14000000000000001</v>
      </c>
      <c r="EG6" s="86">
        <f t="shared" si="12"/>
        <v>0.1</v>
      </c>
      <c r="EH6" s="86">
        <f t="shared" si="12"/>
        <v>0.27</v>
      </c>
      <c r="EI6" s="86">
        <f t="shared" si="12"/>
        <v>0.51</v>
      </c>
      <c r="EJ6" s="86">
        <f t="shared" si="12"/>
        <v>0.57999999999999996</v>
      </c>
      <c r="EK6" s="86">
        <f t="shared" si="12"/>
        <v>0.54</v>
      </c>
      <c r="EL6" s="86">
        <f t="shared" si="12"/>
        <v>0.56999999999999995</v>
      </c>
      <c r="EM6" s="86">
        <f t="shared" si="12"/>
        <v>0.52</v>
      </c>
      <c r="EN6" s="80" t="str">
        <f>IF(EN7="","",IF(EN7="-","【-】","【"&amp;SUBSTITUTE(TEXT(EN7,"#,##0.00"),"-","△")&amp;"】"))</f>
        <v>【0.66】</v>
      </c>
    </row>
    <row r="7" spans="1:144" s="64" customFormat="1">
      <c r="A7" s="65"/>
      <c r="B7" s="71">
        <v>2021</v>
      </c>
      <c r="C7" s="71">
        <v>222232</v>
      </c>
      <c r="D7" s="71">
        <v>46</v>
      </c>
      <c r="E7" s="71">
        <v>1</v>
      </c>
      <c r="F7" s="71">
        <v>0</v>
      </c>
      <c r="G7" s="71">
        <v>1</v>
      </c>
      <c r="H7" s="71" t="s">
        <v>95</v>
      </c>
      <c r="I7" s="71" t="s">
        <v>96</v>
      </c>
      <c r="J7" s="71" t="s">
        <v>97</v>
      </c>
      <c r="K7" s="71" t="s">
        <v>98</v>
      </c>
      <c r="L7" s="71" t="s">
        <v>23</v>
      </c>
      <c r="M7" s="71" t="s">
        <v>15</v>
      </c>
      <c r="N7" s="81" t="s">
        <v>99</v>
      </c>
      <c r="O7" s="81">
        <v>89.22</v>
      </c>
      <c r="P7" s="81">
        <v>99.9</v>
      </c>
      <c r="Q7" s="81">
        <v>2420</v>
      </c>
      <c r="R7" s="81">
        <v>31181</v>
      </c>
      <c r="S7" s="81">
        <v>65.569999999999993</v>
      </c>
      <c r="T7" s="81">
        <v>475.54</v>
      </c>
      <c r="U7" s="81">
        <v>31368</v>
      </c>
      <c r="V7" s="81">
        <v>47.76</v>
      </c>
      <c r="W7" s="81">
        <v>656.78</v>
      </c>
      <c r="X7" s="81">
        <v>100</v>
      </c>
      <c r="Y7" s="81">
        <v>105.65</v>
      </c>
      <c r="Z7" s="81">
        <v>103.23</v>
      </c>
      <c r="AA7" s="81">
        <v>99.7</v>
      </c>
      <c r="AB7" s="81">
        <v>83.73</v>
      </c>
      <c r="AC7" s="81">
        <v>110.68</v>
      </c>
      <c r="AD7" s="81">
        <v>110.66</v>
      </c>
      <c r="AE7" s="81">
        <v>109.01</v>
      </c>
      <c r="AF7" s="81">
        <v>108.83</v>
      </c>
      <c r="AG7" s="81">
        <v>109.23</v>
      </c>
      <c r="AH7" s="81">
        <v>111.39</v>
      </c>
      <c r="AI7" s="81">
        <v>0</v>
      </c>
      <c r="AJ7" s="81">
        <v>0</v>
      </c>
      <c r="AK7" s="81">
        <v>0</v>
      </c>
      <c r="AL7" s="81">
        <v>0</v>
      </c>
      <c r="AM7" s="81">
        <v>25.45</v>
      </c>
      <c r="AN7" s="81">
        <v>3.56</v>
      </c>
      <c r="AO7" s="81">
        <v>2.74</v>
      </c>
      <c r="AP7" s="81">
        <v>3.7</v>
      </c>
      <c r="AQ7" s="81">
        <v>4.34</v>
      </c>
      <c r="AR7" s="81">
        <v>4.6900000000000004</v>
      </c>
      <c r="AS7" s="81">
        <v>1.3</v>
      </c>
      <c r="AT7" s="81">
        <v>285.62</v>
      </c>
      <c r="AU7" s="81">
        <v>598.23</v>
      </c>
      <c r="AV7" s="81">
        <v>855.77</v>
      </c>
      <c r="AW7" s="81">
        <v>944.04</v>
      </c>
      <c r="AX7" s="81">
        <v>602.46</v>
      </c>
      <c r="AY7" s="81">
        <v>357.34</v>
      </c>
      <c r="AZ7" s="81">
        <v>366.03</v>
      </c>
      <c r="BA7" s="81">
        <v>365.18</v>
      </c>
      <c r="BB7" s="81">
        <v>327.77</v>
      </c>
      <c r="BC7" s="81">
        <v>338.02</v>
      </c>
      <c r="BD7" s="81">
        <v>261.51</v>
      </c>
      <c r="BE7" s="81">
        <v>83.39</v>
      </c>
      <c r="BF7" s="81">
        <v>92.48</v>
      </c>
      <c r="BG7" s="81">
        <v>111.36</v>
      </c>
      <c r="BH7" s="81">
        <v>128.28</v>
      </c>
      <c r="BI7" s="81">
        <v>151.77000000000001</v>
      </c>
      <c r="BJ7" s="81">
        <v>373.69</v>
      </c>
      <c r="BK7" s="81">
        <v>370.12</v>
      </c>
      <c r="BL7" s="81">
        <v>371.65</v>
      </c>
      <c r="BM7" s="81">
        <v>397.1</v>
      </c>
      <c r="BN7" s="81">
        <v>379.91</v>
      </c>
      <c r="BO7" s="81">
        <v>265.16000000000003</v>
      </c>
      <c r="BP7" s="81">
        <v>76.77</v>
      </c>
      <c r="BQ7" s="81">
        <v>75.83</v>
      </c>
      <c r="BR7" s="81">
        <v>72.540000000000006</v>
      </c>
      <c r="BS7" s="81">
        <v>71.459999999999994</v>
      </c>
      <c r="BT7" s="81">
        <v>69.12</v>
      </c>
      <c r="BU7" s="81">
        <v>99.87</v>
      </c>
      <c r="BV7" s="81">
        <v>100.42</v>
      </c>
      <c r="BW7" s="81">
        <v>98.77</v>
      </c>
      <c r="BX7" s="81">
        <v>95.79</v>
      </c>
      <c r="BY7" s="81">
        <v>98.3</v>
      </c>
      <c r="BZ7" s="81">
        <v>102.35</v>
      </c>
      <c r="CA7" s="81">
        <v>168.34</v>
      </c>
      <c r="CB7" s="81">
        <v>170.54</v>
      </c>
      <c r="CC7" s="81">
        <v>177.8</v>
      </c>
      <c r="CD7" s="81">
        <v>179.95</v>
      </c>
      <c r="CE7" s="81">
        <v>185.94</v>
      </c>
      <c r="CF7" s="81">
        <v>171.81</v>
      </c>
      <c r="CG7" s="81">
        <v>171.67</v>
      </c>
      <c r="CH7" s="81">
        <v>173.67</v>
      </c>
      <c r="CI7" s="81">
        <v>171.13</v>
      </c>
      <c r="CJ7" s="81">
        <v>173.7</v>
      </c>
      <c r="CK7" s="81">
        <v>167.74</v>
      </c>
      <c r="CL7" s="81">
        <v>75.44</v>
      </c>
      <c r="CM7" s="81">
        <v>74.22</v>
      </c>
      <c r="CN7" s="81">
        <v>72.37</v>
      </c>
      <c r="CO7" s="81">
        <v>70.72</v>
      </c>
      <c r="CP7" s="81">
        <v>70</v>
      </c>
      <c r="CQ7" s="81">
        <v>60.03</v>
      </c>
      <c r="CR7" s="81">
        <v>59.74</v>
      </c>
      <c r="CS7" s="81">
        <v>59.67</v>
      </c>
      <c r="CT7" s="81">
        <v>60.12</v>
      </c>
      <c r="CU7" s="81">
        <v>60.34</v>
      </c>
      <c r="CV7" s="81">
        <v>60.29</v>
      </c>
      <c r="CW7" s="81">
        <v>91.38</v>
      </c>
      <c r="CX7" s="81">
        <v>92.38</v>
      </c>
      <c r="CY7" s="81">
        <v>91.78</v>
      </c>
      <c r="CZ7" s="81">
        <v>91.9</v>
      </c>
      <c r="DA7" s="81">
        <v>90.6</v>
      </c>
      <c r="DB7" s="81">
        <v>84.81</v>
      </c>
      <c r="DC7" s="81">
        <v>84.8</v>
      </c>
      <c r="DD7" s="81">
        <v>84.6</v>
      </c>
      <c r="DE7" s="81">
        <v>84.24</v>
      </c>
      <c r="DF7" s="81">
        <v>84.19</v>
      </c>
      <c r="DG7" s="81">
        <v>90.12</v>
      </c>
      <c r="DH7" s="81">
        <v>42.91</v>
      </c>
      <c r="DI7" s="81">
        <v>44.04</v>
      </c>
      <c r="DJ7" s="81">
        <v>45.79</v>
      </c>
      <c r="DK7" s="81">
        <v>47.15</v>
      </c>
      <c r="DL7" s="81">
        <v>48.5</v>
      </c>
      <c r="DM7" s="81">
        <v>47.28</v>
      </c>
      <c r="DN7" s="81">
        <v>47.66</v>
      </c>
      <c r="DO7" s="81">
        <v>48.17</v>
      </c>
      <c r="DP7" s="81">
        <v>48.83</v>
      </c>
      <c r="DQ7" s="81">
        <v>49.96</v>
      </c>
      <c r="DR7" s="81">
        <v>50.88</v>
      </c>
      <c r="DS7" s="81">
        <v>0.16</v>
      </c>
      <c r="DT7" s="81">
        <v>0.2</v>
      </c>
      <c r="DU7" s="81">
        <v>0.51</v>
      </c>
      <c r="DV7" s="81">
        <v>0.65</v>
      </c>
      <c r="DW7" s="81">
        <v>0.88</v>
      </c>
      <c r="DX7" s="81">
        <v>12.19</v>
      </c>
      <c r="DY7" s="81">
        <v>15.1</v>
      </c>
      <c r="DZ7" s="81">
        <v>17.12</v>
      </c>
      <c r="EA7" s="81">
        <v>18.18</v>
      </c>
      <c r="EB7" s="81">
        <v>19.32</v>
      </c>
      <c r="EC7" s="81">
        <v>22.3</v>
      </c>
      <c r="ED7" s="81">
        <v>0.88</v>
      </c>
      <c r="EE7" s="81">
        <v>0.28999999999999998</v>
      </c>
      <c r="EF7" s="81">
        <v>0.14000000000000001</v>
      </c>
      <c r="EG7" s="81">
        <v>0.1</v>
      </c>
      <c r="EH7" s="81">
        <v>0.27</v>
      </c>
      <c r="EI7" s="81">
        <v>0.51</v>
      </c>
      <c r="EJ7" s="81">
        <v>0.57999999999999996</v>
      </c>
      <c r="EK7" s="81">
        <v>0.54</v>
      </c>
      <c r="EL7" s="81">
        <v>0.56999999999999995</v>
      </c>
      <c r="EM7" s="81">
        <v>0.52</v>
      </c>
      <c r="EN7" s="81">
        <v>0.66</v>
      </c>
    </row>
    <row r="8" spans="1:144"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8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8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8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8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8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8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8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8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8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8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8"/>
    </row>
    <row r="9" spans="1:144">
      <c r="A9" s="66"/>
      <c r="B9" s="66" t="s">
        <v>100</v>
      </c>
      <c r="C9" s="66" t="s">
        <v>101</v>
      </c>
      <c r="D9" s="66" t="s">
        <v>102</v>
      </c>
      <c r="E9" s="66" t="s">
        <v>103</v>
      </c>
      <c r="F9" s="66" t="s">
        <v>104</v>
      </c>
      <c r="X9" s="87"/>
      <c r="Y9" s="87"/>
      <c r="Z9" s="87"/>
      <c r="AA9" s="87"/>
      <c r="AB9" s="87"/>
      <c r="AC9" s="87"/>
      <c r="AD9" s="87"/>
      <c r="AE9" s="87"/>
      <c r="AF9" s="87"/>
      <c r="AG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D9" s="87"/>
      <c r="EE9" s="87"/>
      <c r="EF9" s="87"/>
      <c r="EG9" s="87"/>
      <c r="EH9" s="87"/>
      <c r="EI9" s="87"/>
      <c r="EJ9" s="87"/>
      <c r="EK9" s="87"/>
      <c r="EL9" s="87"/>
      <c r="EM9" s="87"/>
    </row>
    <row r="10" spans="1:144">
      <c r="A10" s="66" t="s">
        <v>52</v>
      </c>
      <c r="B10" s="72">
        <f>DATEVALUE($B7+12-B11&amp;"/1/"&amp;B12)</f>
        <v>47119</v>
      </c>
      <c r="C10" s="72">
        <f>DATEVALUE($B7+12-C11&amp;"/1/"&amp;C12)</f>
        <v>47484</v>
      </c>
      <c r="D10" s="73">
        <f>DATEVALUE($B7+12-D11&amp;"/1/"&amp;D12)</f>
        <v>47849</v>
      </c>
      <c r="E10" s="73">
        <f>DATEVALUE($B7+12-E11&amp;"/1/"&amp;E12)</f>
        <v>48215</v>
      </c>
      <c r="F10" s="73">
        <f>DATEVALUE($B7+12-F11&amp;"/1/"&amp;F12)</f>
        <v>48582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cp:lastPrinted>2023-01-16T01:35:02Z</cp:lastPrinted>
  <dcterms:created xsi:type="dcterms:W3CDTF">2022-12-01T00:59:45Z</dcterms:created>
  <dcterms:modified xsi:type="dcterms:W3CDTF">2023-02-15T06:11:01Z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2023-02-15T06:11:01Z</vt:filetime>
  </property>
</Properties>
</file>