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GY2mZDrNJh16NAnqOMIGSQ+S5by4UQesV/tsaluAoFNmXdA8akOrvtpN2lWkvk/8XhJoHQ5cC31PF42u1K7ZHA==" workbookSaltValue="SSowJLwNkLfESHLJ+u/5Yw==" workbookSpinCount="100000"/>
  <bookViews>
    <workbookView xWindow="0" yWindow="0" windowWidth="20490" windowHeight="723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<sst xmlns="http://schemas.openxmlformats.org/spreadsheetml/2006/main" xmlns:r="http://schemas.openxmlformats.org/officeDocument/2006/relationships" count="115" uniqueCount="115">
  <si>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</si>
  <si>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</si>
  <si>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</si>
  <si>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</si>
  <si>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</si>
  <si>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</si>
  <si>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</si>
  <si>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</si>
  <si>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</si>
  <si>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</si>
  <si>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</si>
  <si>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</si>
  <si>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</si>
  <si>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</si>
  <si>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</si>
  <si>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</si>
  <si>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</si>
  <si>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</si>
  <si>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</si>
  <si>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</si>
  <si>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</si>
  <si>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</si>
  <si>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</si>
  <si>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</si>
  <si>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</si>
  <si>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</si>
  <si>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</si>
  <si>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</si>
  <si>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</si>
  <si>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</si>
  <si>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</si>
  <si>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</si>
  <si>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</si>
  <si>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</si>
  <si>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</si>
  <si>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</si>
  <si>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</si>
  <si>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</si>
  <si>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</si>
  <si>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</si>
  <si>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</si>
  <si>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</si>
  <si>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</si>
  <si>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</si>
  <si>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</si>
  <si>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</si>
  <si>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</si>
  <si>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</si>
  <si>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</si>
  <si>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</si>
  <si>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</si>
  <si>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</si>
  <si>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</si>
  <si>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</si>
  <si>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</si>
  <si>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</si>
  <si>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</si>
  <si>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</si>
  <si>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</si>
  <si>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</si>
  <si>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</si>
  <si>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</si>
  <si>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</si>
  <si>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</si>
  <si>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</si>
  <si>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</si>
  <si>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</si>
  <si>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</si>
  <si>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</si>
  <si>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</si>
  <si>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</si>
  <si>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</si>
  <si>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</si>
  <si>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</si>
  <si>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</si>
  <si>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</si>
  <si>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</si>
  <si>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</si>
  <si>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</si>
  <si>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</si>
  <si>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</si>
  <si>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</si>
  <si>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</si>
  <si>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</si>
  <si>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</si>
  <si>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</si>
  <si>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</si>
  <si>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</si>
  <si>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</si>
  <si>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</si>
  <si>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</si>
  <si>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</si>
  <si>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</si>
  <si>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</si>
  <si>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</si>
  <si>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</si>
  <si>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</si>
  <si>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</si>
  <si>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</si>
  <si>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</si>
  <si>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</si>
  <si>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</si>
  <si>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</si>
  <si>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</si>
  <si>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</si>
  <si>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</si>
  <si>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</si>
  <si>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</si>
  <si>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</si>
  <si>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</si>
  <si>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</si>
  <si>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</si>
  <si>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 xml:space="preserve">　平成31年４月から公営企業会計に移行しました。
　御前崎市の現状は、維持管理費を使用料収入で賄えておらず、一般会計繰入金に依存した不健全な経営状況となっております。
　令和２年度に経営戦略を策定し、令和３年度は料金改定に向けた上下水道料金等審議会を行い、市長に答申書の提出を行いました。新型コロナウイルス感染症の感染拡大等により、議会への上程を見合わせていましたが、令和４年９月議会に上程し、承認されました。令和５年４月から料金改定を行います。
</t>
    <rPh sb="184" eb="186">
      <t>レイワ</t>
    </rPh>
    <rPh sb="187" eb="188">
      <t>ネン</t>
    </rPh>
    <rPh sb="189" eb="192">
      <t>ツキギカイ</t>
    </rPh>
    <rPh sb="193" eb="195">
      <t>ジョウテイ</t>
    </rPh>
    <rPh sb="197" eb="199">
      <t>ショウニン</t>
    </rPh>
    <rPh sb="205" eb="207">
      <t>レイワ</t>
    </rPh>
    <rPh sb="208" eb="209">
      <t>ネン</t>
    </rPh>
    <rPh sb="210" eb="211">
      <t>ツキ</t>
    </rPh>
    <rPh sb="213" eb="217">
      <t>リョウキンカイテイ</t>
    </rPh>
    <rPh sb="218" eb="219">
      <t>オコナ</t>
    </rPh>
    <phoneticPr fontId="1"/>
  </si>
  <si>
    <t>　御前崎市農業集落排水は、平成３年から供用を開始しており、現時点での老朽管はありません。
　有形固定資産減価償却率は、今後さらに増加が見込まれます。
　ストックマネジメント計画に基づき、計画的に更新を行っていきます。</t>
  </si>
  <si>
    <t>　処理区域内の面整備が概成されており、現在は維持管理を主体とした事業運営をおこなっています。平成31年４月に地方公営企業法を全部適用し、公営企業会計に移行しました。
　経常収支比率は100％を超えており、収支の均衡が保たれています。しかし経費回収率は100％を下回っており、維持管理費を一般会計繰入金で補填している状況です。健全な経営とはいえない状況であり、使用料金の適正化が必要となっています。
　流動比率は100％を超えており、類似団体に比べ支払能力は高い水準にあります。
　企業債残高対事業規模比率は、類似団体平均値を超えています。理由としては、使用料が安く設定されていることが挙げられます。今後は料金改定を行うとともに、設備投資が終了し企業債償還金も下がるため、平均値に近づいていく見込みです。
　汚水処理原価は類似団体を下回っており、効率的な汚水処理が行われています。
　施設利用率、水洗化率は、類似団体を上回っているため、使用料を適正化することで、安定的な収入を確保することができます。</t>
    <rPh sb="85" eb="86">
      <t>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</si>
</sst>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2.e-002</c:v>
                </c:pt>
                <c:pt idx="3">
                  <c:v>0.25</c:v>
                </c:pt>
                <c:pt idx="4">
                  <c:v>1.e-002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104.84</c:v>
                </c:pt>
                <c:pt idx="3">
                  <c:v>102.13</c:v>
                </c:pt>
                <c:pt idx="4">
                  <c:v>101.1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103.6</c:v>
                </c:pt>
                <c:pt idx="3">
                  <c:v>106.37</c:v>
                </c:pt>
                <c:pt idx="4">
                  <c:v>102.11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4.33</c:v>
                </c:pt>
                <c:pt idx="3">
                  <c:v>8.6199999999999992</c:v>
                </c:pt>
                <c:pt idx="4">
                  <c:v>12.5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23.06</c:v>
                </c:pt>
                <c:pt idx="3">
                  <c:v>20.34</c:v>
                </c:pt>
                <c:pt idx="4">
                  <c:v>28.12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193.99</c:v>
                </c:pt>
                <c:pt idx="3">
                  <c:v>139.02000000000001</c:v>
                </c:pt>
                <c:pt idx="4">
                  <c:v>124.9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101.27</c:v>
                </c:pt>
                <c:pt idx="3">
                  <c:v>107.58</c:v>
                </c:pt>
                <c:pt idx="4">
                  <c:v>122.18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26.99</c:v>
                </c:pt>
                <c:pt idx="3">
                  <c:v>29.13</c:v>
                </c:pt>
                <c:pt idx="4">
                  <c:v>33.58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1415.94</c:v>
                </c:pt>
                <c:pt idx="3">
                  <c:v>1324.43</c:v>
                </c:pt>
                <c:pt idx="4">
                  <c:v>1166.6500000000001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826.83</c:v>
                </c:pt>
                <c:pt idx="3">
                  <c:v>867.83</c:v>
                </c:pt>
                <c:pt idx="4">
                  <c:v>778.81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48</c:v>
                </c:pt>
                <c:pt idx="4">
                  <c:v>48.03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57.31</c:v>
                </c:pt>
                <c:pt idx="3">
                  <c:v>57.08</c:v>
                </c:pt>
                <c:pt idx="4">
                  <c:v>67.23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184.57</c:v>
                </c:pt>
                <c:pt idx="3">
                  <c:v>185.25</c:v>
                </c:pt>
                <c:pt idx="4">
                  <c:v>180.05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273.52</c:v>
                </c:pt>
                <c:pt idx="3">
                  <c:v>274.99</c:v>
                </c:pt>
                <c:pt idx="4">
                  <c:v>228.21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61.31</c:v>
                </c:pt>
                <c:pt idx="3">
                  <c:v>60.27</c:v>
                </c:pt>
                <c:pt idx="4">
                  <c:v>61.62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50.14</c:v>
                </c:pt>
                <c:pt idx="3">
                  <c:v>54.83</c:v>
                </c:pt>
                <c:pt idx="4">
                  <c:v>54.54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96.49</c:v>
                </c:pt>
                <c:pt idx="3">
                  <c:v>96.84</c:v>
                </c:pt>
                <c:pt idx="4">
                  <c:v>96.7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84.98</c:v>
                </c:pt>
                <c:pt idx="3">
                  <c:v>84.7</c:v>
                </c:pt>
                <c:pt idx="4">
                  <c:v>90.3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【104.16】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【128.23】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【34.77】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【786.37】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【24.95】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31181</v>
      </c>
      <c r="AM8" s="21"/>
      <c r="AN8" s="21"/>
      <c r="AO8" s="21"/>
      <c r="AP8" s="21"/>
      <c r="AQ8" s="21"/>
      <c r="AR8" s="21"/>
      <c r="AS8" s="21"/>
      <c r="AT8" s="7">
        <f>データ!T6</f>
        <v>65.569999999999993</v>
      </c>
      <c r="AU8" s="7"/>
      <c r="AV8" s="7"/>
      <c r="AW8" s="7"/>
      <c r="AX8" s="7"/>
      <c r="AY8" s="7"/>
      <c r="AZ8" s="7"/>
      <c r="BA8" s="7"/>
      <c r="BB8" s="7">
        <f>データ!U6</f>
        <v>475.54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35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87.97</v>
      </c>
      <c r="J10" s="7"/>
      <c r="K10" s="7"/>
      <c r="L10" s="7"/>
      <c r="M10" s="7"/>
      <c r="N10" s="7"/>
      <c r="O10" s="7"/>
      <c r="P10" s="7">
        <f>データ!P6</f>
        <v>25.35</v>
      </c>
      <c r="Q10" s="7"/>
      <c r="R10" s="7"/>
      <c r="S10" s="7"/>
      <c r="T10" s="7"/>
      <c r="U10" s="7"/>
      <c r="V10" s="7"/>
      <c r="W10" s="7">
        <f>データ!Q6</f>
        <v>98.56</v>
      </c>
      <c r="X10" s="7"/>
      <c r="Y10" s="7"/>
      <c r="Z10" s="7"/>
      <c r="AA10" s="7"/>
      <c r="AB10" s="7"/>
      <c r="AC10" s="7"/>
      <c r="AD10" s="21">
        <f>データ!R6</f>
        <v>1760</v>
      </c>
      <c r="AE10" s="21"/>
      <c r="AF10" s="21"/>
      <c r="AG10" s="21"/>
      <c r="AH10" s="21"/>
      <c r="AI10" s="21"/>
      <c r="AJ10" s="21"/>
      <c r="AK10" s="2"/>
      <c r="AL10" s="21">
        <f>データ!V6</f>
        <v>7843</v>
      </c>
      <c r="AM10" s="21"/>
      <c r="AN10" s="21"/>
      <c r="AO10" s="21"/>
      <c r="AP10" s="21"/>
      <c r="AQ10" s="21"/>
      <c r="AR10" s="21"/>
      <c r="AS10" s="21"/>
      <c r="AT10" s="7">
        <f>データ!W6</f>
        <v>3.72</v>
      </c>
      <c r="AU10" s="7"/>
      <c r="AV10" s="7"/>
      <c r="AW10" s="7"/>
      <c r="AX10" s="7"/>
      <c r="AY10" s="7"/>
      <c r="AZ10" s="7"/>
      <c r="BA10" s="7"/>
      <c r="BB10" s="7">
        <f>データ!X6</f>
        <v>2108.33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38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46</v>
      </c>
      <c r="F84" s="12" t="s">
        <v>47</v>
      </c>
      <c r="G84" s="12" t="s">
        <v>48</v>
      </c>
      <c r="H84" s="12" t="s">
        <v>41</v>
      </c>
      <c r="I84" s="12" t="s">
        <v>9</v>
      </c>
      <c r="J84" s="12" t="s">
        <v>49</v>
      </c>
      <c r="K84" s="12" t="s">
        <v>50</v>
      </c>
      <c r="L84" s="12" t="s">
        <v>33</v>
      </c>
      <c r="M84" s="12" t="s">
        <v>36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wPT+y0I7O+H6arQZwHfd36ml8UXaK7vpT2jrb3019VL2R+0rmfI0N3XW17fkGanANFo3YvrJyA2MgzFrh2M37g==" saltValue="8TSl/xOOA0yVDA1E5cTAi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32</v>
      </c>
      <c r="C3" s="58" t="s">
        <v>58</v>
      </c>
      <c r="D3" s="58" t="s">
        <v>59</v>
      </c>
      <c r="E3" s="58" t="s">
        <v>4</v>
      </c>
      <c r="F3" s="58" t="s">
        <v>3</v>
      </c>
      <c r="G3" s="58" t="s">
        <v>25</v>
      </c>
      <c r="H3" s="65" t="s">
        <v>60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61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68</v>
      </c>
      <c r="B5" s="60"/>
      <c r="C5" s="60"/>
      <c r="D5" s="60"/>
      <c r="E5" s="60"/>
      <c r="F5" s="60"/>
      <c r="G5" s="60"/>
      <c r="H5" s="67" t="s">
        <v>57</v>
      </c>
      <c r="I5" s="67" t="s">
        <v>69</v>
      </c>
      <c r="J5" s="67" t="s">
        <v>70</v>
      </c>
      <c r="K5" s="67" t="s">
        <v>71</v>
      </c>
      <c r="L5" s="67" t="s">
        <v>72</v>
      </c>
      <c r="M5" s="67" t="s">
        <v>6</v>
      </c>
      <c r="N5" s="67" t="s">
        <v>73</v>
      </c>
      <c r="O5" s="67" t="s">
        <v>74</v>
      </c>
      <c r="P5" s="67" t="s">
        <v>75</v>
      </c>
      <c r="Q5" s="67" t="s">
        <v>76</v>
      </c>
      <c r="R5" s="67" t="s">
        <v>77</v>
      </c>
      <c r="S5" s="67" t="s">
        <v>78</v>
      </c>
      <c r="T5" s="67" t="s">
        <v>79</v>
      </c>
      <c r="U5" s="67" t="s">
        <v>0</v>
      </c>
      <c r="V5" s="67" t="s">
        <v>80</v>
      </c>
      <c r="W5" s="67" t="s">
        <v>81</v>
      </c>
      <c r="X5" s="67" t="s">
        <v>82</v>
      </c>
      <c r="Y5" s="67" t="s">
        <v>83</v>
      </c>
      <c r="Z5" s="67" t="s">
        <v>84</v>
      </c>
      <c r="AA5" s="67" t="s">
        <v>85</v>
      </c>
      <c r="AB5" s="67" t="s">
        <v>86</v>
      </c>
      <c r="AC5" s="67" t="s">
        <v>87</v>
      </c>
      <c r="AD5" s="67" t="s">
        <v>89</v>
      </c>
      <c r="AE5" s="67" t="s">
        <v>90</v>
      </c>
      <c r="AF5" s="67" t="s">
        <v>91</v>
      </c>
      <c r="AG5" s="67" t="s">
        <v>92</v>
      </c>
      <c r="AH5" s="67" t="s">
        <v>93</v>
      </c>
      <c r="AI5" s="67" t="s">
        <v>44</v>
      </c>
      <c r="AJ5" s="67" t="s">
        <v>83</v>
      </c>
      <c r="AK5" s="67" t="s">
        <v>84</v>
      </c>
      <c r="AL5" s="67" t="s">
        <v>85</v>
      </c>
      <c r="AM5" s="67" t="s">
        <v>86</v>
      </c>
      <c r="AN5" s="67" t="s">
        <v>87</v>
      </c>
      <c r="AO5" s="67" t="s">
        <v>89</v>
      </c>
      <c r="AP5" s="67" t="s">
        <v>90</v>
      </c>
      <c r="AQ5" s="67" t="s">
        <v>91</v>
      </c>
      <c r="AR5" s="67" t="s">
        <v>92</v>
      </c>
      <c r="AS5" s="67" t="s">
        <v>93</v>
      </c>
      <c r="AT5" s="67" t="s">
        <v>88</v>
      </c>
      <c r="AU5" s="67" t="s">
        <v>83</v>
      </c>
      <c r="AV5" s="67" t="s">
        <v>84</v>
      </c>
      <c r="AW5" s="67" t="s">
        <v>85</v>
      </c>
      <c r="AX5" s="67" t="s">
        <v>86</v>
      </c>
      <c r="AY5" s="67" t="s">
        <v>87</v>
      </c>
      <c r="AZ5" s="67" t="s">
        <v>89</v>
      </c>
      <c r="BA5" s="67" t="s">
        <v>90</v>
      </c>
      <c r="BB5" s="67" t="s">
        <v>91</v>
      </c>
      <c r="BC5" s="67" t="s">
        <v>92</v>
      </c>
      <c r="BD5" s="67" t="s">
        <v>93</v>
      </c>
      <c r="BE5" s="67" t="s">
        <v>88</v>
      </c>
      <c r="BF5" s="67" t="s">
        <v>83</v>
      </c>
      <c r="BG5" s="67" t="s">
        <v>84</v>
      </c>
      <c r="BH5" s="67" t="s">
        <v>85</v>
      </c>
      <c r="BI5" s="67" t="s">
        <v>86</v>
      </c>
      <c r="BJ5" s="67" t="s">
        <v>87</v>
      </c>
      <c r="BK5" s="67" t="s">
        <v>89</v>
      </c>
      <c r="BL5" s="67" t="s">
        <v>90</v>
      </c>
      <c r="BM5" s="67" t="s">
        <v>91</v>
      </c>
      <c r="BN5" s="67" t="s">
        <v>92</v>
      </c>
      <c r="BO5" s="67" t="s">
        <v>93</v>
      </c>
      <c r="BP5" s="67" t="s">
        <v>88</v>
      </c>
      <c r="BQ5" s="67" t="s">
        <v>83</v>
      </c>
      <c r="BR5" s="67" t="s">
        <v>84</v>
      </c>
      <c r="BS5" s="67" t="s">
        <v>85</v>
      </c>
      <c r="BT5" s="67" t="s">
        <v>86</v>
      </c>
      <c r="BU5" s="67" t="s">
        <v>87</v>
      </c>
      <c r="BV5" s="67" t="s">
        <v>89</v>
      </c>
      <c r="BW5" s="67" t="s">
        <v>90</v>
      </c>
      <c r="BX5" s="67" t="s">
        <v>91</v>
      </c>
      <c r="BY5" s="67" t="s">
        <v>92</v>
      </c>
      <c r="BZ5" s="67" t="s">
        <v>93</v>
      </c>
      <c r="CA5" s="67" t="s">
        <v>88</v>
      </c>
      <c r="CB5" s="67" t="s">
        <v>83</v>
      </c>
      <c r="CC5" s="67" t="s">
        <v>84</v>
      </c>
      <c r="CD5" s="67" t="s">
        <v>85</v>
      </c>
      <c r="CE5" s="67" t="s">
        <v>86</v>
      </c>
      <c r="CF5" s="67" t="s">
        <v>87</v>
      </c>
      <c r="CG5" s="67" t="s">
        <v>89</v>
      </c>
      <c r="CH5" s="67" t="s">
        <v>90</v>
      </c>
      <c r="CI5" s="67" t="s">
        <v>91</v>
      </c>
      <c r="CJ5" s="67" t="s">
        <v>92</v>
      </c>
      <c r="CK5" s="67" t="s">
        <v>93</v>
      </c>
      <c r="CL5" s="67" t="s">
        <v>88</v>
      </c>
      <c r="CM5" s="67" t="s">
        <v>83</v>
      </c>
      <c r="CN5" s="67" t="s">
        <v>84</v>
      </c>
      <c r="CO5" s="67" t="s">
        <v>85</v>
      </c>
      <c r="CP5" s="67" t="s">
        <v>86</v>
      </c>
      <c r="CQ5" s="67" t="s">
        <v>87</v>
      </c>
      <c r="CR5" s="67" t="s">
        <v>89</v>
      </c>
      <c r="CS5" s="67" t="s">
        <v>90</v>
      </c>
      <c r="CT5" s="67" t="s">
        <v>91</v>
      </c>
      <c r="CU5" s="67" t="s">
        <v>92</v>
      </c>
      <c r="CV5" s="67" t="s">
        <v>93</v>
      </c>
      <c r="CW5" s="67" t="s">
        <v>88</v>
      </c>
      <c r="CX5" s="67" t="s">
        <v>83</v>
      </c>
      <c r="CY5" s="67" t="s">
        <v>84</v>
      </c>
      <c r="CZ5" s="67" t="s">
        <v>85</v>
      </c>
      <c r="DA5" s="67" t="s">
        <v>86</v>
      </c>
      <c r="DB5" s="67" t="s">
        <v>87</v>
      </c>
      <c r="DC5" s="67" t="s">
        <v>89</v>
      </c>
      <c r="DD5" s="67" t="s">
        <v>90</v>
      </c>
      <c r="DE5" s="67" t="s">
        <v>91</v>
      </c>
      <c r="DF5" s="67" t="s">
        <v>92</v>
      </c>
      <c r="DG5" s="67" t="s">
        <v>93</v>
      </c>
      <c r="DH5" s="67" t="s">
        <v>88</v>
      </c>
      <c r="DI5" s="67" t="s">
        <v>83</v>
      </c>
      <c r="DJ5" s="67" t="s">
        <v>84</v>
      </c>
      <c r="DK5" s="67" t="s">
        <v>85</v>
      </c>
      <c r="DL5" s="67" t="s">
        <v>86</v>
      </c>
      <c r="DM5" s="67" t="s">
        <v>87</v>
      </c>
      <c r="DN5" s="67" t="s">
        <v>89</v>
      </c>
      <c r="DO5" s="67" t="s">
        <v>90</v>
      </c>
      <c r="DP5" s="67" t="s">
        <v>91</v>
      </c>
      <c r="DQ5" s="67" t="s">
        <v>92</v>
      </c>
      <c r="DR5" s="67" t="s">
        <v>93</v>
      </c>
      <c r="DS5" s="67" t="s">
        <v>88</v>
      </c>
      <c r="DT5" s="67" t="s">
        <v>83</v>
      </c>
      <c r="DU5" s="67" t="s">
        <v>84</v>
      </c>
      <c r="DV5" s="67" t="s">
        <v>85</v>
      </c>
      <c r="DW5" s="67" t="s">
        <v>86</v>
      </c>
      <c r="DX5" s="67" t="s">
        <v>87</v>
      </c>
      <c r="DY5" s="67" t="s">
        <v>89</v>
      </c>
      <c r="DZ5" s="67" t="s">
        <v>90</v>
      </c>
      <c r="EA5" s="67" t="s">
        <v>91</v>
      </c>
      <c r="EB5" s="67" t="s">
        <v>92</v>
      </c>
      <c r="EC5" s="67" t="s">
        <v>93</v>
      </c>
      <c r="ED5" s="67" t="s">
        <v>88</v>
      </c>
      <c r="EE5" s="67" t="s">
        <v>83</v>
      </c>
      <c r="EF5" s="67" t="s">
        <v>84</v>
      </c>
      <c r="EG5" s="67" t="s">
        <v>85</v>
      </c>
      <c r="EH5" s="67" t="s">
        <v>86</v>
      </c>
      <c r="EI5" s="67" t="s">
        <v>87</v>
      </c>
      <c r="EJ5" s="67" t="s">
        <v>89</v>
      </c>
      <c r="EK5" s="67" t="s">
        <v>90</v>
      </c>
      <c r="EL5" s="67" t="s">
        <v>91</v>
      </c>
      <c r="EM5" s="67" t="s">
        <v>92</v>
      </c>
      <c r="EN5" s="67" t="s">
        <v>93</v>
      </c>
      <c r="EO5" s="67" t="s">
        <v>88</v>
      </c>
    </row>
    <row r="6" spans="1:148" s="55" customFormat="1">
      <c r="A6" s="56" t="s">
        <v>94</v>
      </c>
      <c r="B6" s="61">
        <f t="shared" ref="B6:X6" si="1">B7</f>
        <v>2021</v>
      </c>
      <c r="C6" s="61">
        <f t="shared" si="1"/>
        <v>222232</v>
      </c>
      <c r="D6" s="61">
        <f t="shared" si="1"/>
        <v>46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静岡県　御前崎市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F1</v>
      </c>
      <c r="M6" s="61" t="str">
        <f t="shared" si="1"/>
        <v>非設置</v>
      </c>
      <c r="N6" s="70" t="str">
        <f t="shared" si="1"/>
        <v>-</v>
      </c>
      <c r="O6" s="70">
        <f t="shared" si="1"/>
        <v>87.97</v>
      </c>
      <c r="P6" s="70">
        <f t="shared" si="1"/>
        <v>25.35</v>
      </c>
      <c r="Q6" s="70">
        <f t="shared" si="1"/>
        <v>98.56</v>
      </c>
      <c r="R6" s="70">
        <f t="shared" si="1"/>
        <v>1760</v>
      </c>
      <c r="S6" s="70">
        <f t="shared" si="1"/>
        <v>31181</v>
      </c>
      <c r="T6" s="70">
        <f t="shared" si="1"/>
        <v>65.569999999999993</v>
      </c>
      <c r="U6" s="70">
        <f t="shared" si="1"/>
        <v>475.54</v>
      </c>
      <c r="V6" s="70">
        <f t="shared" si="1"/>
        <v>7843</v>
      </c>
      <c r="W6" s="70">
        <f t="shared" si="1"/>
        <v>3.72</v>
      </c>
      <c r="X6" s="70">
        <f t="shared" si="1"/>
        <v>2108.33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104.84</v>
      </c>
      <c r="AB6" s="78">
        <f t="shared" si="2"/>
        <v>102.13</v>
      </c>
      <c r="AC6" s="78">
        <f t="shared" si="2"/>
        <v>101.1</v>
      </c>
      <c r="AD6" s="78" t="str">
        <f t="shared" si="2"/>
        <v>-</v>
      </c>
      <c r="AE6" s="78" t="str">
        <f t="shared" si="2"/>
        <v>-</v>
      </c>
      <c r="AF6" s="78">
        <f t="shared" si="2"/>
        <v>103.6</v>
      </c>
      <c r="AG6" s="78">
        <f t="shared" si="2"/>
        <v>106.37</v>
      </c>
      <c r="AH6" s="78">
        <f t="shared" si="2"/>
        <v>102.11</v>
      </c>
      <c r="AI6" s="70" t="str">
        <f>IF(AI7="","",IF(AI7="-","【-】","【"&amp;SUBSTITUTE(TEXT(AI7,"#,##0.00"),"-","△")&amp;"】"))</f>
        <v>【104.16】</v>
      </c>
      <c r="AJ6" s="78" t="str">
        <f t="shared" ref="AJ6:AS6" si="3">IF(AJ7="",NA(),AJ7)</f>
        <v>-</v>
      </c>
      <c r="AK6" s="78" t="str">
        <f t="shared" si="3"/>
        <v>-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>
        <f t="shared" si="3"/>
        <v>193.99</v>
      </c>
      <c r="AR6" s="78">
        <f t="shared" si="3"/>
        <v>139.02000000000001</v>
      </c>
      <c r="AS6" s="78">
        <f t="shared" si="3"/>
        <v>124.9</v>
      </c>
      <c r="AT6" s="70" t="str">
        <f>IF(AT7="","",IF(AT7="-","【-】","【"&amp;SUBSTITUTE(TEXT(AT7,"#,##0.00"),"-","△")&amp;"】"))</f>
        <v>【128.23】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101.27</v>
      </c>
      <c r="AX6" s="78">
        <f t="shared" si="4"/>
        <v>107.58</v>
      </c>
      <c r="AY6" s="78">
        <f t="shared" si="4"/>
        <v>122.18</v>
      </c>
      <c r="AZ6" s="78" t="str">
        <f t="shared" si="4"/>
        <v>-</v>
      </c>
      <c r="BA6" s="78" t="str">
        <f t="shared" si="4"/>
        <v>-</v>
      </c>
      <c r="BB6" s="78">
        <f t="shared" si="4"/>
        <v>26.99</v>
      </c>
      <c r="BC6" s="78">
        <f t="shared" si="4"/>
        <v>29.13</v>
      </c>
      <c r="BD6" s="78">
        <f t="shared" si="4"/>
        <v>33.58</v>
      </c>
      <c r="BE6" s="70" t="str">
        <f>IF(BE7="","",IF(BE7="-","【-】","【"&amp;SUBSTITUTE(TEXT(BE7,"#,##0.00"),"-","△")&amp;"】"))</f>
        <v>【34.77】</v>
      </c>
      <c r="BF6" s="78" t="str">
        <f t="shared" ref="BF6:BO6" si="5">IF(BF7="",NA(),BF7)</f>
        <v>-</v>
      </c>
      <c r="BG6" s="78" t="str">
        <f t="shared" si="5"/>
        <v>-</v>
      </c>
      <c r="BH6" s="78">
        <f t="shared" si="5"/>
        <v>1415.94</v>
      </c>
      <c r="BI6" s="78">
        <f t="shared" si="5"/>
        <v>1324.43</v>
      </c>
      <c r="BJ6" s="78">
        <f t="shared" si="5"/>
        <v>1166.6500000000001</v>
      </c>
      <c r="BK6" s="78" t="str">
        <f t="shared" si="5"/>
        <v>-</v>
      </c>
      <c r="BL6" s="78" t="str">
        <f t="shared" si="5"/>
        <v>-</v>
      </c>
      <c r="BM6" s="78">
        <f t="shared" si="5"/>
        <v>826.83</v>
      </c>
      <c r="BN6" s="78">
        <f t="shared" si="5"/>
        <v>867.83</v>
      </c>
      <c r="BO6" s="78">
        <f t="shared" si="5"/>
        <v>778.81</v>
      </c>
      <c r="BP6" s="70" t="str">
        <f>IF(BP7="","",IF(BP7="-","【-】","【"&amp;SUBSTITUTE(TEXT(BP7,"#,##0.00"),"-","△")&amp;"】"))</f>
        <v>【786.37】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48.23</v>
      </c>
      <c r="BT6" s="78">
        <f t="shared" si="6"/>
        <v>48</v>
      </c>
      <c r="BU6" s="78">
        <f t="shared" si="6"/>
        <v>48.03</v>
      </c>
      <c r="BV6" s="78" t="str">
        <f t="shared" si="6"/>
        <v>-</v>
      </c>
      <c r="BW6" s="78" t="str">
        <f t="shared" si="6"/>
        <v>-</v>
      </c>
      <c r="BX6" s="78">
        <f t="shared" si="6"/>
        <v>57.31</v>
      </c>
      <c r="BY6" s="78">
        <f t="shared" si="6"/>
        <v>57.08</v>
      </c>
      <c r="BZ6" s="78">
        <f t="shared" si="6"/>
        <v>67.23</v>
      </c>
      <c r="CA6" s="70" t="str">
        <f>IF(CA7="","",IF(CA7="-","【-】","【"&amp;SUBSTITUTE(TEXT(CA7,"#,##0.00"),"-","△")&amp;"】"))</f>
        <v>【60.65】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184.57</v>
      </c>
      <c r="CE6" s="78">
        <f t="shared" si="7"/>
        <v>185.25</v>
      </c>
      <c r="CF6" s="78">
        <f t="shared" si="7"/>
        <v>180.05</v>
      </c>
      <c r="CG6" s="78" t="str">
        <f t="shared" si="7"/>
        <v>-</v>
      </c>
      <c r="CH6" s="78" t="str">
        <f t="shared" si="7"/>
        <v>-</v>
      </c>
      <c r="CI6" s="78">
        <f t="shared" si="7"/>
        <v>273.52</v>
      </c>
      <c r="CJ6" s="78">
        <f t="shared" si="7"/>
        <v>274.99</v>
      </c>
      <c r="CK6" s="78">
        <f t="shared" si="7"/>
        <v>228.21</v>
      </c>
      <c r="CL6" s="70" t="str">
        <f>IF(CL7="","",IF(CL7="-","【-】","【"&amp;SUBSTITUTE(TEXT(CL7,"#,##0.00"),"-","△")&amp;"】"))</f>
        <v>【256.97】</v>
      </c>
      <c r="CM6" s="78" t="str">
        <f t="shared" ref="CM6:CV6" si="8">IF(CM7="",NA(),CM7)</f>
        <v>-</v>
      </c>
      <c r="CN6" s="78" t="str">
        <f t="shared" si="8"/>
        <v>-</v>
      </c>
      <c r="CO6" s="78">
        <f t="shared" si="8"/>
        <v>61.31</v>
      </c>
      <c r="CP6" s="78">
        <f t="shared" si="8"/>
        <v>60.27</v>
      </c>
      <c r="CQ6" s="78">
        <f t="shared" si="8"/>
        <v>61.62</v>
      </c>
      <c r="CR6" s="78" t="str">
        <f t="shared" si="8"/>
        <v>-</v>
      </c>
      <c r="CS6" s="78" t="str">
        <f t="shared" si="8"/>
        <v>-</v>
      </c>
      <c r="CT6" s="78">
        <f t="shared" si="8"/>
        <v>50.14</v>
      </c>
      <c r="CU6" s="78">
        <f t="shared" si="8"/>
        <v>54.83</v>
      </c>
      <c r="CV6" s="78">
        <f t="shared" si="8"/>
        <v>54.54</v>
      </c>
      <c r="CW6" s="70" t="str">
        <f>IF(CW7="","",IF(CW7="-","【-】","【"&amp;SUBSTITUTE(TEXT(CW7,"#,##0.00"),"-","△")&amp;"】"))</f>
        <v>【61.14】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96.49</v>
      </c>
      <c r="DA6" s="78">
        <f t="shared" si="9"/>
        <v>96.84</v>
      </c>
      <c r="DB6" s="78">
        <f t="shared" si="9"/>
        <v>96.7</v>
      </c>
      <c r="DC6" s="78" t="str">
        <f t="shared" si="9"/>
        <v>-</v>
      </c>
      <c r="DD6" s="78" t="str">
        <f t="shared" si="9"/>
        <v>-</v>
      </c>
      <c r="DE6" s="78">
        <f t="shared" si="9"/>
        <v>84.98</v>
      </c>
      <c r="DF6" s="78">
        <f t="shared" si="9"/>
        <v>84.7</v>
      </c>
      <c r="DG6" s="78">
        <f t="shared" si="9"/>
        <v>90.3</v>
      </c>
      <c r="DH6" s="70" t="str">
        <f>IF(DH7="","",IF(DH7="-","【-】","【"&amp;SUBSTITUTE(TEXT(DH7,"#,##0.00"),"-","△")&amp;"】"))</f>
        <v>【86.91】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4.33</v>
      </c>
      <c r="DL6" s="78">
        <f t="shared" si="10"/>
        <v>8.6199999999999992</v>
      </c>
      <c r="DM6" s="78">
        <f t="shared" si="10"/>
        <v>12.5</v>
      </c>
      <c r="DN6" s="78" t="str">
        <f t="shared" si="10"/>
        <v>-</v>
      </c>
      <c r="DO6" s="78" t="str">
        <f t="shared" si="10"/>
        <v>-</v>
      </c>
      <c r="DP6" s="78">
        <f t="shared" si="10"/>
        <v>23.06</v>
      </c>
      <c r="DQ6" s="78">
        <f t="shared" si="10"/>
        <v>20.34</v>
      </c>
      <c r="DR6" s="78">
        <f t="shared" si="10"/>
        <v>28.12</v>
      </c>
      <c r="DS6" s="70" t="str">
        <f>IF(DS7="","",IF(DS7="-","【-】","【"&amp;SUBSTITUTE(TEXT(DS7,"#,##0.00"),"-","△")&amp;"】"))</f>
        <v>【24.95】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0">
        <f t="shared" si="11"/>
        <v>0</v>
      </c>
      <c r="EB6" s="70">
        <f t="shared" si="11"/>
        <v>0</v>
      </c>
      <c r="EC6" s="70">
        <f t="shared" si="11"/>
        <v>0</v>
      </c>
      <c r="ED6" s="70" t="str">
        <f>IF(ED7="","",IF(ED7="-","【-】","【"&amp;SUBSTITUTE(TEXT(ED7,"#,##0.00"),"-","△")&amp;"】"))</f>
        <v>【0.00】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>
        <f t="shared" si="12"/>
        <v>2.e-002</v>
      </c>
      <c r="EM6" s="78">
        <f t="shared" si="12"/>
        <v>0.25</v>
      </c>
      <c r="EN6" s="78">
        <f t="shared" si="12"/>
        <v>1.e-002</v>
      </c>
      <c r="EO6" s="70" t="str">
        <f>IF(EO7="","",IF(EO7="-","【-】","【"&amp;SUBSTITUTE(TEXT(EO7,"#,##0.00"),"-","△")&amp;"】"))</f>
        <v>【0.03】</v>
      </c>
    </row>
    <row r="7" spans="1:148" s="55" customFormat="1">
      <c r="A7" s="56"/>
      <c r="B7" s="62">
        <v>2021</v>
      </c>
      <c r="C7" s="62">
        <v>222232</v>
      </c>
      <c r="D7" s="62">
        <v>46</v>
      </c>
      <c r="E7" s="62">
        <v>17</v>
      </c>
      <c r="F7" s="62">
        <v>5</v>
      </c>
      <c r="G7" s="62">
        <v>0</v>
      </c>
      <c r="H7" s="62" t="s">
        <v>95</v>
      </c>
      <c r="I7" s="62" t="s">
        <v>96</v>
      </c>
      <c r="J7" s="62" t="s">
        <v>97</v>
      </c>
      <c r="K7" s="62" t="s">
        <v>98</v>
      </c>
      <c r="L7" s="62" t="s">
        <v>99</v>
      </c>
      <c r="M7" s="62" t="s">
        <v>100</v>
      </c>
      <c r="N7" s="71" t="s">
        <v>101</v>
      </c>
      <c r="O7" s="71">
        <v>87.97</v>
      </c>
      <c r="P7" s="71">
        <v>25.35</v>
      </c>
      <c r="Q7" s="71">
        <v>98.56</v>
      </c>
      <c r="R7" s="71">
        <v>1760</v>
      </c>
      <c r="S7" s="71">
        <v>31181</v>
      </c>
      <c r="T7" s="71">
        <v>65.569999999999993</v>
      </c>
      <c r="U7" s="71">
        <v>475.54</v>
      </c>
      <c r="V7" s="71">
        <v>7843</v>
      </c>
      <c r="W7" s="71">
        <v>3.72</v>
      </c>
      <c r="X7" s="71">
        <v>2108.33</v>
      </c>
      <c r="Y7" s="71" t="s">
        <v>101</v>
      </c>
      <c r="Z7" s="71" t="s">
        <v>101</v>
      </c>
      <c r="AA7" s="71">
        <v>104.84</v>
      </c>
      <c r="AB7" s="71">
        <v>102.13</v>
      </c>
      <c r="AC7" s="71">
        <v>101.1</v>
      </c>
      <c r="AD7" s="71" t="s">
        <v>101</v>
      </c>
      <c r="AE7" s="71" t="s">
        <v>101</v>
      </c>
      <c r="AF7" s="71">
        <v>103.6</v>
      </c>
      <c r="AG7" s="71">
        <v>106.37</v>
      </c>
      <c r="AH7" s="71">
        <v>102.11</v>
      </c>
      <c r="AI7" s="71">
        <v>104.16</v>
      </c>
      <c r="AJ7" s="71" t="s">
        <v>101</v>
      </c>
      <c r="AK7" s="71" t="s">
        <v>101</v>
      </c>
      <c r="AL7" s="71">
        <v>0</v>
      </c>
      <c r="AM7" s="71">
        <v>0</v>
      </c>
      <c r="AN7" s="71">
        <v>0</v>
      </c>
      <c r="AO7" s="71" t="s">
        <v>101</v>
      </c>
      <c r="AP7" s="71" t="s">
        <v>101</v>
      </c>
      <c r="AQ7" s="71">
        <v>193.99</v>
      </c>
      <c r="AR7" s="71">
        <v>139.02000000000001</v>
      </c>
      <c r="AS7" s="71">
        <v>124.9</v>
      </c>
      <c r="AT7" s="71">
        <v>128.22999999999999</v>
      </c>
      <c r="AU7" s="71" t="s">
        <v>101</v>
      </c>
      <c r="AV7" s="71" t="s">
        <v>101</v>
      </c>
      <c r="AW7" s="71">
        <v>101.27</v>
      </c>
      <c r="AX7" s="71">
        <v>107.58</v>
      </c>
      <c r="AY7" s="71">
        <v>122.18</v>
      </c>
      <c r="AZ7" s="71" t="s">
        <v>101</v>
      </c>
      <c r="BA7" s="71" t="s">
        <v>101</v>
      </c>
      <c r="BB7" s="71">
        <v>26.99</v>
      </c>
      <c r="BC7" s="71">
        <v>29.13</v>
      </c>
      <c r="BD7" s="71">
        <v>33.58</v>
      </c>
      <c r="BE7" s="71">
        <v>34.770000000000003</v>
      </c>
      <c r="BF7" s="71" t="s">
        <v>101</v>
      </c>
      <c r="BG7" s="71" t="s">
        <v>101</v>
      </c>
      <c r="BH7" s="71">
        <v>1415.94</v>
      </c>
      <c r="BI7" s="71">
        <v>1324.43</v>
      </c>
      <c r="BJ7" s="71">
        <v>1166.6500000000001</v>
      </c>
      <c r="BK7" s="71" t="s">
        <v>101</v>
      </c>
      <c r="BL7" s="71" t="s">
        <v>101</v>
      </c>
      <c r="BM7" s="71">
        <v>826.83</v>
      </c>
      <c r="BN7" s="71">
        <v>867.83</v>
      </c>
      <c r="BO7" s="71">
        <v>778.81</v>
      </c>
      <c r="BP7" s="71">
        <v>786.37</v>
      </c>
      <c r="BQ7" s="71" t="s">
        <v>101</v>
      </c>
      <c r="BR7" s="71" t="s">
        <v>101</v>
      </c>
      <c r="BS7" s="71">
        <v>48.23</v>
      </c>
      <c r="BT7" s="71">
        <v>48</v>
      </c>
      <c r="BU7" s="71">
        <v>48.03</v>
      </c>
      <c r="BV7" s="71" t="s">
        <v>101</v>
      </c>
      <c r="BW7" s="71" t="s">
        <v>101</v>
      </c>
      <c r="BX7" s="71">
        <v>57.31</v>
      </c>
      <c r="BY7" s="71">
        <v>57.08</v>
      </c>
      <c r="BZ7" s="71">
        <v>67.23</v>
      </c>
      <c r="CA7" s="71">
        <v>60.65</v>
      </c>
      <c r="CB7" s="71" t="s">
        <v>101</v>
      </c>
      <c r="CC7" s="71" t="s">
        <v>101</v>
      </c>
      <c r="CD7" s="71">
        <v>184.57</v>
      </c>
      <c r="CE7" s="71">
        <v>185.25</v>
      </c>
      <c r="CF7" s="71">
        <v>180.05</v>
      </c>
      <c r="CG7" s="71" t="s">
        <v>101</v>
      </c>
      <c r="CH7" s="71" t="s">
        <v>101</v>
      </c>
      <c r="CI7" s="71">
        <v>273.52</v>
      </c>
      <c r="CJ7" s="71">
        <v>274.99</v>
      </c>
      <c r="CK7" s="71">
        <v>228.21</v>
      </c>
      <c r="CL7" s="71">
        <v>256.97000000000003</v>
      </c>
      <c r="CM7" s="71" t="s">
        <v>101</v>
      </c>
      <c r="CN7" s="71" t="s">
        <v>101</v>
      </c>
      <c r="CO7" s="71">
        <v>61.31</v>
      </c>
      <c r="CP7" s="71">
        <v>60.27</v>
      </c>
      <c r="CQ7" s="71">
        <v>61.62</v>
      </c>
      <c r="CR7" s="71" t="s">
        <v>101</v>
      </c>
      <c r="CS7" s="71" t="s">
        <v>101</v>
      </c>
      <c r="CT7" s="71">
        <v>50.14</v>
      </c>
      <c r="CU7" s="71">
        <v>54.83</v>
      </c>
      <c r="CV7" s="71">
        <v>54.54</v>
      </c>
      <c r="CW7" s="71">
        <v>61.14</v>
      </c>
      <c r="CX7" s="71" t="s">
        <v>101</v>
      </c>
      <c r="CY7" s="71" t="s">
        <v>101</v>
      </c>
      <c r="CZ7" s="71">
        <v>96.49</v>
      </c>
      <c r="DA7" s="71">
        <v>96.84</v>
      </c>
      <c r="DB7" s="71">
        <v>96.7</v>
      </c>
      <c r="DC7" s="71" t="s">
        <v>101</v>
      </c>
      <c r="DD7" s="71" t="s">
        <v>101</v>
      </c>
      <c r="DE7" s="71">
        <v>84.98</v>
      </c>
      <c r="DF7" s="71">
        <v>84.7</v>
      </c>
      <c r="DG7" s="71">
        <v>90.3</v>
      </c>
      <c r="DH7" s="71">
        <v>86.91</v>
      </c>
      <c r="DI7" s="71" t="s">
        <v>101</v>
      </c>
      <c r="DJ7" s="71" t="s">
        <v>101</v>
      </c>
      <c r="DK7" s="71">
        <v>4.33</v>
      </c>
      <c r="DL7" s="71">
        <v>8.6199999999999992</v>
      </c>
      <c r="DM7" s="71">
        <v>12.5</v>
      </c>
      <c r="DN7" s="71" t="s">
        <v>101</v>
      </c>
      <c r="DO7" s="71" t="s">
        <v>101</v>
      </c>
      <c r="DP7" s="71">
        <v>23.06</v>
      </c>
      <c r="DQ7" s="71">
        <v>20.34</v>
      </c>
      <c r="DR7" s="71">
        <v>28.12</v>
      </c>
      <c r="DS7" s="71">
        <v>24.95</v>
      </c>
      <c r="DT7" s="71" t="s">
        <v>101</v>
      </c>
      <c r="DU7" s="71" t="s">
        <v>101</v>
      </c>
      <c r="DV7" s="71">
        <v>0</v>
      </c>
      <c r="DW7" s="71">
        <v>0</v>
      </c>
      <c r="DX7" s="71">
        <v>0</v>
      </c>
      <c r="DY7" s="71" t="s">
        <v>101</v>
      </c>
      <c r="DZ7" s="71" t="s">
        <v>101</v>
      </c>
      <c r="EA7" s="71">
        <v>0</v>
      </c>
      <c r="EB7" s="71">
        <v>0</v>
      </c>
      <c r="EC7" s="71">
        <v>0</v>
      </c>
      <c r="ED7" s="71">
        <v>0</v>
      </c>
      <c r="EE7" s="71" t="s">
        <v>101</v>
      </c>
      <c r="EF7" s="71" t="s">
        <v>101</v>
      </c>
      <c r="EG7" s="71">
        <v>0</v>
      </c>
      <c r="EH7" s="71">
        <v>0</v>
      </c>
      <c r="EI7" s="71">
        <v>0</v>
      </c>
      <c r="EJ7" s="71" t="s">
        <v>101</v>
      </c>
      <c r="EK7" s="71" t="s">
        <v>101</v>
      </c>
      <c r="EL7" s="71">
        <v>2.e-002</v>
      </c>
      <c r="EM7" s="71">
        <v>0.25</v>
      </c>
      <c r="EN7" s="71">
        <v>1.e-002</v>
      </c>
      <c r="EO7" s="71">
        <v>3.e-002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102</v>
      </c>
      <c r="C9" s="57" t="s">
        <v>103</v>
      </c>
      <c r="D9" s="57" t="s">
        <v>104</v>
      </c>
      <c r="E9" s="57" t="s">
        <v>105</v>
      </c>
      <c r="F9" s="57" t="s">
        <v>106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32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2023-01-25T02:17:40Z</cp:lastPrinted>
  <dcterms:created xsi:type="dcterms:W3CDTF">2023-01-12T23:45:02Z</dcterms:created>
  <dcterms:modified xsi:type="dcterms:W3CDTF">2023-02-21T23:14:51Z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2023-02-21T23:14:51Z</vt:filetime>
  </property>
</Properties>
</file>