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GY2mZDrNJh16NAnqOMIGSQ+S5by4UQesV/tsaluAoFNmXdA8akOrvtpN2lWkvk/8XhJoHQ5cC31PF42u1K7ZHA==" workbookSaltValue="SSowJLwNkLfESHLJ+u/5Yw==" workbookSpinCount="100000"/>
  <bookViews>
    <workbookView xWindow="0" yWindow="0" windowWidth="20490" windowHeight="7230"/>
  </bookViews>
  <sheets>
    <sheet name="法適用_下水道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<sst xmlns="http://schemas.openxmlformats.org/spreadsheetml/2006/main" xmlns:r="http://schemas.openxmlformats.org/officeDocument/2006/relationships" count="115" uniqueCount="115">
  <si>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</si>
  <si>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</si>
  <si>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経営比較分析表（令和3年度決算）</t>
    <rPh sb="8" eb="10">
      <t>レイワ</t>
    </rPh>
    <rPh sb="11" eb="13">
      <t>ネンド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</si>
  <si>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</si>
  <si>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</si>
  <si>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令和3年度全国平均</t>
    <rPh sb="0" eb="2">
      <t>レイワ</t>
    </rPh>
    <rPh sb="3" eb="5">
      <t>ネンド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</si>
  <si>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</si>
  <si>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</si>
  <si>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</si>
  <si>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</si>
  <si>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</si>
  <si>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</si>
  <si>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</si>
  <si>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■</t>
  </si>
  <si>
    <t>業種名</t>
    <rPh sb="2" eb="3">
      <t>メイ</t>
    </rPh>
    <phoneticPr fontId="1"/>
  </si>
  <si>
    <t>⑤経費回収率(％)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</si>
  <si>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</si>
  <si>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</si>
  <si>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</si>
  <si>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</si>
  <si>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</si>
  <si>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</si>
  <si>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</si>
  <si>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</si>
  <si>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</si>
  <si>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</si>
  <si>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</si>
  <si>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</si>
  <si>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</si>
  <si>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</si>
  <si>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</si>
  <si>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</si>
  <si>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</si>
  <si>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</si>
  <si>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</si>
  <si>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</si>
  <si>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</si>
  <si>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</si>
  <si>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</si>
  <si>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</si>
  <si>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</si>
  <si>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</si>
  <si>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</si>
  <si>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</si>
  <si>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</si>
  <si>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</si>
  <si>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</si>
  <si>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</si>
  <si>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</si>
  <si>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</si>
  <si>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</si>
  <si>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</si>
  <si>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</si>
  <si>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</si>
  <si>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</si>
  <si>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</si>
  <si>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</si>
  <si>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</si>
  <si>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</si>
  <si>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</si>
  <si>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</si>
  <si>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</si>
  <si>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</si>
  <si>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</si>
  <si>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</si>
  <si>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</si>
  <si>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</si>
  <si>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</si>
  <si>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</si>
  <si>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</si>
  <si>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</si>
  <si>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</si>
  <si>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</si>
  <si>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</si>
  <si>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</si>
  <si>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</si>
  <si>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</si>
  <si>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</si>
  <si>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</si>
  <si>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</si>
  <si>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</si>
  <si>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</si>
  <si>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</si>
  <si>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</si>
  <si>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</si>
  <si>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</si>
  <si>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</si>
  <si>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</si>
  <si>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</si>
  <si>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</si>
  <si>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</si>
  <si>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</si>
  <si>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</si>
  <si>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</si>
  <si>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</si>
  <si>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静岡県　御前崎市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</si>
  <si>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</si>
  <si>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</si>
  <si>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</si>
  <si>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</si>
  <si>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</si>
  <si>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</si>
  <si>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</si>
  <si>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</si>
  <si>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</si>
  <si>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</si>
  <si>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</si>
  <si>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</si>
  <si>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</si>
  <si>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</si>
  <si>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</si>
  <si>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</si>
  <si>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 xml:space="preserve">　平成31年４月から公営企業会計に移行しました。
　御前崎市の現状は、維持管理費を使用料収入で賄えておらず、一般会計繰入金に依存した不健全な経営状況となっております。
　令和２年度に経営戦略を策定し、令和３年度は料金改定に向けた上下水道料金等審議会を行い、市長に答申書の提出を行いました。新型コロナウイルス感染症の感染拡大等により、議会への上程を見合わせていましたが、令和４年９月議会に上程し、承認されました。令和５年４月から料金改定を行います。
</t>
    <rPh sb="184" eb="186">
      <t>レイワ</t>
    </rPh>
    <rPh sb="187" eb="188">
      <t>ネン</t>
    </rPh>
    <rPh sb="189" eb="192">
      <t>ツキギカイ</t>
    </rPh>
    <rPh sb="193" eb="195">
      <t>ジョウテイ</t>
    </rPh>
    <rPh sb="197" eb="199">
      <t>ショウニン</t>
    </rPh>
    <rPh sb="205" eb="207">
      <t>レイワ</t>
    </rPh>
    <rPh sb="208" eb="209">
      <t>ネン</t>
    </rPh>
    <rPh sb="210" eb="211">
      <t>ツキ</t>
    </rPh>
    <rPh sb="213" eb="217">
      <t>リョウキンカイテイ</t>
    </rPh>
    <rPh sb="218" eb="219">
      <t>オコナ</t>
    </rPh>
    <phoneticPr fontId="1"/>
  </si>
  <si>
    <t>　御前崎市農業集落排水は、平成３年から供用を開始しており、現時点での老朽管はありません。
　有形固定資産減価償却率は、今後さらに増加が見込まれます。
　ストックマネジメント計画に基づき、計画的に更新を行っていきます。</t>
  </si>
  <si>
    <t>　処理区域内の面整備が概成されており、現在は維持管理を主体とした事業運営をおこなっています。平成31年４月に地方公営企業法を全部適用し、公営企業会計に移行しました。
　経常収支比率は100％を超えており、収支の均衡が保たれています。しかし経費回収率は100％を下回っており、維持管理費を一般会計繰入金で補填している状況です。健全な経営とはいえない状況であり、使用料金の適正化が必要となっています。
　流動比率は100％を超えており、類似団体に比べ支払能力は高い水準にあります。
　企業債残高対事業規模比率は、類似団体平均値を超えています。理由としては、使用料が安く設定されていることが挙げられます。今後は料金改定を行うとともに、設備投資が終了し企業債償還金も下がるため、平均値に近づいていく見込みです。
　汚水処理原価は類似団体を下回っており、効率的な汚水処理が行われています。
　施設利用率、水洗化率は、類似団体を上回っているため、使用料を適正化することで、安定的な収入を確保することができます。</t>
    <rPh sb="85" eb="86">
      <t>ジョウ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</si>
</sst>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0;&quot;△&quot;#,##0.00"/>
    <numFmt numFmtId="177" formatCode="#,##0;&quot;△&quot;#,##0"/>
    <numFmt numFmtId="178" formatCode="&quot;H&quot;yy"/>
    <numFmt numFmtId="179" formatCode="&quot;R&quot;dd"/>
    <numFmt numFmtId="180" formatCode="0.00_);[Red]\(0.00\)"/>
    <numFmt numFmtId="181" formatCode="#,##0.00;&quot;△&quot;#,##0.00;&quot;-&quot;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1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2.e-002</c:v>
                </c:pt>
                <c:pt idx="3">
                  <c:v>0.25</c:v>
                </c:pt>
                <c:pt idx="4">
                  <c:v>1.e-002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61.31</c:v>
                </c:pt>
                <c:pt idx="3">
                  <c:v>60.27</c:v>
                </c:pt>
                <c:pt idx="4">
                  <c:v>61.62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50.14</c:v>
                </c:pt>
                <c:pt idx="3">
                  <c:v>54.83</c:v>
                </c:pt>
                <c:pt idx="4">
                  <c:v>54.54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96.49</c:v>
                </c:pt>
                <c:pt idx="3">
                  <c:v>96.84</c:v>
                </c:pt>
                <c:pt idx="4">
                  <c:v>96.7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84.98</c:v>
                </c:pt>
                <c:pt idx="3">
                  <c:v>84.7</c:v>
                </c:pt>
                <c:pt idx="4">
                  <c:v>90.3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104.84</c:v>
                </c:pt>
                <c:pt idx="3">
                  <c:v>102.13</c:v>
                </c:pt>
                <c:pt idx="4">
                  <c:v>101.1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103.6</c:v>
                </c:pt>
                <c:pt idx="3">
                  <c:v>106.37</c:v>
                </c:pt>
                <c:pt idx="4">
                  <c:v>102.11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4.33</c:v>
                </c:pt>
                <c:pt idx="3">
                  <c:v>8.6199999999999992</c:v>
                </c:pt>
                <c:pt idx="4">
                  <c:v>12.5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23.06</c:v>
                </c:pt>
                <c:pt idx="3">
                  <c:v>20.34</c:v>
                </c:pt>
                <c:pt idx="4">
                  <c:v>28.12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 formatCode="#,##0.00;&quot;△&quot;#,##0.00;&quot;-&quot;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193.99</c:v>
                </c:pt>
                <c:pt idx="3">
                  <c:v>139.02000000000001</c:v>
                </c:pt>
                <c:pt idx="4">
                  <c:v>124.9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101.27</c:v>
                </c:pt>
                <c:pt idx="3">
                  <c:v>107.58</c:v>
                </c:pt>
                <c:pt idx="4">
                  <c:v>122.18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26.99</c:v>
                </c:pt>
                <c:pt idx="3">
                  <c:v>29.13</c:v>
                </c:pt>
                <c:pt idx="4">
                  <c:v>33.58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1415.94</c:v>
                </c:pt>
                <c:pt idx="3">
                  <c:v>1324.43</c:v>
                </c:pt>
                <c:pt idx="4">
                  <c:v>1166.6500000000001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826.83</c:v>
                </c:pt>
                <c:pt idx="3">
                  <c:v>867.83</c:v>
                </c:pt>
                <c:pt idx="4">
                  <c:v>778.81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48.23</c:v>
                </c:pt>
                <c:pt idx="3">
                  <c:v>48</c:v>
                </c:pt>
                <c:pt idx="4">
                  <c:v>48.03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57.31</c:v>
                </c:pt>
                <c:pt idx="3">
                  <c:v>57.08</c:v>
                </c:pt>
                <c:pt idx="4">
                  <c:v>67.23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47119</c:v>
                </c:pt>
                <c:pt idx="1" formatCode="&quot;H&quot;yy">
                  <c:v>47484</c:v>
                </c:pt>
                <c:pt idx="2">
                  <c:v>47849</c:v>
                </c:pt>
                <c:pt idx="3">
                  <c:v>48215</c:v>
                </c:pt>
                <c:pt idx="4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184.57</c:v>
                </c:pt>
                <c:pt idx="3">
                  <c:v>185.25</c:v>
                </c:pt>
                <c:pt idx="4">
                  <c:v>180.05</c:v>
                </c:pt>
              </c:numCache>
            </c:numRef>
          </c:val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273.52</c:v>
                </c:pt>
                <c:pt idx="3">
                  <c:v>274.99</c:v>
                </c:pt>
                <c:pt idx="4">
                  <c:v>228.21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【104.16】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【128.23】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【34.77】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【786.37】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【61.14】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【256.97】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【60.65】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【24.95】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zoomScale="75" zoomScaleNormal="75" workbookViewId="0">
      <selection activeCell="B2" sqref="B2:BZ4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静岡県　御前崎市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8</v>
      </c>
      <c r="C7" s="5"/>
      <c r="D7" s="5"/>
      <c r="E7" s="5"/>
      <c r="F7" s="5"/>
      <c r="G7" s="5"/>
      <c r="H7" s="5"/>
      <c r="I7" s="5" t="s">
        <v>14</v>
      </c>
      <c r="J7" s="5"/>
      <c r="K7" s="5"/>
      <c r="L7" s="5"/>
      <c r="M7" s="5"/>
      <c r="N7" s="5"/>
      <c r="O7" s="5"/>
      <c r="P7" s="5" t="s">
        <v>7</v>
      </c>
      <c r="Q7" s="5"/>
      <c r="R7" s="5"/>
      <c r="S7" s="5"/>
      <c r="T7" s="5"/>
      <c r="U7" s="5"/>
      <c r="V7" s="5"/>
      <c r="W7" s="5" t="s">
        <v>16</v>
      </c>
      <c r="X7" s="5"/>
      <c r="Y7" s="5"/>
      <c r="Z7" s="5"/>
      <c r="AA7" s="5"/>
      <c r="AB7" s="5"/>
      <c r="AC7" s="5"/>
      <c r="AD7" s="5" t="s">
        <v>6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12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47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農業集落排水</v>
      </c>
      <c r="Q8" s="6"/>
      <c r="R8" s="6"/>
      <c r="S8" s="6"/>
      <c r="T8" s="6"/>
      <c r="U8" s="6"/>
      <c r="V8" s="6"/>
      <c r="W8" s="6" t="str">
        <f>データ!L6</f>
        <v>F1</v>
      </c>
      <c r="X8" s="6"/>
      <c r="Y8" s="6"/>
      <c r="Z8" s="6"/>
      <c r="AA8" s="6"/>
      <c r="AB8" s="6"/>
      <c r="AC8" s="6"/>
      <c r="AD8" s="20" t="str">
        <f>データ!$M$6</f>
        <v>非設置</v>
      </c>
      <c r="AE8" s="20"/>
      <c r="AF8" s="20"/>
      <c r="AG8" s="20"/>
      <c r="AH8" s="20"/>
      <c r="AI8" s="20"/>
      <c r="AJ8" s="20"/>
      <c r="AK8" s="3"/>
      <c r="AL8" s="21">
        <f>データ!S6</f>
        <v>31181</v>
      </c>
      <c r="AM8" s="21"/>
      <c r="AN8" s="21"/>
      <c r="AO8" s="21"/>
      <c r="AP8" s="21"/>
      <c r="AQ8" s="21"/>
      <c r="AR8" s="21"/>
      <c r="AS8" s="21"/>
      <c r="AT8" s="7">
        <f>データ!T6</f>
        <v>65.569999999999993</v>
      </c>
      <c r="AU8" s="7"/>
      <c r="AV8" s="7"/>
      <c r="AW8" s="7"/>
      <c r="AX8" s="7"/>
      <c r="AY8" s="7"/>
      <c r="AZ8" s="7"/>
      <c r="BA8" s="7"/>
      <c r="BB8" s="7">
        <f>データ!U6</f>
        <v>475.54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13</v>
      </c>
      <c r="BM8" s="37"/>
      <c r="BN8" s="44" t="s">
        <v>21</v>
      </c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8"/>
    </row>
    <row r="9" spans="1:78" ht="18.75" customHeight="1">
      <c r="A9" s="2"/>
      <c r="B9" s="5" t="s">
        <v>23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27</v>
      </c>
      <c r="X9" s="5"/>
      <c r="Y9" s="5"/>
      <c r="Z9" s="5"/>
      <c r="AA9" s="5"/>
      <c r="AB9" s="5"/>
      <c r="AC9" s="5"/>
      <c r="AD9" s="5" t="s">
        <v>22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31</v>
      </c>
      <c r="AU9" s="5"/>
      <c r="AV9" s="5"/>
      <c r="AW9" s="5"/>
      <c r="AX9" s="5"/>
      <c r="AY9" s="5"/>
      <c r="AZ9" s="5"/>
      <c r="BA9" s="5"/>
      <c r="BB9" s="5" t="s">
        <v>34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35</v>
      </c>
      <c r="BM9" s="38"/>
      <c r="BN9" s="45" t="s">
        <v>37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9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87.97</v>
      </c>
      <c r="J10" s="7"/>
      <c r="K10" s="7"/>
      <c r="L10" s="7"/>
      <c r="M10" s="7"/>
      <c r="N10" s="7"/>
      <c r="O10" s="7"/>
      <c r="P10" s="7">
        <f>データ!P6</f>
        <v>25.35</v>
      </c>
      <c r="Q10" s="7"/>
      <c r="R10" s="7"/>
      <c r="S10" s="7"/>
      <c r="T10" s="7"/>
      <c r="U10" s="7"/>
      <c r="V10" s="7"/>
      <c r="W10" s="7">
        <f>データ!Q6</f>
        <v>98.56</v>
      </c>
      <c r="X10" s="7"/>
      <c r="Y10" s="7"/>
      <c r="Z10" s="7"/>
      <c r="AA10" s="7"/>
      <c r="AB10" s="7"/>
      <c r="AC10" s="7"/>
      <c r="AD10" s="21">
        <f>データ!R6</f>
        <v>1760</v>
      </c>
      <c r="AE10" s="21"/>
      <c r="AF10" s="21"/>
      <c r="AG10" s="21"/>
      <c r="AH10" s="21"/>
      <c r="AI10" s="21"/>
      <c r="AJ10" s="21"/>
      <c r="AK10" s="2"/>
      <c r="AL10" s="21">
        <f>データ!V6</f>
        <v>7843</v>
      </c>
      <c r="AM10" s="21"/>
      <c r="AN10" s="21"/>
      <c r="AO10" s="21"/>
      <c r="AP10" s="21"/>
      <c r="AQ10" s="21"/>
      <c r="AR10" s="21"/>
      <c r="AS10" s="21"/>
      <c r="AT10" s="7">
        <f>データ!W6</f>
        <v>3.72</v>
      </c>
      <c r="AU10" s="7"/>
      <c r="AV10" s="7"/>
      <c r="AW10" s="7"/>
      <c r="AX10" s="7"/>
      <c r="AY10" s="7"/>
      <c r="AZ10" s="7"/>
      <c r="BA10" s="7"/>
      <c r="BB10" s="7">
        <f>データ!X6</f>
        <v>2108.33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38</v>
      </c>
      <c r="BM10" s="39"/>
      <c r="BN10" s="46" t="s">
        <v>5</v>
      </c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50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39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>
      <c r="A14" s="2"/>
      <c r="B14" s="8" t="s">
        <v>29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40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1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2"/>
    </row>
    <row r="16" spans="1:78" ht="13.5" customHeight="1">
      <c r="A16" s="2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4"/>
      <c r="BK16" s="2"/>
      <c r="BL16" s="34" t="s">
        <v>114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3"/>
    </row>
    <row r="17" spans="1:78" ht="13.5" customHeight="1">
      <c r="A17" s="2"/>
      <c r="B17" s="10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4"/>
      <c r="BK17" s="2"/>
      <c r="BL17" s="34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3"/>
    </row>
    <row r="18" spans="1:78" ht="13.5" customHeight="1">
      <c r="A18" s="2"/>
      <c r="B18" s="10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4"/>
      <c r="BK18" s="2"/>
      <c r="BL18" s="34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3"/>
    </row>
    <row r="19" spans="1:78" ht="13.5" customHeight="1">
      <c r="A19" s="2"/>
      <c r="B19" s="10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4"/>
      <c r="BK19" s="2"/>
      <c r="BL19" s="34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3"/>
    </row>
    <row r="20" spans="1:78" ht="13.5" customHeight="1">
      <c r="A20" s="2"/>
      <c r="B20" s="10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4"/>
      <c r="BK20" s="2"/>
      <c r="BL20" s="34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3"/>
    </row>
    <row r="21" spans="1:78" ht="13.5" customHeight="1">
      <c r="A21" s="2"/>
      <c r="B21" s="1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4"/>
      <c r="BK21" s="2"/>
      <c r="BL21" s="34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3"/>
    </row>
    <row r="22" spans="1:78" ht="13.5" customHeight="1">
      <c r="A22" s="2"/>
      <c r="B22" s="10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4"/>
      <c r="BK22" s="2"/>
      <c r="BL22" s="34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3"/>
    </row>
    <row r="23" spans="1:78" ht="13.5" customHeight="1">
      <c r="A23" s="2"/>
      <c r="B23" s="10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4"/>
      <c r="BK23" s="2"/>
      <c r="BL23" s="34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3"/>
    </row>
    <row r="24" spans="1:78" ht="13.5" customHeight="1">
      <c r="A24" s="2"/>
      <c r="B24" s="10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4"/>
      <c r="BK24" s="2"/>
      <c r="BL24" s="34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3"/>
    </row>
    <row r="25" spans="1:78" ht="13.5" customHeight="1">
      <c r="A25" s="2"/>
      <c r="B25" s="1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4"/>
      <c r="BK25" s="2"/>
      <c r="BL25" s="34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3"/>
    </row>
    <row r="26" spans="1:78" ht="13.5" customHeight="1">
      <c r="A26" s="2"/>
      <c r="B26" s="1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4"/>
      <c r="BK26" s="2"/>
      <c r="BL26" s="34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3"/>
    </row>
    <row r="27" spans="1:78" ht="13.5" customHeight="1">
      <c r="A27" s="2"/>
      <c r="B27" s="1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4"/>
      <c r="BK27" s="2"/>
      <c r="BL27" s="34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3"/>
    </row>
    <row r="28" spans="1:78" ht="13.5" customHeight="1">
      <c r="A28" s="2"/>
      <c r="B28" s="1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4"/>
      <c r="BK28" s="2"/>
      <c r="BL28" s="34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3"/>
    </row>
    <row r="29" spans="1:78" ht="13.5" customHeight="1">
      <c r="A29" s="2"/>
      <c r="B29" s="1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4"/>
      <c r="BK29" s="2"/>
      <c r="BL29" s="34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3"/>
    </row>
    <row r="30" spans="1:78" ht="13.5" customHeight="1">
      <c r="A30" s="2"/>
      <c r="B30" s="1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4"/>
      <c r="BK30" s="2"/>
      <c r="BL30" s="34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3"/>
    </row>
    <row r="31" spans="1:78" ht="13.5" customHeight="1">
      <c r="A31" s="2"/>
      <c r="B31" s="1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4"/>
      <c r="BK31" s="2"/>
      <c r="BL31" s="34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3"/>
    </row>
    <row r="32" spans="1:78" ht="13.5" customHeight="1">
      <c r="A32" s="2"/>
      <c r="B32" s="1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4"/>
      <c r="BK32" s="2"/>
      <c r="BL32" s="34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3"/>
    </row>
    <row r="33" spans="1:78" ht="13.5" customHeight="1">
      <c r="A33" s="2"/>
      <c r="B33" s="1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4"/>
      <c r="BK33" s="2"/>
      <c r="BL33" s="34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3"/>
    </row>
    <row r="34" spans="1:78" ht="13.5" customHeight="1">
      <c r="A34" s="2"/>
      <c r="B34" s="1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9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9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9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24"/>
      <c r="BK34" s="2"/>
      <c r="BL34" s="34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3"/>
    </row>
    <row r="35" spans="1:78" ht="13.5" customHeight="1">
      <c r="A35" s="2"/>
      <c r="B35" s="10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9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9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9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24"/>
      <c r="BK35" s="2"/>
      <c r="BL35" s="34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3"/>
    </row>
    <row r="36" spans="1:78" ht="13.5" customHeight="1">
      <c r="A36" s="2"/>
      <c r="B36" s="1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4"/>
      <c r="BK36" s="2"/>
      <c r="BL36" s="34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3"/>
    </row>
    <row r="37" spans="1:78" ht="13.5" customHeight="1">
      <c r="A37" s="2"/>
      <c r="B37" s="1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4"/>
      <c r="BK37" s="2"/>
      <c r="BL37" s="34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3"/>
    </row>
    <row r="38" spans="1:78" ht="13.5" customHeight="1">
      <c r="A38" s="2"/>
      <c r="B38" s="1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4"/>
      <c r="BK38" s="2"/>
      <c r="BL38" s="34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3"/>
    </row>
    <row r="39" spans="1:78" ht="13.5" customHeight="1">
      <c r="A39" s="2"/>
      <c r="B39" s="1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4"/>
      <c r="BK39" s="2"/>
      <c r="BL39" s="34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3"/>
    </row>
    <row r="40" spans="1:78" ht="13.5" customHeight="1">
      <c r="A40" s="2"/>
      <c r="B40" s="1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4"/>
      <c r="BK40" s="2"/>
      <c r="BL40" s="34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3"/>
    </row>
    <row r="41" spans="1:78" ht="13.5" customHeight="1">
      <c r="A41" s="2"/>
      <c r="B41" s="1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4"/>
      <c r="BK41" s="2"/>
      <c r="BL41" s="34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3"/>
    </row>
    <row r="42" spans="1:78" ht="13.5" customHeight="1">
      <c r="A42" s="2"/>
      <c r="B42" s="1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4"/>
      <c r="BK42" s="2"/>
      <c r="BL42" s="34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3"/>
    </row>
    <row r="43" spans="1:78" ht="13.5" customHeight="1">
      <c r="A43" s="2"/>
      <c r="B43" s="1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4"/>
      <c r="BK43" s="2"/>
      <c r="BL43" s="34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3"/>
    </row>
    <row r="44" spans="1:78" ht="13.5" customHeight="1">
      <c r="A44" s="2"/>
      <c r="B44" s="1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4"/>
      <c r="BK44" s="2"/>
      <c r="BL44" s="35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4"/>
    </row>
    <row r="45" spans="1:78" ht="13.5" customHeight="1">
      <c r="A45" s="2"/>
      <c r="B45" s="1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4"/>
      <c r="BK45" s="2"/>
      <c r="BL45" s="32" t="s">
        <v>42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1"/>
    </row>
    <row r="46" spans="1:78" ht="13.5" customHeight="1">
      <c r="A46" s="2"/>
      <c r="B46" s="1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2"/>
    </row>
    <row r="47" spans="1:78" ht="13.5" customHeight="1">
      <c r="A47" s="2"/>
      <c r="B47" s="1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4"/>
      <c r="BK47" s="2"/>
      <c r="BL47" s="34" t="s">
        <v>113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3"/>
    </row>
    <row r="48" spans="1:78" ht="13.5" customHeight="1">
      <c r="A48" s="2"/>
      <c r="B48" s="1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4"/>
      <c r="BK48" s="2"/>
      <c r="BL48" s="34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3"/>
    </row>
    <row r="49" spans="1:78" ht="13.5" customHeight="1">
      <c r="A49" s="2"/>
      <c r="B49" s="1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4"/>
      <c r="BK49" s="2"/>
      <c r="BL49" s="34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3"/>
    </row>
    <row r="50" spans="1:78" ht="13.5" customHeight="1">
      <c r="A50" s="2"/>
      <c r="B50" s="1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4"/>
      <c r="BK50" s="2"/>
      <c r="BL50" s="34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3"/>
    </row>
    <row r="51" spans="1:78" ht="13.5" customHeight="1">
      <c r="A51" s="2"/>
      <c r="B51" s="1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4"/>
      <c r="BK51" s="2"/>
      <c r="BL51" s="34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3"/>
    </row>
    <row r="52" spans="1:78" ht="13.5" customHeight="1">
      <c r="A52" s="2"/>
      <c r="B52" s="1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4"/>
      <c r="BK52" s="2"/>
      <c r="BL52" s="34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3"/>
    </row>
    <row r="53" spans="1:78" ht="13.5" customHeight="1">
      <c r="A53" s="2"/>
      <c r="B53" s="1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4"/>
      <c r="BK53" s="2"/>
      <c r="BL53" s="34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3"/>
    </row>
    <row r="54" spans="1:78" ht="13.5" customHeight="1">
      <c r="A54" s="2"/>
      <c r="B54" s="1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4"/>
      <c r="BK54" s="2"/>
      <c r="BL54" s="34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3"/>
    </row>
    <row r="55" spans="1:78" ht="13.5" customHeight="1">
      <c r="A55" s="2"/>
      <c r="B55" s="1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4"/>
      <c r="BK55" s="2"/>
      <c r="BL55" s="34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3"/>
    </row>
    <row r="56" spans="1:78" ht="13.5" customHeight="1">
      <c r="A56" s="2"/>
      <c r="B56" s="1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9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9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24"/>
      <c r="BK56" s="2"/>
      <c r="BL56" s="34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3"/>
    </row>
    <row r="57" spans="1:78" ht="13.5" customHeight="1">
      <c r="A57" s="2"/>
      <c r="B57" s="1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9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9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9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24"/>
      <c r="BK57" s="2"/>
      <c r="BL57" s="34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3"/>
    </row>
    <row r="58" spans="1:78" ht="13.5" customHeight="1">
      <c r="A58" s="2"/>
      <c r="B58" s="10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9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9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9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24"/>
      <c r="BK58" s="2"/>
      <c r="BL58" s="34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3"/>
    </row>
    <row r="59" spans="1:78" ht="13.5" customHeight="1">
      <c r="A59" s="2"/>
      <c r="B59" s="11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25"/>
      <c r="BK59" s="2"/>
      <c r="BL59" s="34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3"/>
    </row>
    <row r="60" spans="1:78" ht="13.5" customHeight="1">
      <c r="A60" s="2"/>
      <c r="B60" s="9" t="s">
        <v>11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3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3"/>
    </row>
    <row r="62" spans="1:78" ht="13.5" customHeight="1">
      <c r="A62" s="2"/>
      <c r="B62" s="1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4"/>
      <c r="BK62" s="2"/>
      <c r="BL62" s="34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3"/>
    </row>
    <row r="63" spans="1:78" ht="13.5" customHeight="1">
      <c r="A63" s="2"/>
      <c r="B63" s="1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4"/>
      <c r="BK63" s="2"/>
      <c r="BL63" s="35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4"/>
    </row>
    <row r="64" spans="1:78" ht="13.5" customHeight="1">
      <c r="A64" s="2"/>
      <c r="B64" s="1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4"/>
      <c r="BK64" s="2"/>
      <c r="BL64" s="32" t="s">
        <v>10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1"/>
    </row>
    <row r="65" spans="1:78" ht="13.5" customHeight="1">
      <c r="A65" s="2"/>
      <c r="B65" s="1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2"/>
    </row>
    <row r="66" spans="1:78" ht="13.5" customHeight="1">
      <c r="A66" s="2"/>
      <c r="B66" s="1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4"/>
      <c r="BK66" s="2"/>
      <c r="BL66" s="34" t="s">
        <v>112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3"/>
    </row>
    <row r="67" spans="1:78" ht="13.5" customHeight="1">
      <c r="A67" s="2"/>
      <c r="B67" s="1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4"/>
      <c r="BK67" s="2"/>
      <c r="BL67" s="34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3"/>
    </row>
    <row r="68" spans="1:78" ht="13.5" customHeight="1">
      <c r="A68" s="2"/>
      <c r="B68" s="1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4"/>
      <c r="BK68" s="2"/>
      <c r="BL68" s="34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3"/>
    </row>
    <row r="69" spans="1:78" ht="13.5" customHeight="1">
      <c r="A69" s="2"/>
      <c r="B69" s="1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4"/>
      <c r="BK69" s="2"/>
      <c r="BL69" s="34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3"/>
    </row>
    <row r="70" spans="1:78" ht="13.5" customHeight="1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4"/>
      <c r="BK70" s="2"/>
      <c r="BL70" s="34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3"/>
    </row>
    <row r="71" spans="1:78" ht="13.5" customHeight="1">
      <c r="A71" s="2"/>
      <c r="B71" s="1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4"/>
      <c r="BK71" s="2"/>
      <c r="BL71" s="34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3"/>
    </row>
    <row r="72" spans="1:78" ht="13.5" customHeight="1">
      <c r="A72" s="2"/>
      <c r="B72" s="1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4"/>
      <c r="BK72" s="2"/>
      <c r="BL72" s="34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3"/>
    </row>
    <row r="73" spans="1:78" ht="13.5" customHeight="1">
      <c r="A73" s="2"/>
      <c r="B73" s="1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4"/>
      <c r="BK73" s="2"/>
      <c r="BL73" s="34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3"/>
    </row>
    <row r="74" spans="1:78" ht="13.5" customHeight="1">
      <c r="A74" s="2"/>
      <c r="B74" s="1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4"/>
      <c r="BK74" s="2"/>
      <c r="BL74" s="34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3"/>
    </row>
    <row r="75" spans="1:78" ht="13.5" customHeight="1">
      <c r="A75" s="2"/>
      <c r="B75" s="1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4"/>
      <c r="BK75" s="2"/>
      <c r="BL75" s="34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3"/>
    </row>
    <row r="76" spans="1:78" ht="13.5" customHeight="1">
      <c r="A76" s="2"/>
      <c r="B76" s="1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4"/>
      <c r="BK76" s="2"/>
      <c r="BL76" s="34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3"/>
    </row>
    <row r="77" spans="1:78" ht="13.5" customHeight="1">
      <c r="A77" s="2"/>
      <c r="B77" s="1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4"/>
      <c r="BK77" s="2"/>
      <c r="BL77" s="34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3"/>
    </row>
    <row r="78" spans="1:78" ht="13.5" customHeight="1">
      <c r="A78" s="2"/>
      <c r="B78" s="1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4"/>
      <c r="BK78" s="2"/>
      <c r="BL78" s="34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3"/>
    </row>
    <row r="79" spans="1:78" ht="13.5" customHeight="1">
      <c r="A79" s="2"/>
      <c r="B79" s="1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9"/>
      <c r="V79" s="19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9"/>
      <c r="AP79" s="19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24"/>
      <c r="BK79" s="2"/>
      <c r="BL79" s="34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3"/>
    </row>
    <row r="80" spans="1:78" ht="13.5" customHeight="1">
      <c r="A80" s="2"/>
      <c r="B80" s="1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9"/>
      <c r="V80" s="19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9"/>
      <c r="AP80" s="19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24"/>
      <c r="BK80" s="2"/>
      <c r="BL80" s="34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3"/>
    </row>
    <row r="81" spans="1:78" ht="13.5" customHeight="1">
      <c r="A81" s="2"/>
      <c r="B81" s="10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2"/>
      <c r="V81" s="2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2"/>
      <c r="AP81" s="2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2"/>
      <c r="BJ81" s="24"/>
      <c r="BK81" s="2"/>
      <c r="BL81" s="34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3"/>
    </row>
    <row r="82" spans="1:78" ht="13.5" customHeight="1">
      <c r="A82" s="2"/>
      <c r="B82" s="11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25"/>
      <c r="BK82" s="2"/>
      <c r="BL82" s="35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54"/>
    </row>
    <row r="83" spans="1:78">
      <c r="C83" s="18" t="s">
        <v>43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</row>
    <row r="84" spans="1:78" hidden="1">
      <c r="B84" s="12" t="s">
        <v>44</v>
      </c>
      <c r="C84" s="12"/>
      <c r="D84" s="12"/>
      <c r="E84" s="12" t="s">
        <v>46</v>
      </c>
      <c r="F84" s="12" t="s">
        <v>47</v>
      </c>
      <c r="G84" s="12" t="s">
        <v>48</v>
      </c>
      <c r="H84" s="12" t="s">
        <v>41</v>
      </c>
      <c r="I84" s="12" t="s">
        <v>9</v>
      </c>
      <c r="J84" s="12" t="s">
        <v>49</v>
      </c>
      <c r="K84" s="12" t="s">
        <v>50</v>
      </c>
      <c r="L84" s="12" t="s">
        <v>33</v>
      </c>
      <c r="M84" s="12" t="s">
        <v>36</v>
      </c>
      <c r="N84" s="12" t="s">
        <v>52</v>
      </c>
      <c r="O84" s="12" t="s">
        <v>54</v>
      </c>
    </row>
    <row r="85" spans="1:78" hidden="1">
      <c r="B85" s="12"/>
      <c r="C85" s="12"/>
      <c r="D85" s="12"/>
      <c r="E85" s="12" t="str">
        <f>データ!AI6</f>
        <v>【104.16】</v>
      </c>
      <c r="F85" s="12" t="str">
        <f>データ!AT6</f>
        <v>【128.23】</v>
      </c>
      <c r="G85" s="12" t="str">
        <f>データ!BE6</f>
        <v>【34.77】</v>
      </c>
      <c r="H85" s="12" t="str">
        <f>データ!BP6</f>
        <v>【786.37】</v>
      </c>
      <c r="I85" s="12" t="str">
        <f>データ!CA6</f>
        <v>【60.65】</v>
      </c>
      <c r="J85" s="12" t="str">
        <f>データ!CL6</f>
        <v>【256.97】</v>
      </c>
      <c r="K85" s="12" t="str">
        <f>データ!CW6</f>
        <v>【61.14】</v>
      </c>
      <c r="L85" s="12" t="str">
        <f>データ!DH6</f>
        <v>【86.91】</v>
      </c>
      <c r="M85" s="12" t="str">
        <f>データ!DS6</f>
        <v>【24.95】</v>
      </c>
      <c r="N85" s="12" t="str">
        <f>データ!ED6</f>
        <v>【0.00】</v>
      </c>
      <c r="O85" s="12" t="str">
        <f>データ!EO6</f>
        <v>【0.03】</v>
      </c>
    </row>
  </sheetData>
  <sheetProtection algorithmName="SHA-512" hashValue="wPT+y0I7O+H6arQZwHfd36ml8UXaK7vpT2jrb3019VL2R+0rmfI0N3XW17fkGanANFo3YvrJyA2MgzFrh2M37g==" saltValue="8TSl/xOOA0yVDA1E5cTAig==" spinCount="100000" sheet="1" objects="1" scenarios="1" formatCells="0" formatColumns="0" formatRows="0"/>
  <mergeCells count="51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3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75">
        <v>1</v>
      </c>
      <c r="Z1" s="75">
        <v>1</v>
      </c>
      <c r="AA1" s="75">
        <v>1</v>
      </c>
      <c r="AB1" s="75">
        <v>1</v>
      </c>
      <c r="AC1" s="75">
        <v>1</v>
      </c>
      <c r="AD1" s="75">
        <v>1</v>
      </c>
      <c r="AE1" s="75">
        <v>1</v>
      </c>
      <c r="AF1" s="75">
        <v>1</v>
      </c>
      <c r="AG1" s="75">
        <v>1</v>
      </c>
      <c r="AH1" s="75">
        <v>1</v>
      </c>
      <c r="AI1" s="75"/>
      <c r="AJ1" s="75">
        <v>1</v>
      </c>
      <c r="AK1" s="75">
        <v>1</v>
      </c>
      <c r="AL1" s="75">
        <v>1</v>
      </c>
      <c r="AM1" s="75">
        <v>1</v>
      </c>
      <c r="AN1" s="75">
        <v>1</v>
      </c>
      <c r="AO1" s="75">
        <v>1</v>
      </c>
      <c r="AP1" s="75">
        <v>1</v>
      </c>
      <c r="AQ1" s="75">
        <v>1</v>
      </c>
      <c r="AR1" s="75">
        <v>1</v>
      </c>
      <c r="AS1" s="75">
        <v>1</v>
      </c>
      <c r="AT1" s="75"/>
      <c r="AU1" s="75">
        <v>1</v>
      </c>
      <c r="AV1" s="75">
        <v>1</v>
      </c>
      <c r="AW1" s="75">
        <v>1</v>
      </c>
      <c r="AX1" s="75">
        <v>1</v>
      </c>
      <c r="AY1" s="75">
        <v>1</v>
      </c>
      <c r="AZ1" s="75">
        <v>1</v>
      </c>
      <c r="BA1" s="75">
        <v>1</v>
      </c>
      <c r="BB1" s="75">
        <v>1</v>
      </c>
      <c r="BC1" s="75">
        <v>1</v>
      </c>
      <c r="BD1" s="75">
        <v>1</v>
      </c>
      <c r="BE1" s="75"/>
      <c r="BF1" s="75">
        <v>1</v>
      </c>
      <c r="BG1" s="75">
        <v>1</v>
      </c>
      <c r="BH1" s="75">
        <v>1</v>
      </c>
      <c r="BI1" s="75">
        <v>1</v>
      </c>
      <c r="BJ1" s="75">
        <v>1</v>
      </c>
      <c r="BK1" s="75">
        <v>1</v>
      </c>
      <c r="BL1" s="75">
        <v>1</v>
      </c>
      <c r="BM1" s="75">
        <v>1</v>
      </c>
      <c r="BN1" s="75">
        <v>1</v>
      </c>
      <c r="BO1" s="75">
        <v>1</v>
      </c>
      <c r="BP1" s="75"/>
      <c r="BQ1" s="75">
        <v>1</v>
      </c>
      <c r="BR1" s="75">
        <v>1</v>
      </c>
      <c r="BS1" s="75">
        <v>1</v>
      </c>
      <c r="BT1" s="75">
        <v>1</v>
      </c>
      <c r="BU1" s="75">
        <v>1</v>
      </c>
      <c r="BV1" s="75">
        <v>1</v>
      </c>
      <c r="BW1" s="75">
        <v>1</v>
      </c>
      <c r="BX1" s="75">
        <v>1</v>
      </c>
      <c r="BY1" s="75">
        <v>1</v>
      </c>
      <c r="BZ1" s="75">
        <v>1</v>
      </c>
      <c r="CA1" s="75"/>
      <c r="CB1" s="75">
        <v>1</v>
      </c>
      <c r="CC1" s="75">
        <v>1</v>
      </c>
      <c r="CD1" s="75">
        <v>1</v>
      </c>
      <c r="CE1" s="75">
        <v>1</v>
      </c>
      <c r="CF1" s="75">
        <v>1</v>
      </c>
      <c r="CG1" s="75">
        <v>1</v>
      </c>
      <c r="CH1" s="75">
        <v>1</v>
      </c>
      <c r="CI1" s="75">
        <v>1</v>
      </c>
      <c r="CJ1" s="75">
        <v>1</v>
      </c>
      <c r="CK1" s="75">
        <v>1</v>
      </c>
      <c r="CL1" s="75"/>
      <c r="CM1" s="75">
        <v>1</v>
      </c>
      <c r="CN1" s="75">
        <v>1</v>
      </c>
      <c r="CO1" s="75">
        <v>1</v>
      </c>
      <c r="CP1" s="75">
        <v>1</v>
      </c>
      <c r="CQ1" s="75">
        <v>1</v>
      </c>
      <c r="CR1" s="75">
        <v>1</v>
      </c>
      <c r="CS1" s="75">
        <v>1</v>
      </c>
      <c r="CT1" s="75">
        <v>1</v>
      </c>
      <c r="CU1" s="75">
        <v>1</v>
      </c>
      <c r="CV1" s="75">
        <v>1</v>
      </c>
      <c r="CW1" s="75"/>
      <c r="CX1" s="75">
        <v>1</v>
      </c>
      <c r="CY1" s="75">
        <v>1</v>
      </c>
      <c r="CZ1" s="75">
        <v>1</v>
      </c>
      <c r="DA1" s="75">
        <v>1</v>
      </c>
      <c r="DB1" s="75">
        <v>1</v>
      </c>
      <c r="DC1" s="75">
        <v>1</v>
      </c>
      <c r="DD1" s="75">
        <v>1</v>
      </c>
      <c r="DE1" s="75">
        <v>1</v>
      </c>
      <c r="DF1" s="75">
        <v>1</v>
      </c>
      <c r="DG1" s="75">
        <v>1</v>
      </c>
      <c r="DH1" s="75"/>
      <c r="DI1" s="75">
        <v>1</v>
      </c>
      <c r="DJ1" s="75">
        <v>1</v>
      </c>
      <c r="DK1" s="75">
        <v>1</v>
      </c>
      <c r="DL1" s="75">
        <v>1</v>
      </c>
      <c r="DM1" s="75">
        <v>1</v>
      </c>
      <c r="DN1" s="75">
        <v>1</v>
      </c>
      <c r="DO1" s="75">
        <v>1</v>
      </c>
      <c r="DP1" s="75">
        <v>1</v>
      </c>
      <c r="DQ1" s="75">
        <v>1</v>
      </c>
      <c r="DR1" s="75">
        <v>1</v>
      </c>
      <c r="DS1" s="75"/>
      <c r="DT1" s="75">
        <v>1</v>
      </c>
      <c r="DU1" s="75">
        <v>1</v>
      </c>
      <c r="DV1" s="75">
        <v>1</v>
      </c>
      <c r="DW1" s="75">
        <v>1</v>
      </c>
      <c r="DX1" s="75">
        <v>1</v>
      </c>
      <c r="DY1" s="75">
        <v>1</v>
      </c>
      <c r="DZ1" s="75">
        <v>1</v>
      </c>
      <c r="EA1" s="75">
        <v>1</v>
      </c>
      <c r="EB1" s="75">
        <v>1</v>
      </c>
      <c r="EC1" s="75">
        <v>1</v>
      </c>
      <c r="ED1" s="75"/>
      <c r="EE1" s="75">
        <v>1</v>
      </c>
      <c r="EF1" s="75">
        <v>1</v>
      </c>
      <c r="EG1" s="75">
        <v>1</v>
      </c>
      <c r="EH1" s="75">
        <v>1</v>
      </c>
      <c r="EI1" s="75">
        <v>1</v>
      </c>
      <c r="EJ1" s="75">
        <v>1</v>
      </c>
      <c r="EK1" s="75">
        <v>1</v>
      </c>
      <c r="EL1" s="75">
        <v>1</v>
      </c>
      <c r="EM1" s="75">
        <v>1</v>
      </c>
      <c r="EN1" s="75">
        <v>1</v>
      </c>
      <c r="EO1" s="75"/>
    </row>
    <row r="2" spans="1:148">
      <c r="A2" s="56" t="s">
        <v>56</v>
      </c>
      <c r="B2" s="56">
        <f t="shared" ref="B2:EO2" si="0">COLUMN()-1</f>
        <v>1</v>
      </c>
      <c r="C2" s="56">
        <f t="shared" si="0"/>
        <v>2</v>
      </c>
      <c r="D2" s="56">
        <f t="shared" si="0"/>
        <v>3</v>
      </c>
      <c r="E2" s="56">
        <f t="shared" si="0"/>
        <v>4</v>
      </c>
      <c r="F2" s="56">
        <f t="shared" si="0"/>
        <v>5</v>
      </c>
      <c r="G2" s="56">
        <f t="shared" si="0"/>
        <v>6</v>
      </c>
      <c r="H2" s="56">
        <f t="shared" si="0"/>
        <v>7</v>
      </c>
      <c r="I2" s="56">
        <f t="shared" si="0"/>
        <v>8</v>
      </c>
      <c r="J2" s="56">
        <f t="shared" si="0"/>
        <v>9</v>
      </c>
      <c r="K2" s="56">
        <f t="shared" si="0"/>
        <v>10</v>
      </c>
      <c r="L2" s="56">
        <f t="shared" si="0"/>
        <v>11</v>
      </c>
      <c r="M2" s="56">
        <f t="shared" si="0"/>
        <v>12</v>
      </c>
      <c r="N2" s="56">
        <f t="shared" si="0"/>
        <v>13</v>
      </c>
      <c r="O2" s="56">
        <f t="shared" si="0"/>
        <v>14</v>
      </c>
      <c r="P2" s="56">
        <f t="shared" si="0"/>
        <v>15</v>
      </c>
      <c r="Q2" s="56">
        <f t="shared" si="0"/>
        <v>16</v>
      </c>
      <c r="R2" s="56">
        <f t="shared" si="0"/>
        <v>17</v>
      </c>
      <c r="S2" s="56">
        <f t="shared" si="0"/>
        <v>18</v>
      </c>
      <c r="T2" s="56">
        <f t="shared" si="0"/>
        <v>19</v>
      </c>
      <c r="U2" s="56">
        <f t="shared" si="0"/>
        <v>20</v>
      </c>
      <c r="V2" s="56">
        <f t="shared" si="0"/>
        <v>21</v>
      </c>
      <c r="W2" s="56">
        <f t="shared" si="0"/>
        <v>22</v>
      </c>
      <c r="X2" s="56">
        <f t="shared" si="0"/>
        <v>23</v>
      </c>
      <c r="Y2" s="56">
        <f t="shared" si="0"/>
        <v>24</v>
      </c>
      <c r="Z2" s="56">
        <f t="shared" si="0"/>
        <v>25</v>
      </c>
      <c r="AA2" s="56">
        <f t="shared" si="0"/>
        <v>26</v>
      </c>
      <c r="AB2" s="56">
        <f t="shared" si="0"/>
        <v>27</v>
      </c>
      <c r="AC2" s="56">
        <f t="shared" si="0"/>
        <v>28</v>
      </c>
      <c r="AD2" s="56">
        <f t="shared" si="0"/>
        <v>29</v>
      </c>
      <c r="AE2" s="56">
        <f t="shared" si="0"/>
        <v>30</v>
      </c>
      <c r="AF2" s="56">
        <f t="shared" si="0"/>
        <v>31</v>
      </c>
      <c r="AG2" s="56">
        <f t="shared" si="0"/>
        <v>32</v>
      </c>
      <c r="AH2" s="56">
        <f t="shared" si="0"/>
        <v>33</v>
      </c>
      <c r="AI2" s="56">
        <f t="shared" si="0"/>
        <v>34</v>
      </c>
      <c r="AJ2" s="56">
        <f t="shared" si="0"/>
        <v>35</v>
      </c>
      <c r="AK2" s="56">
        <f t="shared" si="0"/>
        <v>36</v>
      </c>
      <c r="AL2" s="56">
        <f t="shared" si="0"/>
        <v>37</v>
      </c>
      <c r="AM2" s="56">
        <f t="shared" si="0"/>
        <v>38</v>
      </c>
      <c r="AN2" s="56">
        <f t="shared" si="0"/>
        <v>39</v>
      </c>
      <c r="AO2" s="56">
        <f t="shared" si="0"/>
        <v>40</v>
      </c>
      <c r="AP2" s="56">
        <f t="shared" si="0"/>
        <v>41</v>
      </c>
      <c r="AQ2" s="56">
        <f t="shared" si="0"/>
        <v>42</v>
      </c>
      <c r="AR2" s="56">
        <f t="shared" si="0"/>
        <v>43</v>
      </c>
      <c r="AS2" s="56">
        <f t="shared" si="0"/>
        <v>44</v>
      </c>
      <c r="AT2" s="56">
        <f t="shared" si="0"/>
        <v>45</v>
      </c>
      <c r="AU2" s="56">
        <f t="shared" si="0"/>
        <v>46</v>
      </c>
      <c r="AV2" s="56">
        <f t="shared" si="0"/>
        <v>47</v>
      </c>
      <c r="AW2" s="56">
        <f t="shared" si="0"/>
        <v>48</v>
      </c>
      <c r="AX2" s="56">
        <f t="shared" si="0"/>
        <v>49</v>
      </c>
      <c r="AY2" s="56">
        <f t="shared" si="0"/>
        <v>50</v>
      </c>
      <c r="AZ2" s="56">
        <f t="shared" si="0"/>
        <v>51</v>
      </c>
      <c r="BA2" s="56">
        <f t="shared" si="0"/>
        <v>52</v>
      </c>
      <c r="BB2" s="56">
        <f t="shared" si="0"/>
        <v>53</v>
      </c>
      <c r="BC2" s="56">
        <f t="shared" si="0"/>
        <v>54</v>
      </c>
      <c r="BD2" s="56">
        <f t="shared" si="0"/>
        <v>55</v>
      </c>
      <c r="BE2" s="56">
        <f t="shared" si="0"/>
        <v>56</v>
      </c>
      <c r="BF2" s="56">
        <f t="shared" si="0"/>
        <v>57</v>
      </c>
      <c r="BG2" s="56">
        <f t="shared" si="0"/>
        <v>58</v>
      </c>
      <c r="BH2" s="56">
        <f t="shared" si="0"/>
        <v>59</v>
      </c>
      <c r="BI2" s="56">
        <f t="shared" si="0"/>
        <v>60</v>
      </c>
      <c r="BJ2" s="56">
        <f t="shared" si="0"/>
        <v>61</v>
      </c>
      <c r="BK2" s="56">
        <f t="shared" si="0"/>
        <v>62</v>
      </c>
      <c r="BL2" s="56">
        <f t="shared" si="0"/>
        <v>63</v>
      </c>
      <c r="BM2" s="56">
        <f t="shared" si="0"/>
        <v>64</v>
      </c>
      <c r="BN2" s="56">
        <f t="shared" si="0"/>
        <v>65</v>
      </c>
      <c r="BO2" s="56">
        <f t="shared" si="0"/>
        <v>66</v>
      </c>
      <c r="BP2" s="56">
        <f t="shared" si="0"/>
        <v>67</v>
      </c>
      <c r="BQ2" s="56">
        <f t="shared" si="0"/>
        <v>68</v>
      </c>
      <c r="BR2" s="56">
        <f t="shared" si="0"/>
        <v>69</v>
      </c>
      <c r="BS2" s="56">
        <f t="shared" si="0"/>
        <v>70</v>
      </c>
      <c r="BT2" s="56">
        <f t="shared" si="0"/>
        <v>71</v>
      </c>
      <c r="BU2" s="56">
        <f t="shared" si="0"/>
        <v>72</v>
      </c>
      <c r="BV2" s="56">
        <f t="shared" si="0"/>
        <v>73</v>
      </c>
      <c r="BW2" s="56">
        <f t="shared" si="0"/>
        <v>74</v>
      </c>
      <c r="BX2" s="56">
        <f t="shared" si="0"/>
        <v>75</v>
      </c>
      <c r="BY2" s="56">
        <f t="shared" si="0"/>
        <v>76</v>
      </c>
      <c r="BZ2" s="56">
        <f t="shared" si="0"/>
        <v>77</v>
      </c>
      <c r="CA2" s="56">
        <f t="shared" si="0"/>
        <v>78</v>
      </c>
      <c r="CB2" s="56">
        <f t="shared" si="0"/>
        <v>79</v>
      </c>
      <c r="CC2" s="56">
        <f t="shared" si="0"/>
        <v>80</v>
      </c>
      <c r="CD2" s="56">
        <f t="shared" si="0"/>
        <v>81</v>
      </c>
      <c r="CE2" s="56">
        <f t="shared" si="0"/>
        <v>82</v>
      </c>
      <c r="CF2" s="56">
        <f t="shared" si="0"/>
        <v>83</v>
      </c>
      <c r="CG2" s="56">
        <f t="shared" si="0"/>
        <v>84</v>
      </c>
      <c r="CH2" s="56">
        <f t="shared" si="0"/>
        <v>85</v>
      </c>
      <c r="CI2" s="56">
        <f t="shared" si="0"/>
        <v>86</v>
      </c>
      <c r="CJ2" s="56">
        <f t="shared" si="0"/>
        <v>87</v>
      </c>
      <c r="CK2" s="56">
        <f t="shared" si="0"/>
        <v>88</v>
      </c>
      <c r="CL2" s="56">
        <f t="shared" si="0"/>
        <v>89</v>
      </c>
      <c r="CM2" s="56">
        <f t="shared" si="0"/>
        <v>90</v>
      </c>
      <c r="CN2" s="56">
        <f t="shared" si="0"/>
        <v>91</v>
      </c>
      <c r="CO2" s="56">
        <f t="shared" si="0"/>
        <v>92</v>
      </c>
      <c r="CP2" s="56">
        <f t="shared" si="0"/>
        <v>93</v>
      </c>
      <c r="CQ2" s="56">
        <f t="shared" si="0"/>
        <v>94</v>
      </c>
      <c r="CR2" s="56">
        <f t="shared" si="0"/>
        <v>95</v>
      </c>
      <c r="CS2" s="56">
        <f t="shared" si="0"/>
        <v>96</v>
      </c>
      <c r="CT2" s="56">
        <f t="shared" si="0"/>
        <v>97</v>
      </c>
      <c r="CU2" s="56">
        <f t="shared" si="0"/>
        <v>98</v>
      </c>
      <c r="CV2" s="56">
        <f t="shared" si="0"/>
        <v>99</v>
      </c>
      <c r="CW2" s="56">
        <f t="shared" si="0"/>
        <v>100</v>
      </c>
      <c r="CX2" s="56">
        <f t="shared" si="0"/>
        <v>101</v>
      </c>
      <c r="CY2" s="56">
        <f t="shared" si="0"/>
        <v>102</v>
      </c>
      <c r="CZ2" s="56">
        <f t="shared" si="0"/>
        <v>103</v>
      </c>
      <c r="DA2" s="56">
        <f t="shared" si="0"/>
        <v>104</v>
      </c>
      <c r="DB2" s="56">
        <f t="shared" si="0"/>
        <v>105</v>
      </c>
      <c r="DC2" s="56">
        <f t="shared" si="0"/>
        <v>106</v>
      </c>
      <c r="DD2" s="56">
        <f t="shared" si="0"/>
        <v>107</v>
      </c>
      <c r="DE2" s="56">
        <f t="shared" si="0"/>
        <v>108</v>
      </c>
      <c r="DF2" s="56">
        <f t="shared" si="0"/>
        <v>109</v>
      </c>
      <c r="DG2" s="56">
        <f t="shared" si="0"/>
        <v>110</v>
      </c>
      <c r="DH2" s="56">
        <f t="shared" si="0"/>
        <v>111</v>
      </c>
      <c r="DI2" s="56">
        <f t="shared" si="0"/>
        <v>112</v>
      </c>
      <c r="DJ2" s="56">
        <f t="shared" si="0"/>
        <v>113</v>
      </c>
      <c r="DK2" s="56">
        <f t="shared" si="0"/>
        <v>114</v>
      </c>
      <c r="DL2" s="56">
        <f t="shared" si="0"/>
        <v>115</v>
      </c>
      <c r="DM2" s="56">
        <f t="shared" si="0"/>
        <v>116</v>
      </c>
      <c r="DN2" s="56">
        <f t="shared" si="0"/>
        <v>117</v>
      </c>
      <c r="DO2" s="56">
        <f t="shared" si="0"/>
        <v>118</v>
      </c>
      <c r="DP2" s="56">
        <f t="shared" si="0"/>
        <v>119</v>
      </c>
      <c r="DQ2" s="56">
        <f t="shared" si="0"/>
        <v>120</v>
      </c>
      <c r="DR2" s="56">
        <f t="shared" si="0"/>
        <v>121</v>
      </c>
      <c r="DS2" s="56">
        <f t="shared" si="0"/>
        <v>122</v>
      </c>
      <c r="DT2" s="56">
        <f t="shared" si="0"/>
        <v>123</v>
      </c>
      <c r="DU2" s="56">
        <f t="shared" si="0"/>
        <v>124</v>
      </c>
      <c r="DV2" s="56">
        <f t="shared" si="0"/>
        <v>125</v>
      </c>
      <c r="DW2" s="56">
        <f t="shared" si="0"/>
        <v>126</v>
      </c>
      <c r="DX2" s="56">
        <f t="shared" si="0"/>
        <v>127</v>
      </c>
      <c r="DY2" s="56">
        <f t="shared" si="0"/>
        <v>128</v>
      </c>
      <c r="DZ2" s="56">
        <f t="shared" si="0"/>
        <v>129</v>
      </c>
      <c r="EA2" s="56">
        <f t="shared" si="0"/>
        <v>130</v>
      </c>
      <c r="EB2" s="56">
        <f t="shared" si="0"/>
        <v>131</v>
      </c>
      <c r="EC2" s="56">
        <f t="shared" si="0"/>
        <v>132</v>
      </c>
      <c r="ED2" s="56">
        <f t="shared" si="0"/>
        <v>133</v>
      </c>
      <c r="EE2" s="56">
        <f t="shared" si="0"/>
        <v>134</v>
      </c>
      <c r="EF2" s="56">
        <f t="shared" si="0"/>
        <v>135</v>
      </c>
      <c r="EG2" s="56">
        <f t="shared" si="0"/>
        <v>136</v>
      </c>
      <c r="EH2" s="56">
        <f t="shared" si="0"/>
        <v>137</v>
      </c>
      <c r="EI2" s="56">
        <f t="shared" si="0"/>
        <v>138</v>
      </c>
      <c r="EJ2" s="56">
        <f t="shared" si="0"/>
        <v>139</v>
      </c>
      <c r="EK2" s="56">
        <f t="shared" si="0"/>
        <v>140</v>
      </c>
      <c r="EL2" s="56">
        <f t="shared" si="0"/>
        <v>141</v>
      </c>
      <c r="EM2" s="56">
        <f t="shared" si="0"/>
        <v>142</v>
      </c>
      <c r="EN2" s="56">
        <f t="shared" si="0"/>
        <v>143</v>
      </c>
      <c r="EO2" s="56">
        <f t="shared" si="0"/>
        <v>144</v>
      </c>
    </row>
    <row r="3" spans="1:148">
      <c r="A3" s="56" t="s">
        <v>20</v>
      </c>
      <c r="B3" s="58" t="s">
        <v>32</v>
      </c>
      <c r="C3" s="58" t="s">
        <v>58</v>
      </c>
      <c r="D3" s="58" t="s">
        <v>59</v>
      </c>
      <c r="E3" s="58" t="s">
        <v>4</v>
      </c>
      <c r="F3" s="58" t="s">
        <v>3</v>
      </c>
      <c r="G3" s="58" t="s">
        <v>25</v>
      </c>
      <c r="H3" s="65" t="s">
        <v>60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73"/>
      <c r="Y3" s="76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11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56" t="s">
        <v>61</v>
      </c>
      <c r="B4" s="59"/>
      <c r="C4" s="59"/>
      <c r="D4" s="59"/>
      <c r="E4" s="59"/>
      <c r="F4" s="59"/>
      <c r="G4" s="59"/>
      <c r="H4" s="6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/>
      <c r="Y4" s="77" t="s">
        <v>51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45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28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63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15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62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1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64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65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66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67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56" t="s">
        <v>68</v>
      </c>
      <c r="B5" s="60"/>
      <c r="C5" s="60"/>
      <c r="D5" s="60"/>
      <c r="E5" s="60"/>
      <c r="F5" s="60"/>
      <c r="G5" s="60"/>
      <c r="H5" s="67" t="s">
        <v>57</v>
      </c>
      <c r="I5" s="67" t="s">
        <v>69</v>
      </c>
      <c r="J5" s="67" t="s">
        <v>70</v>
      </c>
      <c r="K5" s="67" t="s">
        <v>71</v>
      </c>
      <c r="L5" s="67" t="s">
        <v>72</v>
      </c>
      <c r="M5" s="67" t="s">
        <v>6</v>
      </c>
      <c r="N5" s="67" t="s">
        <v>73</v>
      </c>
      <c r="O5" s="67" t="s">
        <v>74</v>
      </c>
      <c r="P5" s="67" t="s">
        <v>75</v>
      </c>
      <c r="Q5" s="67" t="s">
        <v>76</v>
      </c>
      <c r="R5" s="67" t="s">
        <v>77</v>
      </c>
      <c r="S5" s="67" t="s">
        <v>78</v>
      </c>
      <c r="T5" s="67" t="s">
        <v>79</v>
      </c>
      <c r="U5" s="67" t="s">
        <v>0</v>
      </c>
      <c r="V5" s="67" t="s">
        <v>80</v>
      </c>
      <c r="W5" s="67" t="s">
        <v>81</v>
      </c>
      <c r="X5" s="67" t="s">
        <v>82</v>
      </c>
      <c r="Y5" s="67" t="s">
        <v>83</v>
      </c>
      <c r="Z5" s="67" t="s">
        <v>84</v>
      </c>
      <c r="AA5" s="67" t="s">
        <v>85</v>
      </c>
      <c r="AB5" s="67" t="s">
        <v>86</v>
      </c>
      <c r="AC5" s="67" t="s">
        <v>87</v>
      </c>
      <c r="AD5" s="67" t="s">
        <v>89</v>
      </c>
      <c r="AE5" s="67" t="s">
        <v>90</v>
      </c>
      <c r="AF5" s="67" t="s">
        <v>91</v>
      </c>
      <c r="AG5" s="67" t="s">
        <v>92</v>
      </c>
      <c r="AH5" s="67" t="s">
        <v>93</v>
      </c>
      <c r="AI5" s="67" t="s">
        <v>44</v>
      </c>
      <c r="AJ5" s="67" t="s">
        <v>83</v>
      </c>
      <c r="AK5" s="67" t="s">
        <v>84</v>
      </c>
      <c r="AL5" s="67" t="s">
        <v>85</v>
      </c>
      <c r="AM5" s="67" t="s">
        <v>86</v>
      </c>
      <c r="AN5" s="67" t="s">
        <v>87</v>
      </c>
      <c r="AO5" s="67" t="s">
        <v>89</v>
      </c>
      <c r="AP5" s="67" t="s">
        <v>90</v>
      </c>
      <c r="AQ5" s="67" t="s">
        <v>91</v>
      </c>
      <c r="AR5" s="67" t="s">
        <v>92</v>
      </c>
      <c r="AS5" s="67" t="s">
        <v>93</v>
      </c>
      <c r="AT5" s="67" t="s">
        <v>88</v>
      </c>
      <c r="AU5" s="67" t="s">
        <v>83</v>
      </c>
      <c r="AV5" s="67" t="s">
        <v>84</v>
      </c>
      <c r="AW5" s="67" t="s">
        <v>85</v>
      </c>
      <c r="AX5" s="67" t="s">
        <v>86</v>
      </c>
      <c r="AY5" s="67" t="s">
        <v>87</v>
      </c>
      <c r="AZ5" s="67" t="s">
        <v>89</v>
      </c>
      <c r="BA5" s="67" t="s">
        <v>90</v>
      </c>
      <c r="BB5" s="67" t="s">
        <v>91</v>
      </c>
      <c r="BC5" s="67" t="s">
        <v>92</v>
      </c>
      <c r="BD5" s="67" t="s">
        <v>93</v>
      </c>
      <c r="BE5" s="67" t="s">
        <v>88</v>
      </c>
      <c r="BF5" s="67" t="s">
        <v>83</v>
      </c>
      <c r="BG5" s="67" t="s">
        <v>84</v>
      </c>
      <c r="BH5" s="67" t="s">
        <v>85</v>
      </c>
      <c r="BI5" s="67" t="s">
        <v>86</v>
      </c>
      <c r="BJ5" s="67" t="s">
        <v>87</v>
      </c>
      <c r="BK5" s="67" t="s">
        <v>89</v>
      </c>
      <c r="BL5" s="67" t="s">
        <v>90</v>
      </c>
      <c r="BM5" s="67" t="s">
        <v>91</v>
      </c>
      <c r="BN5" s="67" t="s">
        <v>92</v>
      </c>
      <c r="BO5" s="67" t="s">
        <v>93</v>
      </c>
      <c r="BP5" s="67" t="s">
        <v>88</v>
      </c>
      <c r="BQ5" s="67" t="s">
        <v>83</v>
      </c>
      <c r="BR5" s="67" t="s">
        <v>84</v>
      </c>
      <c r="BS5" s="67" t="s">
        <v>85</v>
      </c>
      <c r="BT5" s="67" t="s">
        <v>86</v>
      </c>
      <c r="BU5" s="67" t="s">
        <v>87</v>
      </c>
      <c r="BV5" s="67" t="s">
        <v>89</v>
      </c>
      <c r="BW5" s="67" t="s">
        <v>90</v>
      </c>
      <c r="BX5" s="67" t="s">
        <v>91</v>
      </c>
      <c r="BY5" s="67" t="s">
        <v>92</v>
      </c>
      <c r="BZ5" s="67" t="s">
        <v>93</v>
      </c>
      <c r="CA5" s="67" t="s">
        <v>88</v>
      </c>
      <c r="CB5" s="67" t="s">
        <v>83</v>
      </c>
      <c r="CC5" s="67" t="s">
        <v>84</v>
      </c>
      <c r="CD5" s="67" t="s">
        <v>85</v>
      </c>
      <c r="CE5" s="67" t="s">
        <v>86</v>
      </c>
      <c r="CF5" s="67" t="s">
        <v>87</v>
      </c>
      <c r="CG5" s="67" t="s">
        <v>89</v>
      </c>
      <c r="CH5" s="67" t="s">
        <v>90</v>
      </c>
      <c r="CI5" s="67" t="s">
        <v>91</v>
      </c>
      <c r="CJ5" s="67" t="s">
        <v>92</v>
      </c>
      <c r="CK5" s="67" t="s">
        <v>93</v>
      </c>
      <c r="CL5" s="67" t="s">
        <v>88</v>
      </c>
      <c r="CM5" s="67" t="s">
        <v>83</v>
      </c>
      <c r="CN5" s="67" t="s">
        <v>84</v>
      </c>
      <c r="CO5" s="67" t="s">
        <v>85</v>
      </c>
      <c r="CP5" s="67" t="s">
        <v>86</v>
      </c>
      <c r="CQ5" s="67" t="s">
        <v>87</v>
      </c>
      <c r="CR5" s="67" t="s">
        <v>89</v>
      </c>
      <c r="CS5" s="67" t="s">
        <v>90</v>
      </c>
      <c r="CT5" s="67" t="s">
        <v>91</v>
      </c>
      <c r="CU5" s="67" t="s">
        <v>92</v>
      </c>
      <c r="CV5" s="67" t="s">
        <v>93</v>
      </c>
      <c r="CW5" s="67" t="s">
        <v>88</v>
      </c>
      <c r="CX5" s="67" t="s">
        <v>83</v>
      </c>
      <c r="CY5" s="67" t="s">
        <v>84</v>
      </c>
      <c r="CZ5" s="67" t="s">
        <v>85</v>
      </c>
      <c r="DA5" s="67" t="s">
        <v>86</v>
      </c>
      <c r="DB5" s="67" t="s">
        <v>87</v>
      </c>
      <c r="DC5" s="67" t="s">
        <v>89</v>
      </c>
      <c r="DD5" s="67" t="s">
        <v>90</v>
      </c>
      <c r="DE5" s="67" t="s">
        <v>91</v>
      </c>
      <c r="DF5" s="67" t="s">
        <v>92</v>
      </c>
      <c r="DG5" s="67" t="s">
        <v>93</v>
      </c>
      <c r="DH5" s="67" t="s">
        <v>88</v>
      </c>
      <c r="DI5" s="67" t="s">
        <v>83</v>
      </c>
      <c r="DJ5" s="67" t="s">
        <v>84</v>
      </c>
      <c r="DK5" s="67" t="s">
        <v>85</v>
      </c>
      <c r="DL5" s="67" t="s">
        <v>86</v>
      </c>
      <c r="DM5" s="67" t="s">
        <v>87</v>
      </c>
      <c r="DN5" s="67" t="s">
        <v>89</v>
      </c>
      <c r="DO5" s="67" t="s">
        <v>90</v>
      </c>
      <c r="DP5" s="67" t="s">
        <v>91</v>
      </c>
      <c r="DQ5" s="67" t="s">
        <v>92</v>
      </c>
      <c r="DR5" s="67" t="s">
        <v>93</v>
      </c>
      <c r="DS5" s="67" t="s">
        <v>88</v>
      </c>
      <c r="DT5" s="67" t="s">
        <v>83</v>
      </c>
      <c r="DU5" s="67" t="s">
        <v>84</v>
      </c>
      <c r="DV5" s="67" t="s">
        <v>85</v>
      </c>
      <c r="DW5" s="67" t="s">
        <v>86</v>
      </c>
      <c r="DX5" s="67" t="s">
        <v>87</v>
      </c>
      <c r="DY5" s="67" t="s">
        <v>89</v>
      </c>
      <c r="DZ5" s="67" t="s">
        <v>90</v>
      </c>
      <c r="EA5" s="67" t="s">
        <v>91</v>
      </c>
      <c r="EB5" s="67" t="s">
        <v>92</v>
      </c>
      <c r="EC5" s="67" t="s">
        <v>93</v>
      </c>
      <c r="ED5" s="67" t="s">
        <v>88</v>
      </c>
      <c r="EE5" s="67" t="s">
        <v>83</v>
      </c>
      <c r="EF5" s="67" t="s">
        <v>84</v>
      </c>
      <c r="EG5" s="67" t="s">
        <v>85</v>
      </c>
      <c r="EH5" s="67" t="s">
        <v>86</v>
      </c>
      <c r="EI5" s="67" t="s">
        <v>87</v>
      </c>
      <c r="EJ5" s="67" t="s">
        <v>89</v>
      </c>
      <c r="EK5" s="67" t="s">
        <v>90</v>
      </c>
      <c r="EL5" s="67" t="s">
        <v>91</v>
      </c>
      <c r="EM5" s="67" t="s">
        <v>92</v>
      </c>
      <c r="EN5" s="67" t="s">
        <v>93</v>
      </c>
      <c r="EO5" s="67" t="s">
        <v>88</v>
      </c>
    </row>
    <row r="6" spans="1:148" s="55" customFormat="1">
      <c r="A6" s="56" t="s">
        <v>94</v>
      </c>
      <c r="B6" s="61">
        <f t="shared" ref="B6:X6" si="1">B7</f>
        <v>2021</v>
      </c>
      <c r="C6" s="61">
        <f t="shared" si="1"/>
        <v>222232</v>
      </c>
      <c r="D6" s="61">
        <f t="shared" si="1"/>
        <v>46</v>
      </c>
      <c r="E6" s="61">
        <f t="shared" si="1"/>
        <v>17</v>
      </c>
      <c r="F6" s="61">
        <f t="shared" si="1"/>
        <v>5</v>
      </c>
      <c r="G6" s="61">
        <f t="shared" si="1"/>
        <v>0</v>
      </c>
      <c r="H6" s="61" t="str">
        <f t="shared" si="1"/>
        <v>静岡県　御前崎市</v>
      </c>
      <c r="I6" s="61" t="str">
        <f t="shared" si="1"/>
        <v>法適用</v>
      </c>
      <c r="J6" s="61" t="str">
        <f t="shared" si="1"/>
        <v>下水道事業</v>
      </c>
      <c r="K6" s="61" t="str">
        <f t="shared" si="1"/>
        <v>農業集落排水</v>
      </c>
      <c r="L6" s="61" t="str">
        <f t="shared" si="1"/>
        <v>F1</v>
      </c>
      <c r="M6" s="61" t="str">
        <f t="shared" si="1"/>
        <v>非設置</v>
      </c>
      <c r="N6" s="70" t="str">
        <f t="shared" si="1"/>
        <v>-</v>
      </c>
      <c r="O6" s="70">
        <f t="shared" si="1"/>
        <v>87.97</v>
      </c>
      <c r="P6" s="70">
        <f t="shared" si="1"/>
        <v>25.35</v>
      </c>
      <c r="Q6" s="70">
        <f t="shared" si="1"/>
        <v>98.56</v>
      </c>
      <c r="R6" s="70">
        <f t="shared" si="1"/>
        <v>1760</v>
      </c>
      <c r="S6" s="70">
        <f t="shared" si="1"/>
        <v>31181</v>
      </c>
      <c r="T6" s="70">
        <f t="shared" si="1"/>
        <v>65.569999999999993</v>
      </c>
      <c r="U6" s="70">
        <f t="shared" si="1"/>
        <v>475.54</v>
      </c>
      <c r="V6" s="70">
        <f t="shared" si="1"/>
        <v>7843</v>
      </c>
      <c r="W6" s="70">
        <f t="shared" si="1"/>
        <v>3.72</v>
      </c>
      <c r="X6" s="70">
        <f t="shared" si="1"/>
        <v>2108.33</v>
      </c>
      <c r="Y6" s="78" t="str">
        <f t="shared" ref="Y6:AH6" si="2">IF(Y7="",NA(),Y7)</f>
        <v>-</v>
      </c>
      <c r="Z6" s="78" t="str">
        <f t="shared" si="2"/>
        <v>-</v>
      </c>
      <c r="AA6" s="78">
        <f t="shared" si="2"/>
        <v>104.84</v>
      </c>
      <c r="AB6" s="78">
        <f t="shared" si="2"/>
        <v>102.13</v>
      </c>
      <c r="AC6" s="78">
        <f t="shared" si="2"/>
        <v>101.1</v>
      </c>
      <c r="AD6" s="78" t="str">
        <f t="shared" si="2"/>
        <v>-</v>
      </c>
      <c r="AE6" s="78" t="str">
        <f t="shared" si="2"/>
        <v>-</v>
      </c>
      <c r="AF6" s="78">
        <f t="shared" si="2"/>
        <v>103.6</v>
      </c>
      <c r="AG6" s="78">
        <f t="shared" si="2"/>
        <v>106.37</v>
      </c>
      <c r="AH6" s="78">
        <f t="shared" si="2"/>
        <v>102.11</v>
      </c>
      <c r="AI6" s="70" t="str">
        <f>IF(AI7="","",IF(AI7="-","【-】","【"&amp;SUBSTITUTE(TEXT(AI7,"#,##0.00"),"-","△")&amp;"】"))</f>
        <v>【104.16】</v>
      </c>
      <c r="AJ6" s="78" t="str">
        <f t="shared" ref="AJ6:AS6" si="3">IF(AJ7="",NA(),AJ7)</f>
        <v>-</v>
      </c>
      <c r="AK6" s="78" t="str">
        <f t="shared" si="3"/>
        <v>-</v>
      </c>
      <c r="AL6" s="70">
        <f t="shared" si="3"/>
        <v>0</v>
      </c>
      <c r="AM6" s="70">
        <f t="shared" si="3"/>
        <v>0</v>
      </c>
      <c r="AN6" s="70">
        <f t="shared" si="3"/>
        <v>0</v>
      </c>
      <c r="AO6" s="78" t="str">
        <f t="shared" si="3"/>
        <v>-</v>
      </c>
      <c r="AP6" s="78" t="str">
        <f t="shared" si="3"/>
        <v>-</v>
      </c>
      <c r="AQ6" s="78">
        <f t="shared" si="3"/>
        <v>193.99</v>
      </c>
      <c r="AR6" s="78">
        <f t="shared" si="3"/>
        <v>139.02000000000001</v>
      </c>
      <c r="AS6" s="78">
        <f t="shared" si="3"/>
        <v>124.9</v>
      </c>
      <c r="AT6" s="70" t="str">
        <f>IF(AT7="","",IF(AT7="-","【-】","【"&amp;SUBSTITUTE(TEXT(AT7,"#,##0.00"),"-","△")&amp;"】"))</f>
        <v>【128.23】</v>
      </c>
      <c r="AU6" s="78" t="str">
        <f t="shared" ref="AU6:BD6" si="4">IF(AU7="",NA(),AU7)</f>
        <v>-</v>
      </c>
      <c r="AV6" s="78" t="str">
        <f t="shared" si="4"/>
        <v>-</v>
      </c>
      <c r="AW6" s="78">
        <f t="shared" si="4"/>
        <v>101.27</v>
      </c>
      <c r="AX6" s="78">
        <f t="shared" si="4"/>
        <v>107.58</v>
      </c>
      <c r="AY6" s="78">
        <f t="shared" si="4"/>
        <v>122.18</v>
      </c>
      <c r="AZ6" s="78" t="str">
        <f t="shared" si="4"/>
        <v>-</v>
      </c>
      <c r="BA6" s="78" t="str">
        <f t="shared" si="4"/>
        <v>-</v>
      </c>
      <c r="BB6" s="78">
        <f t="shared" si="4"/>
        <v>26.99</v>
      </c>
      <c r="BC6" s="78">
        <f t="shared" si="4"/>
        <v>29.13</v>
      </c>
      <c r="BD6" s="78">
        <f t="shared" si="4"/>
        <v>33.58</v>
      </c>
      <c r="BE6" s="70" t="str">
        <f>IF(BE7="","",IF(BE7="-","【-】","【"&amp;SUBSTITUTE(TEXT(BE7,"#,##0.00"),"-","△")&amp;"】"))</f>
        <v>【34.77】</v>
      </c>
      <c r="BF6" s="78" t="str">
        <f t="shared" ref="BF6:BO6" si="5">IF(BF7="",NA(),BF7)</f>
        <v>-</v>
      </c>
      <c r="BG6" s="78" t="str">
        <f t="shared" si="5"/>
        <v>-</v>
      </c>
      <c r="BH6" s="78">
        <f t="shared" si="5"/>
        <v>1415.94</v>
      </c>
      <c r="BI6" s="78">
        <f t="shared" si="5"/>
        <v>1324.43</v>
      </c>
      <c r="BJ6" s="78">
        <f t="shared" si="5"/>
        <v>1166.6500000000001</v>
      </c>
      <c r="BK6" s="78" t="str">
        <f t="shared" si="5"/>
        <v>-</v>
      </c>
      <c r="BL6" s="78" t="str">
        <f t="shared" si="5"/>
        <v>-</v>
      </c>
      <c r="BM6" s="78">
        <f t="shared" si="5"/>
        <v>826.83</v>
      </c>
      <c r="BN6" s="78">
        <f t="shared" si="5"/>
        <v>867.83</v>
      </c>
      <c r="BO6" s="78">
        <f t="shared" si="5"/>
        <v>778.81</v>
      </c>
      <c r="BP6" s="70" t="str">
        <f>IF(BP7="","",IF(BP7="-","【-】","【"&amp;SUBSTITUTE(TEXT(BP7,"#,##0.00"),"-","△")&amp;"】"))</f>
        <v>【786.37】</v>
      </c>
      <c r="BQ6" s="78" t="str">
        <f t="shared" ref="BQ6:BZ6" si="6">IF(BQ7="",NA(),BQ7)</f>
        <v>-</v>
      </c>
      <c r="BR6" s="78" t="str">
        <f t="shared" si="6"/>
        <v>-</v>
      </c>
      <c r="BS6" s="78">
        <f t="shared" si="6"/>
        <v>48.23</v>
      </c>
      <c r="BT6" s="78">
        <f t="shared" si="6"/>
        <v>48</v>
      </c>
      <c r="BU6" s="78">
        <f t="shared" si="6"/>
        <v>48.03</v>
      </c>
      <c r="BV6" s="78" t="str">
        <f t="shared" si="6"/>
        <v>-</v>
      </c>
      <c r="BW6" s="78" t="str">
        <f t="shared" si="6"/>
        <v>-</v>
      </c>
      <c r="BX6" s="78">
        <f t="shared" si="6"/>
        <v>57.31</v>
      </c>
      <c r="BY6" s="78">
        <f t="shared" si="6"/>
        <v>57.08</v>
      </c>
      <c r="BZ6" s="78">
        <f t="shared" si="6"/>
        <v>67.23</v>
      </c>
      <c r="CA6" s="70" t="str">
        <f>IF(CA7="","",IF(CA7="-","【-】","【"&amp;SUBSTITUTE(TEXT(CA7,"#,##0.00"),"-","△")&amp;"】"))</f>
        <v>【60.65】</v>
      </c>
      <c r="CB6" s="78" t="str">
        <f t="shared" ref="CB6:CK6" si="7">IF(CB7="",NA(),CB7)</f>
        <v>-</v>
      </c>
      <c r="CC6" s="78" t="str">
        <f t="shared" si="7"/>
        <v>-</v>
      </c>
      <c r="CD6" s="78">
        <f t="shared" si="7"/>
        <v>184.57</v>
      </c>
      <c r="CE6" s="78">
        <f t="shared" si="7"/>
        <v>185.25</v>
      </c>
      <c r="CF6" s="78">
        <f t="shared" si="7"/>
        <v>180.05</v>
      </c>
      <c r="CG6" s="78" t="str">
        <f t="shared" si="7"/>
        <v>-</v>
      </c>
      <c r="CH6" s="78" t="str">
        <f t="shared" si="7"/>
        <v>-</v>
      </c>
      <c r="CI6" s="78">
        <f t="shared" si="7"/>
        <v>273.52</v>
      </c>
      <c r="CJ6" s="78">
        <f t="shared" si="7"/>
        <v>274.99</v>
      </c>
      <c r="CK6" s="78">
        <f t="shared" si="7"/>
        <v>228.21</v>
      </c>
      <c r="CL6" s="70" t="str">
        <f>IF(CL7="","",IF(CL7="-","【-】","【"&amp;SUBSTITUTE(TEXT(CL7,"#,##0.00"),"-","△")&amp;"】"))</f>
        <v>【256.97】</v>
      </c>
      <c r="CM6" s="78" t="str">
        <f t="shared" ref="CM6:CV6" si="8">IF(CM7="",NA(),CM7)</f>
        <v>-</v>
      </c>
      <c r="CN6" s="78" t="str">
        <f t="shared" si="8"/>
        <v>-</v>
      </c>
      <c r="CO6" s="78">
        <f t="shared" si="8"/>
        <v>61.31</v>
      </c>
      <c r="CP6" s="78">
        <f t="shared" si="8"/>
        <v>60.27</v>
      </c>
      <c r="CQ6" s="78">
        <f t="shared" si="8"/>
        <v>61.62</v>
      </c>
      <c r="CR6" s="78" t="str">
        <f t="shared" si="8"/>
        <v>-</v>
      </c>
      <c r="CS6" s="78" t="str">
        <f t="shared" si="8"/>
        <v>-</v>
      </c>
      <c r="CT6" s="78">
        <f t="shared" si="8"/>
        <v>50.14</v>
      </c>
      <c r="CU6" s="78">
        <f t="shared" si="8"/>
        <v>54.83</v>
      </c>
      <c r="CV6" s="78">
        <f t="shared" si="8"/>
        <v>54.54</v>
      </c>
      <c r="CW6" s="70" t="str">
        <f>IF(CW7="","",IF(CW7="-","【-】","【"&amp;SUBSTITUTE(TEXT(CW7,"#,##0.00"),"-","△")&amp;"】"))</f>
        <v>【61.14】</v>
      </c>
      <c r="CX6" s="78" t="str">
        <f t="shared" ref="CX6:DG6" si="9">IF(CX7="",NA(),CX7)</f>
        <v>-</v>
      </c>
      <c r="CY6" s="78" t="str">
        <f t="shared" si="9"/>
        <v>-</v>
      </c>
      <c r="CZ6" s="78">
        <f t="shared" si="9"/>
        <v>96.49</v>
      </c>
      <c r="DA6" s="78">
        <f t="shared" si="9"/>
        <v>96.84</v>
      </c>
      <c r="DB6" s="78">
        <f t="shared" si="9"/>
        <v>96.7</v>
      </c>
      <c r="DC6" s="78" t="str">
        <f t="shared" si="9"/>
        <v>-</v>
      </c>
      <c r="DD6" s="78" t="str">
        <f t="shared" si="9"/>
        <v>-</v>
      </c>
      <c r="DE6" s="78">
        <f t="shared" si="9"/>
        <v>84.98</v>
      </c>
      <c r="DF6" s="78">
        <f t="shared" si="9"/>
        <v>84.7</v>
      </c>
      <c r="DG6" s="78">
        <f t="shared" si="9"/>
        <v>90.3</v>
      </c>
      <c r="DH6" s="70" t="str">
        <f>IF(DH7="","",IF(DH7="-","【-】","【"&amp;SUBSTITUTE(TEXT(DH7,"#,##0.00"),"-","△")&amp;"】"))</f>
        <v>【86.91】</v>
      </c>
      <c r="DI6" s="78" t="str">
        <f t="shared" ref="DI6:DR6" si="10">IF(DI7="",NA(),DI7)</f>
        <v>-</v>
      </c>
      <c r="DJ6" s="78" t="str">
        <f t="shared" si="10"/>
        <v>-</v>
      </c>
      <c r="DK6" s="78">
        <f t="shared" si="10"/>
        <v>4.33</v>
      </c>
      <c r="DL6" s="78">
        <f t="shared" si="10"/>
        <v>8.6199999999999992</v>
      </c>
      <c r="DM6" s="78">
        <f t="shared" si="10"/>
        <v>12.5</v>
      </c>
      <c r="DN6" s="78" t="str">
        <f t="shared" si="10"/>
        <v>-</v>
      </c>
      <c r="DO6" s="78" t="str">
        <f t="shared" si="10"/>
        <v>-</v>
      </c>
      <c r="DP6" s="78">
        <f t="shared" si="10"/>
        <v>23.06</v>
      </c>
      <c r="DQ6" s="78">
        <f t="shared" si="10"/>
        <v>20.34</v>
      </c>
      <c r="DR6" s="78">
        <f t="shared" si="10"/>
        <v>28.12</v>
      </c>
      <c r="DS6" s="70" t="str">
        <f>IF(DS7="","",IF(DS7="-","【-】","【"&amp;SUBSTITUTE(TEXT(DS7,"#,##0.00"),"-","△")&amp;"】"))</f>
        <v>【24.95】</v>
      </c>
      <c r="DT6" s="78" t="str">
        <f t="shared" ref="DT6:EC6" si="11">IF(DT7="",NA(),DT7)</f>
        <v>-</v>
      </c>
      <c r="DU6" s="78" t="str">
        <f t="shared" si="11"/>
        <v>-</v>
      </c>
      <c r="DV6" s="70">
        <f t="shared" si="11"/>
        <v>0</v>
      </c>
      <c r="DW6" s="70">
        <f t="shared" si="11"/>
        <v>0</v>
      </c>
      <c r="DX6" s="70">
        <f t="shared" si="11"/>
        <v>0</v>
      </c>
      <c r="DY6" s="78" t="str">
        <f t="shared" si="11"/>
        <v>-</v>
      </c>
      <c r="DZ6" s="78" t="str">
        <f t="shared" si="11"/>
        <v>-</v>
      </c>
      <c r="EA6" s="70">
        <f t="shared" si="11"/>
        <v>0</v>
      </c>
      <c r="EB6" s="70">
        <f t="shared" si="11"/>
        <v>0</v>
      </c>
      <c r="EC6" s="70">
        <f t="shared" si="11"/>
        <v>0</v>
      </c>
      <c r="ED6" s="70" t="str">
        <f>IF(ED7="","",IF(ED7="-","【-】","【"&amp;SUBSTITUTE(TEXT(ED7,"#,##0.00"),"-","△")&amp;"】"))</f>
        <v>【0.00】</v>
      </c>
      <c r="EE6" s="78" t="str">
        <f t="shared" ref="EE6:EN6" si="12">IF(EE7="",NA(),EE7)</f>
        <v>-</v>
      </c>
      <c r="EF6" s="78" t="str">
        <f t="shared" si="12"/>
        <v>-</v>
      </c>
      <c r="EG6" s="70">
        <f t="shared" si="12"/>
        <v>0</v>
      </c>
      <c r="EH6" s="70">
        <f t="shared" si="12"/>
        <v>0</v>
      </c>
      <c r="EI6" s="70">
        <f t="shared" si="12"/>
        <v>0</v>
      </c>
      <c r="EJ6" s="78" t="str">
        <f t="shared" si="12"/>
        <v>-</v>
      </c>
      <c r="EK6" s="78" t="str">
        <f t="shared" si="12"/>
        <v>-</v>
      </c>
      <c r="EL6" s="78">
        <f t="shared" si="12"/>
        <v>2.e-002</v>
      </c>
      <c r="EM6" s="78">
        <f t="shared" si="12"/>
        <v>0.25</v>
      </c>
      <c r="EN6" s="78">
        <f t="shared" si="12"/>
        <v>1.e-002</v>
      </c>
      <c r="EO6" s="70" t="str">
        <f>IF(EO7="","",IF(EO7="-","【-】","【"&amp;SUBSTITUTE(TEXT(EO7,"#,##0.00"),"-","△")&amp;"】"))</f>
        <v>【0.03】</v>
      </c>
    </row>
    <row r="7" spans="1:148" s="55" customFormat="1">
      <c r="A7" s="56"/>
      <c r="B7" s="62">
        <v>2021</v>
      </c>
      <c r="C7" s="62">
        <v>222232</v>
      </c>
      <c r="D7" s="62">
        <v>46</v>
      </c>
      <c r="E7" s="62">
        <v>17</v>
      </c>
      <c r="F7" s="62">
        <v>5</v>
      </c>
      <c r="G7" s="62">
        <v>0</v>
      </c>
      <c r="H7" s="62" t="s">
        <v>95</v>
      </c>
      <c r="I7" s="62" t="s">
        <v>96</v>
      </c>
      <c r="J7" s="62" t="s">
        <v>97</v>
      </c>
      <c r="K7" s="62" t="s">
        <v>98</v>
      </c>
      <c r="L7" s="62" t="s">
        <v>99</v>
      </c>
      <c r="M7" s="62" t="s">
        <v>100</v>
      </c>
      <c r="N7" s="71" t="s">
        <v>101</v>
      </c>
      <c r="O7" s="71">
        <v>87.97</v>
      </c>
      <c r="P7" s="71">
        <v>25.35</v>
      </c>
      <c r="Q7" s="71">
        <v>98.56</v>
      </c>
      <c r="R7" s="71">
        <v>1760</v>
      </c>
      <c r="S7" s="71">
        <v>31181</v>
      </c>
      <c r="T7" s="71">
        <v>65.569999999999993</v>
      </c>
      <c r="U7" s="71">
        <v>475.54</v>
      </c>
      <c r="V7" s="71">
        <v>7843</v>
      </c>
      <c r="W7" s="71">
        <v>3.72</v>
      </c>
      <c r="X7" s="71">
        <v>2108.33</v>
      </c>
      <c r="Y7" s="71" t="s">
        <v>101</v>
      </c>
      <c r="Z7" s="71" t="s">
        <v>101</v>
      </c>
      <c r="AA7" s="71">
        <v>104.84</v>
      </c>
      <c r="AB7" s="71">
        <v>102.13</v>
      </c>
      <c r="AC7" s="71">
        <v>101.1</v>
      </c>
      <c r="AD7" s="71" t="s">
        <v>101</v>
      </c>
      <c r="AE7" s="71" t="s">
        <v>101</v>
      </c>
      <c r="AF7" s="71">
        <v>103.6</v>
      </c>
      <c r="AG7" s="71">
        <v>106.37</v>
      </c>
      <c r="AH7" s="71">
        <v>102.11</v>
      </c>
      <c r="AI7" s="71">
        <v>104.16</v>
      </c>
      <c r="AJ7" s="71" t="s">
        <v>101</v>
      </c>
      <c r="AK7" s="71" t="s">
        <v>101</v>
      </c>
      <c r="AL7" s="71">
        <v>0</v>
      </c>
      <c r="AM7" s="71">
        <v>0</v>
      </c>
      <c r="AN7" s="71">
        <v>0</v>
      </c>
      <c r="AO7" s="71" t="s">
        <v>101</v>
      </c>
      <c r="AP7" s="71" t="s">
        <v>101</v>
      </c>
      <c r="AQ7" s="71">
        <v>193.99</v>
      </c>
      <c r="AR7" s="71">
        <v>139.02000000000001</v>
      </c>
      <c r="AS7" s="71">
        <v>124.9</v>
      </c>
      <c r="AT7" s="71">
        <v>128.22999999999999</v>
      </c>
      <c r="AU7" s="71" t="s">
        <v>101</v>
      </c>
      <c r="AV7" s="71" t="s">
        <v>101</v>
      </c>
      <c r="AW7" s="71">
        <v>101.27</v>
      </c>
      <c r="AX7" s="71">
        <v>107.58</v>
      </c>
      <c r="AY7" s="71">
        <v>122.18</v>
      </c>
      <c r="AZ7" s="71" t="s">
        <v>101</v>
      </c>
      <c r="BA7" s="71" t="s">
        <v>101</v>
      </c>
      <c r="BB7" s="71">
        <v>26.99</v>
      </c>
      <c r="BC7" s="71">
        <v>29.13</v>
      </c>
      <c r="BD7" s="71">
        <v>33.58</v>
      </c>
      <c r="BE7" s="71">
        <v>34.770000000000003</v>
      </c>
      <c r="BF7" s="71" t="s">
        <v>101</v>
      </c>
      <c r="BG7" s="71" t="s">
        <v>101</v>
      </c>
      <c r="BH7" s="71">
        <v>1415.94</v>
      </c>
      <c r="BI7" s="71">
        <v>1324.43</v>
      </c>
      <c r="BJ7" s="71">
        <v>1166.6500000000001</v>
      </c>
      <c r="BK7" s="71" t="s">
        <v>101</v>
      </c>
      <c r="BL7" s="71" t="s">
        <v>101</v>
      </c>
      <c r="BM7" s="71">
        <v>826.83</v>
      </c>
      <c r="BN7" s="71">
        <v>867.83</v>
      </c>
      <c r="BO7" s="71">
        <v>778.81</v>
      </c>
      <c r="BP7" s="71">
        <v>786.37</v>
      </c>
      <c r="BQ7" s="71" t="s">
        <v>101</v>
      </c>
      <c r="BR7" s="71" t="s">
        <v>101</v>
      </c>
      <c r="BS7" s="71">
        <v>48.23</v>
      </c>
      <c r="BT7" s="71">
        <v>48</v>
      </c>
      <c r="BU7" s="71">
        <v>48.03</v>
      </c>
      <c r="BV7" s="71" t="s">
        <v>101</v>
      </c>
      <c r="BW7" s="71" t="s">
        <v>101</v>
      </c>
      <c r="BX7" s="71">
        <v>57.31</v>
      </c>
      <c r="BY7" s="71">
        <v>57.08</v>
      </c>
      <c r="BZ7" s="71">
        <v>67.23</v>
      </c>
      <c r="CA7" s="71">
        <v>60.65</v>
      </c>
      <c r="CB7" s="71" t="s">
        <v>101</v>
      </c>
      <c r="CC7" s="71" t="s">
        <v>101</v>
      </c>
      <c r="CD7" s="71">
        <v>184.57</v>
      </c>
      <c r="CE7" s="71">
        <v>185.25</v>
      </c>
      <c r="CF7" s="71">
        <v>180.05</v>
      </c>
      <c r="CG7" s="71" t="s">
        <v>101</v>
      </c>
      <c r="CH7" s="71" t="s">
        <v>101</v>
      </c>
      <c r="CI7" s="71">
        <v>273.52</v>
      </c>
      <c r="CJ7" s="71">
        <v>274.99</v>
      </c>
      <c r="CK7" s="71">
        <v>228.21</v>
      </c>
      <c r="CL7" s="71">
        <v>256.97000000000003</v>
      </c>
      <c r="CM7" s="71" t="s">
        <v>101</v>
      </c>
      <c r="CN7" s="71" t="s">
        <v>101</v>
      </c>
      <c r="CO7" s="71">
        <v>61.31</v>
      </c>
      <c r="CP7" s="71">
        <v>60.27</v>
      </c>
      <c r="CQ7" s="71">
        <v>61.62</v>
      </c>
      <c r="CR7" s="71" t="s">
        <v>101</v>
      </c>
      <c r="CS7" s="71" t="s">
        <v>101</v>
      </c>
      <c r="CT7" s="71">
        <v>50.14</v>
      </c>
      <c r="CU7" s="71">
        <v>54.83</v>
      </c>
      <c r="CV7" s="71">
        <v>54.54</v>
      </c>
      <c r="CW7" s="71">
        <v>61.14</v>
      </c>
      <c r="CX7" s="71" t="s">
        <v>101</v>
      </c>
      <c r="CY7" s="71" t="s">
        <v>101</v>
      </c>
      <c r="CZ7" s="71">
        <v>96.49</v>
      </c>
      <c r="DA7" s="71">
        <v>96.84</v>
      </c>
      <c r="DB7" s="71">
        <v>96.7</v>
      </c>
      <c r="DC7" s="71" t="s">
        <v>101</v>
      </c>
      <c r="DD7" s="71" t="s">
        <v>101</v>
      </c>
      <c r="DE7" s="71">
        <v>84.98</v>
      </c>
      <c r="DF7" s="71">
        <v>84.7</v>
      </c>
      <c r="DG7" s="71">
        <v>90.3</v>
      </c>
      <c r="DH7" s="71">
        <v>86.91</v>
      </c>
      <c r="DI7" s="71" t="s">
        <v>101</v>
      </c>
      <c r="DJ7" s="71" t="s">
        <v>101</v>
      </c>
      <c r="DK7" s="71">
        <v>4.33</v>
      </c>
      <c r="DL7" s="71">
        <v>8.6199999999999992</v>
      </c>
      <c r="DM7" s="71">
        <v>12.5</v>
      </c>
      <c r="DN7" s="71" t="s">
        <v>101</v>
      </c>
      <c r="DO7" s="71" t="s">
        <v>101</v>
      </c>
      <c r="DP7" s="71">
        <v>23.06</v>
      </c>
      <c r="DQ7" s="71">
        <v>20.34</v>
      </c>
      <c r="DR7" s="71">
        <v>28.12</v>
      </c>
      <c r="DS7" s="71">
        <v>24.95</v>
      </c>
      <c r="DT7" s="71" t="s">
        <v>101</v>
      </c>
      <c r="DU7" s="71" t="s">
        <v>101</v>
      </c>
      <c r="DV7" s="71">
        <v>0</v>
      </c>
      <c r="DW7" s="71">
        <v>0</v>
      </c>
      <c r="DX7" s="71">
        <v>0</v>
      </c>
      <c r="DY7" s="71" t="s">
        <v>101</v>
      </c>
      <c r="DZ7" s="71" t="s">
        <v>101</v>
      </c>
      <c r="EA7" s="71">
        <v>0</v>
      </c>
      <c r="EB7" s="71">
        <v>0</v>
      </c>
      <c r="EC7" s="71">
        <v>0</v>
      </c>
      <c r="ED7" s="71">
        <v>0</v>
      </c>
      <c r="EE7" s="71" t="s">
        <v>101</v>
      </c>
      <c r="EF7" s="71" t="s">
        <v>101</v>
      </c>
      <c r="EG7" s="71">
        <v>0</v>
      </c>
      <c r="EH7" s="71">
        <v>0</v>
      </c>
      <c r="EI7" s="71">
        <v>0</v>
      </c>
      <c r="EJ7" s="71" t="s">
        <v>101</v>
      </c>
      <c r="EK7" s="71" t="s">
        <v>101</v>
      </c>
      <c r="EL7" s="71">
        <v>2.e-002</v>
      </c>
      <c r="EM7" s="71">
        <v>0.25</v>
      </c>
      <c r="EN7" s="71">
        <v>1.e-002</v>
      </c>
      <c r="EO7" s="71">
        <v>3.e-002</v>
      </c>
    </row>
    <row r="8" spans="1:148"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</row>
    <row r="9" spans="1:148">
      <c r="A9" s="57"/>
      <c r="B9" s="57" t="s">
        <v>102</v>
      </c>
      <c r="C9" s="57" t="s">
        <v>103</v>
      </c>
      <c r="D9" s="57" t="s">
        <v>104</v>
      </c>
      <c r="E9" s="57" t="s">
        <v>105</v>
      </c>
      <c r="F9" s="57" t="s">
        <v>106</v>
      </c>
      <c r="R9" s="72"/>
      <c r="Y9" s="72"/>
      <c r="Z9" s="72"/>
      <c r="AA9" s="72"/>
      <c r="AB9" s="72"/>
      <c r="AC9" s="72"/>
      <c r="AD9" s="72"/>
      <c r="AE9" s="72"/>
      <c r="AF9" s="72"/>
      <c r="AG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D9" s="72"/>
      <c r="EE9" s="72"/>
      <c r="EF9" s="72"/>
      <c r="EG9" s="72"/>
      <c r="EH9" s="72"/>
      <c r="EI9" s="72"/>
      <c r="EJ9" s="72"/>
      <c r="EK9" s="72"/>
      <c r="EL9" s="72"/>
      <c r="EM9" s="72"/>
    </row>
    <row r="10" spans="1:148">
      <c r="A10" s="57" t="s">
        <v>32</v>
      </c>
      <c r="B10" s="63">
        <f>DATEVALUE($B7+12-B11&amp;"/1/"&amp;B12)</f>
        <v>47119</v>
      </c>
      <c r="C10" s="63">
        <f>DATEVALUE($B7+12-C11&amp;"/1/"&amp;C12)</f>
        <v>47484</v>
      </c>
      <c r="D10" s="64">
        <f>DATEVALUE($B7+12-D11&amp;"/1/"&amp;D12)</f>
        <v>47849</v>
      </c>
      <c r="E10" s="64">
        <f>DATEVALUE($B7+12-E11&amp;"/1/"&amp;E12)</f>
        <v>48215</v>
      </c>
      <c r="F10" s="64">
        <f>DATEVALUE($B7+12-F11&amp;"/1/"&amp;F12)</f>
        <v>48582</v>
      </c>
    </row>
    <row r="11" spans="1:148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>
      <c r="B13" t="s">
        <v>109</v>
      </c>
      <c r="C13" t="s">
        <v>109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cp:lastPrinted>2023-01-25T02:17:40Z</cp:lastPrinted>
  <dcterms:created xsi:type="dcterms:W3CDTF">2023-01-12T23:45:02Z</dcterms:created>
  <dcterms:modified xsi:type="dcterms:W3CDTF">2023-02-21T23:14:51Z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2023-02-21T23:14:51Z</vt:filetime>
  </property>
</Properties>
</file>