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iW+SpBYKMkAuvCo8kHklDkA0qCUptZOoIxql2c5y+9bQwchJhyI07amu7XQBWrTeGt5Qi9m89X8KOl+cx2fTA==" workbookSaltValue="MsMNS45WqpJUkz8NbYKA+g==" workbookSpinCount="100000"/>
  <bookViews>
    <workbookView xWindow="0" yWindow="0" windowWidth="20490" windowHeight="756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<sst xmlns="http://schemas.openxmlformats.org/spreadsheetml/2006/main" xmlns:r="http://schemas.openxmlformats.org/officeDocument/2006/relationships" count="112" uniqueCount="112">
  <si>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</si>
  <si>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</si>
  <si>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</si>
  <si>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</si>
  <si>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</si>
  <si>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</si>
  <si>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</si>
  <si>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</si>
  <si>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</si>
  <si>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</si>
  <si>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</si>
  <si>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</si>
  <si>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</si>
  <si>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</si>
  <si>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静岡県　伊豆市</t>
  </si>
  <si>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</si>
  <si>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</si>
  <si>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</si>
  <si>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</si>
  <si>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</si>
  <si>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</si>
  <si>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</si>
  <si>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</si>
  <si>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</si>
  <si>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</si>
  <si>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C3</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</si>
  <si>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</si>
  <si>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</si>
  <si>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</si>
  <si>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</si>
  <si>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</si>
  <si>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</si>
  <si>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</si>
  <si>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</si>
  <si>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</si>
  <si>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</si>
  <si>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</si>
  <si>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</si>
  <si>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</si>
  <si>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</si>
  <si>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</si>
  <si>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</si>
  <si>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</si>
  <si>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</si>
  <si>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</si>
  <si>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</si>
  <si>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</si>
  <si>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</si>
  <si>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</si>
  <si>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</si>
  <si>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</si>
  <si>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</si>
  <si>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</si>
  <si>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</si>
  <si>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</si>
  <si>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</si>
  <si>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</si>
  <si>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</si>
  <si>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</si>
  <si>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</si>
  <si>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</si>
  <si>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</si>
  <si>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</si>
  <si>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</si>
  <si>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</si>
  <si>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</si>
  <si>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</si>
  <si>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</si>
  <si>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</si>
  <si>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</si>
  <si>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</si>
  <si>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</si>
  <si>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</si>
  <si>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</si>
  <si>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</si>
  <si>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</si>
  <si>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</si>
  <si>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</si>
  <si>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</si>
  <si>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</si>
  <si>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</si>
  <si>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</si>
  <si>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</si>
  <si>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</si>
  <si>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r>
      <t>伊豆市は集落が点在する中山間地域で施設が多く、施設統合が困難で維持管理費の割合が高い。施設や管路の老朽化も著しい。人員削減や給水収益の減少により老朽管の更新や施設の改修工事など一年に施工できる事業量も限られている。現状、給水収益のみでは、人件費、修繕等の施設維持管理費、支払利息等の経費を賄うことはできない。今後の起債償</t>
    </r>
    <r>
      <rPr>
        <sz val="11"/>
        <color auto="1"/>
        <rFont val="ＭＳ ゴシック"/>
      </rPr>
      <t>還の上昇等これまで以上に繰入金に頼らざるを得ない。令和５年度から水道事業との統合を検討し、今後料金改定等全体的な見直しを検討する。</t>
    </r>
    <rPh sb="185" eb="187">
      <t>レイワ</t>
    </rPh>
    <rPh sb="188" eb="190">
      <t>ネンド</t>
    </rPh>
    <rPh sb="192" eb="194">
      <t>スイドウ</t>
    </rPh>
    <rPh sb="194" eb="196">
      <t>ジギョウ</t>
    </rPh>
    <rPh sb="198" eb="200">
      <t>トウゴウ</t>
    </rPh>
    <rPh sb="201" eb="203">
      <t>ケントウ</t>
    </rPh>
    <rPh sb="220" eb="222">
      <t>ケントウ</t>
    </rPh>
    <phoneticPr fontId="1"/>
  </si>
  <si>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</si>
  <si>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</si>
  <si>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</si>
  <si>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</si>
  <si>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</si>
  <si>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</si>
  <si>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</si>
  <si>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</si>
  <si>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</si>
  <si>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</si>
  <si>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</si>
  <si>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</si>
  <si>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</si>
  <si>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簡易水道事業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</si>
  <si>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</si>
  <si>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</si>
  <si>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</si>
  <si>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</si>
  <si>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</si>
  <si>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</si>
  <si>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</si>
  <si>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</si>
  <si>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</si>
  <si>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</si>
  <si>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</si>
  <si>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多くの施設・管路は昭和40～50年代に整備されたものであるが、給水収益の減少により一年に施工できる事業量が限られているため、老朽化が進行している。現在は老朽化の著しい施設の改修や管路の更新工事を施工している。現在、水道ビジョン策定中であり、施設のダウンサイジングや統合、廃止を検討し、安定給水を目指す。</t>
    <rPh sb="104" eb="106">
      <t>ゲンザイ</t>
    </rPh>
    <rPh sb="107" eb="109">
      <t>スイドウ</t>
    </rPh>
    <rPh sb="113" eb="115">
      <t>サクテイ</t>
    </rPh>
    <rPh sb="115" eb="116">
      <t>チュウ</t>
    </rPh>
    <rPh sb="120" eb="122">
      <t>シセツ</t>
    </rPh>
    <rPh sb="132" eb="134">
      <t>トウゴウ</t>
    </rPh>
    <rPh sb="135" eb="137">
      <t>ハイシ</t>
    </rPh>
    <rPh sb="138" eb="140">
      <t>ケントウ</t>
    </rPh>
    <rPh sb="142" eb="144">
      <t>アンテイ</t>
    </rPh>
    <rPh sb="144" eb="146">
      <t>キュウスイ</t>
    </rPh>
    <rPh sb="147" eb="149">
      <t>メザ</t>
    </rPh>
    <phoneticPr fontId="1"/>
  </si>
  <si>
    <t>　令和３年度から公営企業法の全部適用により、事業を開始した。
①経常収支比率は、100％を上回り類似団体とも同レベルであるが、料金収入不足を見込んだ一般会計からの繰入金の額に対し、経常費用が抑えられたためと考えられる。人口減少、企業の経営状態等の変化により給水収益は減少傾向ではある。また、漏水事故が多く修繕費が大幅に増加し財政を圧迫している。一般会計からの繰入金で補填する状況が続いている。
③類似団体との比較でもかなり下回っており、企業債の返済に苦慮する状況であるため、経営改善が必要である。
④八木沢小下田簡易水道の統合整備による起債償還が始まり、施設整備や認可申請等に多額の企業債を起こしたため、残高が増加している。今後は更新需要を的確に把握し、解消に向けた計画的な取り組みが必要となる。
⑤水道料金を改定しないなか、水需要が減少して収益が減少する一方、施設維持管理費は増加しているため、料金回収率が低い。施設の老朽化対策を的確に行い維持管理費を抑えることが必要である。
⑥有水量に対し費用が掛かっているため、給水原価も比例して上がっている。
⑦施設利用率は、類似団体と比較してもかなり下回っている。人口減少に伴いダウンサイジングが必要である。
⑧有収率は、管路更新工事を進めているものの令和３年度も漏水事故が多く下がることとなった。</t>
    <rPh sb="1" eb="3">
      <t>レイワ</t>
    </rPh>
    <rPh sb="4" eb="6">
      <t>ネンド</t>
    </rPh>
    <rPh sb="8" eb="10">
      <t>コウエイ</t>
    </rPh>
    <rPh sb="10" eb="12">
      <t>キギョウ</t>
    </rPh>
    <rPh sb="12" eb="13">
      <t>ホウ</t>
    </rPh>
    <rPh sb="14" eb="16">
      <t>ゼンブ</t>
    </rPh>
    <rPh sb="16" eb="18">
      <t>テキヨウ</t>
    </rPh>
    <rPh sb="22" eb="24">
      <t>ジギョウ</t>
    </rPh>
    <rPh sb="25" eb="27">
      <t>カイシ</t>
    </rPh>
    <rPh sb="63" eb="65">
      <t>リョウキン</t>
    </rPh>
    <rPh sb="65" eb="67">
      <t>シュウニュウ</t>
    </rPh>
    <rPh sb="67" eb="69">
      <t>フソク</t>
    </rPh>
    <rPh sb="70" eb="72">
      <t>ミコ</t>
    </rPh>
    <rPh sb="85" eb="86">
      <t>ガク</t>
    </rPh>
    <rPh sb="218" eb="220">
      <t>キギョウ</t>
    </rPh>
    <rPh sb="220" eb="221">
      <t>サイ</t>
    </rPh>
    <rPh sb="222" eb="224">
      <t>ヘンサイ</t>
    </rPh>
    <rPh sb="225" eb="227">
      <t>クリョ</t>
    </rPh>
    <rPh sb="229" eb="231">
      <t>ジョウキョウ</t>
    </rPh>
    <rPh sb="237" eb="239">
      <t>ケイエイ</t>
    </rPh>
    <rPh sb="239" eb="241">
      <t>カイゼン</t>
    </rPh>
    <rPh sb="242" eb="244">
      <t>ヒツヨウ</t>
    </rPh>
    <rPh sb="350" eb="352">
      <t>スイドウ</t>
    </rPh>
    <rPh sb="355" eb="357">
      <t>カイテイ</t>
    </rPh>
    <rPh sb="363" eb="364">
      <t>ミズ</t>
    </rPh>
    <rPh sb="364" eb="366">
      <t>ジュヨウ</t>
    </rPh>
    <rPh sb="367" eb="369">
      <t>ゲンショウ</t>
    </rPh>
    <rPh sb="378" eb="380">
      <t>イッポウ</t>
    </rPh>
    <rPh sb="389" eb="391">
      <t>ゾウカ</t>
    </rPh>
    <rPh sb="398" eb="400">
      <t>リョウキン</t>
    </rPh>
    <rPh sb="404" eb="405">
      <t>ヒク</t>
    </rPh>
    <rPh sb="441" eb="443">
      <t>ユウスイ</t>
    </rPh>
    <rPh sb="443" eb="444">
      <t>リョウ</t>
    </rPh>
    <rPh sb="445" eb="446">
      <t>タイ</t>
    </rPh>
    <rPh sb="450" eb="451">
      <t>カ</t>
    </rPh>
    <rPh sb="484" eb="488">
      <t>ルイジダンタイ</t>
    </rPh>
    <rPh sb="489" eb="491">
      <t>ヒカク</t>
    </rPh>
    <rPh sb="497" eb="499">
      <t>シタマワ</t>
    </rPh>
    <rPh sb="504" eb="506">
      <t>ジンコウ</t>
    </rPh>
    <rPh sb="506" eb="508">
      <t>ゲンショウ</t>
    </rPh>
    <rPh sb="509" eb="510">
      <t>トモナ</t>
    </rPh>
    <rPh sb="520" eb="522">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</si>
</sst>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c:v>0</c:v>
                </c:pt>
                <c:pt idx="3">
                  <c:v>0</c:v>
                </c:pt>
                <c:pt idx="4">
                  <c:v>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c:v>
                </c:pt>
                <c:pt idx="2">
                  <c:v>0</c:v>
                </c:pt>
                <c:pt idx="3">
                  <c:v>0</c:v>
                </c:pt>
                <c:pt idx="4">
                  <c:v>0.28999999999999998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0</c:v>
                </c:pt>
                <c:pt idx="1">
                  <c:v>0</c:v>
                </c:pt>
                <c:pt idx="2">
                  <c:v>0</c:v>
                </c:pt>
                <c:pt idx="3">
                  <c:v>0</c:v>
                </c:pt>
                <c:pt idx="4">
                  <c:v>37.93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0</c:v>
                </c:pt>
                <c:pt idx="2">
                  <c:v>0</c:v>
                </c:pt>
                <c:pt idx="3">
                  <c:v>0</c:v>
                </c:pt>
                <c:pt idx="4">
                  <c:v>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0</c:v>
                </c:pt>
                <c:pt idx="1">
                  <c:v>0</c:v>
                </c:pt>
                <c:pt idx="2">
                  <c:v>0</c:v>
                </c:pt>
                <c:pt idx="3">
                  <c:v>0</c:v>
                </c:pt>
                <c:pt idx="4">
                  <c:v>78.34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0</c:v>
                </c:pt>
                <c:pt idx="2">
                  <c:v>0</c:v>
                </c:pt>
                <c:pt idx="3">
                  <c:v>0</c:v>
                </c:pt>
                <c:pt idx="4">
                  <c:v>75.64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0</c:v>
                </c:pt>
                <c:pt idx="1">
                  <c:v>0</c:v>
                </c:pt>
                <c:pt idx="2">
                  <c:v>0</c:v>
                </c:pt>
                <c:pt idx="3">
                  <c:v>0</c:v>
                </c:pt>
                <c:pt idx="4">
                  <c:v>114.93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0</c:v>
                </c:pt>
                <c:pt idx="2">
                  <c:v>0</c:v>
                </c:pt>
                <c:pt idx="3">
                  <c:v>0</c:v>
                </c:pt>
                <c:pt idx="4">
                  <c:v>105.75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0</c:v>
                </c:pt>
                <c:pt idx="1">
                  <c:v>0</c:v>
                </c:pt>
                <c:pt idx="2">
                  <c:v>0</c:v>
                </c:pt>
                <c:pt idx="3">
                  <c:v>0</c:v>
                </c:pt>
                <c:pt idx="4">
                  <c:v>3.54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0</c:v>
                </c:pt>
                <c:pt idx="2">
                  <c:v>0</c:v>
                </c:pt>
                <c:pt idx="3">
                  <c:v>0</c:v>
                </c:pt>
                <c:pt idx="4">
                  <c:v>41.18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0</c:v>
                </c:pt>
                <c:pt idx="4">
                  <c:v>50.24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0</c:v>
                </c:pt>
                <c:pt idx="2">
                  <c:v>0</c:v>
                </c:pt>
                <c:pt idx="3">
                  <c:v>0</c:v>
                </c:pt>
                <c:pt idx="4">
                  <c:v>21.65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c:v>0</c:v>
                </c:pt>
                <c:pt idx="4">
                  <c:v>31.15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0</c:v>
                </c:pt>
                <c:pt idx="1">
                  <c:v>0</c:v>
                </c:pt>
                <c:pt idx="2">
                  <c:v>0</c:v>
                </c:pt>
                <c:pt idx="3">
                  <c:v>0</c:v>
                </c:pt>
                <c:pt idx="4">
                  <c:v>47.59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0</c:v>
                </c:pt>
                <c:pt idx="2">
                  <c:v>0</c:v>
                </c:pt>
                <c:pt idx="3">
                  <c:v>0</c:v>
                </c:pt>
                <c:pt idx="4">
                  <c:v>263.45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0</c:v>
                </c:pt>
                <c:pt idx="1">
                  <c:v>0</c:v>
                </c:pt>
                <c:pt idx="2">
                  <c:v>0</c:v>
                </c:pt>
                <c:pt idx="3">
                  <c:v>0</c:v>
                </c:pt>
                <c:pt idx="4">
                  <c:v>1860.92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0</c:v>
                </c:pt>
                <c:pt idx="2">
                  <c:v>0</c:v>
                </c:pt>
                <c:pt idx="3">
                  <c:v>0</c:v>
                </c:pt>
                <c:pt idx="4">
                  <c:v>940.22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0</c:v>
                </c:pt>
                <c:pt idx="1">
                  <c:v>0</c:v>
                </c:pt>
                <c:pt idx="2">
                  <c:v>0</c:v>
                </c:pt>
                <c:pt idx="3">
                  <c:v>0</c:v>
                </c:pt>
                <c:pt idx="4">
                  <c:v>36.65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0</c:v>
                </c:pt>
                <c:pt idx="2">
                  <c:v>0</c:v>
                </c:pt>
                <c:pt idx="3">
                  <c:v>0</c:v>
                </c:pt>
                <c:pt idx="4">
                  <c:v>66.8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0</c:v>
                </c:pt>
                <c:pt idx="1">
                  <c:v>0</c:v>
                </c:pt>
                <c:pt idx="2">
                  <c:v>0</c:v>
                </c:pt>
                <c:pt idx="3">
                  <c:v>0</c:v>
                </c:pt>
                <c:pt idx="4">
                  <c:v>339.33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0</c:v>
                </c:pt>
                <c:pt idx="2">
                  <c:v>0</c:v>
                </c:pt>
                <c:pt idx="3">
                  <c:v>0</c:v>
                </c:pt>
                <c:pt idx="4">
                  <c:v>268.88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7532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7532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7532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7532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8680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8680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8680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【105.46】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【28.96】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【185.62】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【1,125.39】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9246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9342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9246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【272.95】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9246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【60.84】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10394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【35.99】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10394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10394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15</v>
      </c>
      <c r="X7" s="25"/>
      <c r="Y7" s="25"/>
      <c r="Z7" s="25"/>
      <c r="AA7" s="25"/>
      <c r="AB7" s="25"/>
      <c r="AC7" s="25"/>
      <c r="AD7" s="25" t="s">
        <v>5</v>
      </c>
      <c r="AE7" s="25"/>
      <c r="AF7" s="25"/>
      <c r="AG7" s="25"/>
      <c r="AH7" s="25"/>
      <c r="AI7" s="25"/>
      <c r="AJ7" s="25"/>
      <c r="AK7" s="2"/>
      <c r="AL7" s="25" t="s">
        <v>18</v>
      </c>
      <c r="AM7" s="25"/>
      <c r="AN7" s="25"/>
      <c r="AO7" s="25"/>
      <c r="AP7" s="25"/>
      <c r="AQ7" s="25"/>
      <c r="AR7" s="25"/>
      <c r="AS7" s="25"/>
      <c r="AT7" s="5" t="s">
        <v>11</v>
      </c>
      <c r="AU7" s="13"/>
      <c r="AV7" s="13"/>
      <c r="AW7" s="13"/>
      <c r="AX7" s="13"/>
      <c r="AY7" s="13"/>
      <c r="AZ7" s="13"/>
      <c r="BA7" s="13"/>
      <c r="BB7" s="25" t="s">
        <v>19</v>
      </c>
      <c r="BC7" s="25"/>
      <c r="BD7" s="25"/>
      <c r="BE7" s="25"/>
      <c r="BF7" s="25"/>
      <c r="BG7" s="25"/>
      <c r="BH7" s="25"/>
      <c r="BI7" s="25"/>
      <c r="BJ7" s="3"/>
      <c r="BK7" s="3"/>
      <c r="BL7" s="35" t="s">
        <v>20</v>
      </c>
      <c r="BM7" s="45"/>
      <c r="BN7" s="45"/>
      <c r="BO7" s="45"/>
      <c r="BP7" s="45"/>
      <c r="BQ7" s="45"/>
      <c r="BR7" s="45"/>
      <c r="BS7" s="45"/>
      <c r="BT7" s="45"/>
      <c r="BU7" s="45"/>
      <c r="BV7" s="45"/>
      <c r="BW7" s="45"/>
      <c r="BX7" s="45"/>
      <c r="BY7" s="57"/>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C3</v>
      </c>
      <c r="X8" s="26"/>
      <c r="Y8" s="26"/>
      <c r="Z8" s="26"/>
      <c r="AA8" s="26"/>
      <c r="AB8" s="26"/>
      <c r="AC8" s="26"/>
      <c r="AD8" s="26" t="str">
        <f>データ!$M$6</f>
        <v>非設置</v>
      </c>
      <c r="AE8" s="26"/>
      <c r="AF8" s="26"/>
      <c r="AG8" s="26"/>
      <c r="AH8" s="26"/>
      <c r="AI8" s="26"/>
      <c r="AJ8" s="26"/>
      <c r="AK8" s="2"/>
      <c r="AL8" s="29">
        <f>データ!$R$6</f>
        <v>29319</v>
      </c>
      <c r="AM8" s="29"/>
      <c r="AN8" s="29"/>
      <c r="AO8" s="29"/>
      <c r="AP8" s="29"/>
      <c r="AQ8" s="29"/>
      <c r="AR8" s="29"/>
      <c r="AS8" s="29"/>
      <c r="AT8" s="7">
        <f>データ!$S$6</f>
        <v>363.97</v>
      </c>
      <c r="AU8" s="15"/>
      <c r="AV8" s="15"/>
      <c r="AW8" s="15"/>
      <c r="AX8" s="15"/>
      <c r="AY8" s="15"/>
      <c r="AZ8" s="15"/>
      <c r="BA8" s="15"/>
      <c r="BB8" s="27">
        <f>データ!$T$6</f>
        <v>80.55</v>
      </c>
      <c r="BC8" s="27"/>
      <c r="BD8" s="27"/>
      <c r="BE8" s="27"/>
      <c r="BF8" s="27"/>
      <c r="BG8" s="27"/>
      <c r="BH8" s="27"/>
      <c r="BI8" s="27"/>
      <c r="BJ8" s="3"/>
      <c r="BK8" s="3"/>
      <c r="BL8" s="36" t="s">
        <v>12</v>
      </c>
      <c r="BM8" s="46"/>
      <c r="BN8" s="54" t="s">
        <v>22</v>
      </c>
      <c r="BO8" s="54"/>
      <c r="BP8" s="54"/>
      <c r="BQ8" s="54"/>
      <c r="BR8" s="54"/>
      <c r="BS8" s="54"/>
      <c r="BT8" s="54"/>
      <c r="BU8" s="54"/>
      <c r="BV8" s="54"/>
      <c r="BW8" s="54"/>
      <c r="BX8" s="54"/>
      <c r="BY8" s="58"/>
    </row>
    <row r="9" spans="1:78" ht="18.75" customHeight="1">
      <c r="A9" s="2"/>
      <c r="B9" s="5" t="s">
        <v>24</v>
      </c>
      <c r="C9" s="13"/>
      <c r="D9" s="13"/>
      <c r="E9" s="13"/>
      <c r="F9" s="13"/>
      <c r="G9" s="13"/>
      <c r="H9" s="13"/>
      <c r="I9" s="5" t="s">
        <v>26</v>
      </c>
      <c r="J9" s="13"/>
      <c r="K9" s="13"/>
      <c r="L9" s="13"/>
      <c r="M9" s="13"/>
      <c r="N9" s="13"/>
      <c r="O9" s="22"/>
      <c r="P9" s="25" t="s">
        <v>28</v>
      </c>
      <c r="Q9" s="25"/>
      <c r="R9" s="25"/>
      <c r="S9" s="25"/>
      <c r="T9" s="25"/>
      <c r="U9" s="25"/>
      <c r="V9" s="25"/>
      <c r="W9" s="25" t="s">
        <v>23</v>
      </c>
      <c r="X9" s="25"/>
      <c r="Y9" s="25"/>
      <c r="Z9" s="25"/>
      <c r="AA9" s="25"/>
      <c r="AB9" s="25"/>
      <c r="AC9" s="25"/>
      <c r="AD9" s="2"/>
      <c r="AE9" s="2"/>
      <c r="AF9" s="2"/>
      <c r="AG9" s="2"/>
      <c r="AH9" s="2"/>
      <c r="AI9" s="2"/>
      <c r="AJ9" s="2"/>
      <c r="AK9" s="2"/>
      <c r="AL9" s="25" t="s">
        <v>29</v>
      </c>
      <c r="AM9" s="25"/>
      <c r="AN9" s="25"/>
      <c r="AO9" s="25"/>
      <c r="AP9" s="25"/>
      <c r="AQ9" s="25"/>
      <c r="AR9" s="25"/>
      <c r="AS9" s="25"/>
      <c r="AT9" s="5" t="s">
        <v>33</v>
      </c>
      <c r="AU9" s="13"/>
      <c r="AV9" s="13"/>
      <c r="AW9" s="13"/>
      <c r="AX9" s="13"/>
      <c r="AY9" s="13"/>
      <c r="AZ9" s="13"/>
      <c r="BA9" s="13"/>
      <c r="BB9" s="25" t="s">
        <v>17</v>
      </c>
      <c r="BC9" s="25"/>
      <c r="BD9" s="25"/>
      <c r="BE9" s="25"/>
      <c r="BF9" s="25"/>
      <c r="BG9" s="25"/>
      <c r="BH9" s="25"/>
      <c r="BI9" s="25"/>
      <c r="BJ9" s="3"/>
      <c r="BK9" s="3"/>
      <c r="BL9" s="37" t="s">
        <v>34</v>
      </c>
      <c r="BM9" s="47"/>
      <c r="BN9" s="55" t="s">
        <v>36</v>
      </c>
      <c r="BO9" s="55"/>
      <c r="BP9" s="55"/>
      <c r="BQ9" s="55"/>
      <c r="BR9" s="55"/>
      <c r="BS9" s="55"/>
      <c r="BT9" s="55"/>
      <c r="BU9" s="55"/>
      <c r="BV9" s="55"/>
      <c r="BW9" s="55"/>
      <c r="BX9" s="55"/>
      <c r="BY9" s="59"/>
    </row>
    <row r="10" spans="1:78" ht="18.75" customHeight="1">
      <c r="A10" s="2"/>
      <c r="B10" s="7" t="str">
        <f>データ!$N$6</f>
        <v>-</v>
      </c>
      <c r="C10" s="15"/>
      <c r="D10" s="15"/>
      <c r="E10" s="15"/>
      <c r="F10" s="15"/>
      <c r="G10" s="15"/>
      <c r="H10" s="15"/>
      <c r="I10" s="7">
        <f>データ!$O$6</f>
        <v>32.83</v>
      </c>
      <c r="J10" s="15"/>
      <c r="K10" s="15"/>
      <c r="L10" s="15"/>
      <c r="M10" s="15"/>
      <c r="N10" s="15"/>
      <c r="O10" s="24"/>
      <c r="P10" s="27">
        <f>データ!$P$6</f>
        <v>8.85</v>
      </c>
      <c r="Q10" s="27"/>
      <c r="R10" s="27"/>
      <c r="S10" s="27"/>
      <c r="T10" s="27"/>
      <c r="U10" s="27"/>
      <c r="V10" s="27"/>
      <c r="W10" s="29">
        <f>データ!$Q$6</f>
        <v>2595</v>
      </c>
      <c r="X10" s="29"/>
      <c r="Y10" s="29"/>
      <c r="Z10" s="29"/>
      <c r="AA10" s="29"/>
      <c r="AB10" s="29"/>
      <c r="AC10" s="29"/>
      <c r="AD10" s="2"/>
      <c r="AE10" s="2"/>
      <c r="AF10" s="2"/>
      <c r="AG10" s="2"/>
      <c r="AH10" s="2"/>
      <c r="AI10" s="2"/>
      <c r="AJ10" s="2"/>
      <c r="AK10" s="2"/>
      <c r="AL10" s="29">
        <f>データ!$U$6</f>
        <v>2573</v>
      </c>
      <c r="AM10" s="29"/>
      <c r="AN10" s="29"/>
      <c r="AO10" s="29"/>
      <c r="AP10" s="29"/>
      <c r="AQ10" s="29"/>
      <c r="AR10" s="29"/>
      <c r="AS10" s="29"/>
      <c r="AT10" s="7">
        <f>データ!$V$6</f>
        <v>0.79</v>
      </c>
      <c r="AU10" s="15"/>
      <c r="AV10" s="15"/>
      <c r="AW10" s="15"/>
      <c r="AX10" s="15"/>
      <c r="AY10" s="15"/>
      <c r="AZ10" s="15"/>
      <c r="BA10" s="15"/>
      <c r="BB10" s="27">
        <f>データ!$W$6</f>
        <v>3256.96</v>
      </c>
      <c r="BC10" s="27"/>
      <c r="BD10" s="27"/>
      <c r="BE10" s="27"/>
      <c r="BF10" s="27"/>
      <c r="BG10" s="27"/>
      <c r="BH10" s="27"/>
      <c r="BI10" s="27"/>
      <c r="BJ10" s="2"/>
      <c r="BK10" s="2"/>
      <c r="BL10" s="38" t="s">
        <v>38</v>
      </c>
      <c r="BM10" s="48"/>
      <c r="BN10" s="56" t="s">
        <v>4</v>
      </c>
      <c r="BO10" s="56"/>
      <c r="BP10" s="56"/>
      <c r="BQ10" s="56"/>
      <c r="BR10" s="56"/>
      <c r="BS10" s="56"/>
      <c r="BT10" s="56"/>
      <c r="BU10" s="56"/>
      <c r="BV10" s="56"/>
      <c r="BW10" s="56"/>
      <c r="BX10" s="56"/>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39</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42</v>
      </c>
      <c r="BM14" s="49"/>
      <c r="BN14" s="49"/>
      <c r="BO14" s="49"/>
      <c r="BP14" s="49"/>
      <c r="BQ14" s="49"/>
      <c r="BR14" s="49"/>
      <c r="BS14" s="49"/>
      <c r="BT14" s="49"/>
      <c r="BU14" s="49"/>
      <c r="BV14" s="49"/>
      <c r="BW14" s="49"/>
      <c r="BX14" s="49"/>
      <c r="BY14" s="49"/>
      <c r="BZ14" s="61"/>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3"/>
    </row>
    <row r="34" spans="1:78" ht="17.2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3"/>
    </row>
    <row r="35" spans="1:78" ht="17.2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3"/>
    </row>
    <row r="36" spans="1:78" ht="17.2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3"/>
    </row>
    <row r="37" spans="1:78" ht="17.2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44</v>
      </c>
      <c r="BM45" s="49"/>
      <c r="BN45" s="49"/>
      <c r="BO45" s="49"/>
      <c r="BP45" s="49"/>
      <c r="BQ45" s="49"/>
      <c r="BR45" s="49"/>
      <c r="BS45" s="49"/>
      <c r="BT45" s="49"/>
      <c r="BU45" s="49"/>
      <c r="BV45" s="49"/>
      <c r="BW45" s="49"/>
      <c r="BX45" s="49"/>
      <c r="BY45" s="49"/>
      <c r="BZ45" s="6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2"/>
      <c r="BN47" s="52"/>
      <c r="BO47" s="52"/>
      <c r="BP47" s="52"/>
      <c r="BQ47" s="52"/>
      <c r="BR47" s="52"/>
      <c r="BS47" s="52"/>
      <c r="BT47" s="52"/>
      <c r="BU47" s="52"/>
      <c r="BV47" s="52"/>
      <c r="BW47" s="52"/>
      <c r="BX47" s="52"/>
      <c r="BY47" s="52"/>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3"/>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84</v>
      </c>
      <c r="BM66" s="52"/>
      <c r="BN66" s="52"/>
      <c r="BO66" s="52"/>
      <c r="BP66" s="52"/>
      <c r="BQ66" s="52"/>
      <c r="BR66" s="52"/>
      <c r="BS66" s="52"/>
      <c r="BT66" s="52"/>
      <c r="BU66" s="52"/>
      <c r="BV66" s="52"/>
      <c r="BW66" s="52"/>
      <c r="BX66" s="52"/>
      <c r="BY66" s="52"/>
      <c r="BZ66" s="6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3"/>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3"/>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3"/>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3"/>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3"/>
      <c r="BN82" s="53"/>
      <c r="BO82" s="53"/>
      <c r="BP82" s="53"/>
      <c r="BQ82" s="53"/>
      <c r="BR82" s="53"/>
      <c r="BS82" s="53"/>
      <c r="BT82" s="53"/>
      <c r="BU82" s="53"/>
      <c r="BV82" s="53"/>
      <c r="BW82" s="53"/>
      <c r="BX82" s="53"/>
      <c r="BY82" s="53"/>
      <c r="BZ82" s="64"/>
    </row>
    <row r="83" spans="1:78">
      <c r="C83" s="21"/>
    </row>
    <row r="84" spans="1:78" hidden="1">
      <c r="B84" s="12" t="s">
        <v>45</v>
      </c>
      <c r="C84" s="12"/>
      <c r="D84" s="12"/>
      <c r="E84" s="12" t="s">
        <v>47</v>
      </c>
      <c r="F84" s="12" t="s">
        <v>49</v>
      </c>
      <c r="G84" s="12" t="s">
        <v>50</v>
      </c>
      <c r="H84" s="12" t="s">
        <v>43</v>
      </c>
      <c r="I84" s="12" t="s">
        <v>8</v>
      </c>
      <c r="J84" s="12" t="s">
        <v>31</v>
      </c>
      <c r="K84" s="12" t="s">
        <v>51</v>
      </c>
      <c r="L84" s="12" t="s">
        <v>53</v>
      </c>
      <c r="M84" s="12" t="s">
        <v>35</v>
      </c>
      <c r="N84" s="12" t="s">
        <v>55</v>
      </c>
      <c r="O84" s="12" t="s">
        <v>57</v>
      </c>
    </row>
    <row r="85" spans="1:78" hidden="1">
      <c r="B85" s="12"/>
      <c r="C85" s="12"/>
      <c r="D85" s="12"/>
      <c r="E85" s="12" t="str">
        <f>データ!AH6</f>
        <v>【105.46】</v>
      </c>
      <c r="F85" s="12" t="str">
        <f>データ!AS6</f>
        <v>【28.96】</v>
      </c>
      <c r="G85" s="12" t="str">
        <f>データ!BD6</f>
        <v>【185.62】</v>
      </c>
      <c r="H85" s="12" t="str">
        <f>データ!BO6</f>
        <v>【1,125.39】</v>
      </c>
      <c r="I85" s="12" t="str">
        <f>データ!BZ6</f>
        <v>【60.84】</v>
      </c>
      <c r="J85" s="12" t="str">
        <f>データ!CK6</f>
        <v>【272.95】</v>
      </c>
      <c r="K85" s="12" t="str">
        <f>データ!CV6</f>
        <v>【51.15】</v>
      </c>
      <c r="L85" s="12" t="str">
        <f>データ!DG6</f>
        <v>【74.54】</v>
      </c>
      <c r="M85" s="12" t="str">
        <f>データ!DR6</f>
        <v>【35.99】</v>
      </c>
      <c r="N85" s="12" t="str">
        <f>データ!EC6</f>
        <v>【17.28】</v>
      </c>
      <c r="O85" s="12" t="str">
        <f>データ!EN6</f>
        <v>【0.32】</v>
      </c>
    </row>
  </sheetData>
  <sheetProtection algorithmName="SHA-512" hashValue="83zLQoyDbzkgH5uM3clikpFP5Ybx30LdA1ZkNeRS3S01k2L3Uwwwe79cFvXJz6O9jyavgOP6hGXCsjN4OwLstw==" saltValue="uZcl+Bvb0Gaxh5V8eayqg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75"/>
      <c r="F1" s="75"/>
      <c r="G1" s="75"/>
      <c r="H1" s="75"/>
      <c r="I1" s="75"/>
      <c r="J1" s="75"/>
      <c r="K1" s="75"/>
      <c r="L1" s="75"/>
      <c r="M1" s="75"/>
      <c r="N1" s="75"/>
      <c r="O1" s="75"/>
      <c r="P1" s="75"/>
      <c r="Q1" s="75"/>
      <c r="R1" s="75"/>
      <c r="S1" s="75"/>
      <c r="T1" s="75"/>
      <c r="U1" s="75"/>
      <c r="V1" s="75"/>
      <c r="W1" s="75"/>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66" t="s">
        <v>58</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21</v>
      </c>
      <c r="B3" s="68" t="s">
        <v>52</v>
      </c>
      <c r="C3" s="68" t="s">
        <v>60</v>
      </c>
      <c r="D3" s="68" t="s">
        <v>61</v>
      </c>
      <c r="E3" s="68" t="s">
        <v>3</v>
      </c>
      <c r="F3" s="68" t="s">
        <v>2</v>
      </c>
      <c r="G3" s="68" t="s">
        <v>27</v>
      </c>
      <c r="H3" s="76" t="s">
        <v>32</v>
      </c>
      <c r="I3" s="79"/>
      <c r="J3" s="79"/>
      <c r="K3" s="79"/>
      <c r="L3" s="79"/>
      <c r="M3" s="79"/>
      <c r="N3" s="79"/>
      <c r="O3" s="79"/>
      <c r="P3" s="79"/>
      <c r="Q3" s="79"/>
      <c r="R3" s="79"/>
      <c r="S3" s="79"/>
      <c r="T3" s="79"/>
      <c r="U3" s="79"/>
      <c r="V3" s="79"/>
      <c r="W3" s="83"/>
      <c r="X3" s="85" t="s">
        <v>56</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10</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62</v>
      </c>
      <c r="B4" s="69"/>
      <c r="C4" s="69"/>
      <c r="D4" s="69"/>
      <c r="E4" s="69"/>
      <c r="F4" s="69"/>
      <c r="G4" s="69"/>
      <c r="H4" s="77"/>
      <c r="I4" s="80"/>
      <c r="J4" s="80"/>
      <c r="K4" s="80"/>
      <c r="L4" s="80"/>
      <c r="M4" s="80"/>
      <c r="N4" s="80"/>
      <c r="O4" s="80"/>
      <c r="P4" s="80"/>
      <c r="Q4" s="80"/>
      <c r="R4" s="80"/>
      <c r="S4" s="80"/>
      <c r="T4" s="80"/>
      <c r="U4" s="80"/>
      <c r="V4" s="80"/>
      <c r="W4" s="84"/>
      <c r="X4" s="86" t="s">
        <v>54</v>
      </c>
      <c r="Y4" s="86"/>
      <c r="Z4" s="86"/>
      <c r="AA4" s="86"/>
      <c r="AB4" s="86"/>
      <c r="AC4" s="86"/>
      <c r="AD4" s="86"/>
      <c r="AE4" s="86"/>
      <c r="AF4" s="86"/>
      <c r="AG4" s="86"/>
      <c r="AH4" s="86"/>
      <c r="AI4" s="86" t="s">
        <v>46</v>
      </c>
      <c r="AJ4" s="86"/>
      <c r="AK4" s="86"/>
      <c r="AL4" s="86"/>
      <c r="AM4" s="86"/>
      <c r="AN4" s="86"/>
      <c r="AO4" s="86"/>
      <c r="AP4" s="86"/>
      <c r="AQ4" s="86"/>
      <c r="AR4" s="86"/>
      <c r="AS4" s="86"/>
      <c r="AT4" s="86" t="s">
        <v>40</v>
      </c>
      <c r="AU4" s="86"/>
      <c r="AV4" s="86"/>
      <c r="AW4" s="86"/>
      <c r="AX4" s="86"/>
      <c r="AY4" s="86"/>
      <c r="AZ4" s="86"/>
      <c r="BA4" s="86"/>
      <c r="BB4" s="86"/>
      <c r="BC4" s="86"/>
      <c r="BD4" s="86"/>
      <c r="BE4" s="86" t="s">
        <v>64</v>
      </c>
      <c r="BF4" s="86"/>
      <c r="BG4" s="86"/>
      <c r="BH4" s="86"/>
      <c r="BI4" s="86"/>
      <c r="BJ4" s="86"/>
      <c r="BK4" s="86"/>
      <c r="BL4" s="86"/>
      <c r="BM4" s="86"/>
      <c r="BN4" s="86"/>
      <c r="BO4" s="86"/>
      <c r="BP4" s="86" t="s">
        <v>37</v>
      </c>
      <c r="BQ4" s="86"/>
      <c r="BR4" s="86"/>
      <c r="BS4" s="86"/>
      <c r="BT4" s="86"/>
      <c r="BU4" s="86"/>
      <c r="BV4" s="86"/>
      <c r="BW4" s="86"/>
      <c r="BX4" s="86"/>
      <c r="BY4" s="86"/>
      <c r="BZ4" s="86"/>
      <c r="CA4" s="86" t="s">
        <v>65</v>
      </c>
      <c r="CB4" s="86"/>
      <c r="CC4" s="86"/>
      <c r="CD4" s="86"/>
      <c r="CE4" s="86"/>
      <c r="CF4" s="86"/>
      <c r="CG4" s="86"/>
      <c r="CH4" s="86"/>
      <c r="CI4" s="86"/>
      <c r="CJ4" s="86"/>
      <c r="CK4" s="86"/>
      <c r="CL4" s="86" t="s">
        <v>67</v>
      </c>
      <c r="CM4" s="86"/>
      <c r="CN4" s="86"/>
      <c r="CO4" s="86"/>
      <c r="CP4" s="86"/>
      <c r="CQ4" s="86"/>
      <c r="CR4" s="86"/>
      <c r="CS4" s="86"/>
      <c r="CT4" s="86"/>
      <c r="CU4" s="86"/>
      <c r="CV4" s="86"/>
      <c r="CW4" s="86" t="s">
        <v>68</v>
      </c>
      <c r="CX4" s="86"/>
      <c r="CY4" s="86"/>
      <c r="CZ4" s="86"/>
      <c r="DA4" s="86"/>
      <c r="DB4" s="86"/>
      <c r="DC4" s="86"/>
      <c r="DD4" s="86"/>
      <c r="DE4" s="86"/>
      <c r="DF4" s="86"/>
      <c r="DG4" s="86"/>
      <c r="DH4" s="86" t="s">
        <v>69</v>
      </c>
      <c r="DI4" s="86"/>
      <c r="DJ4" s="86"/>
      <c r="DK4" s="86"/>
      <c r="DL4" s="86"/>
      <c r="DM4" s="86"/>
      <c r="DN4" s="86"/>
      <c r="DO4" s="86"/>
      <c r="DP4" s="86"/>
      <c r="DQ4" s="86"/>
      <c r="DR4" s="86"/>
      <c r="DS4" s="86" t="s">
        <v>63</v>
      </c>
      <c r="DT4" s="86"/>
      <c r="DU4" s="86"/>
      <c r="DV4" s="86"/>
      <c r="DW4" s="86"/>
      <c r="DX4" s="86"/>
      <c r="DY4" s="86"/>
      <c r="DZ4" s="86"/>
      <c r="EA4" s="86"/>
      <c r="EB4" s="86"/>
      <c r="EC4" s="86"/>
      <c r="ED4" s="86" t="s">
        <v>70</v>
      </c>
      <c r="EE4" s="86"/>
      <c r="EF4" s="86"/>
      <c r="EG4" s="86"/>
      <c r="EH4" s="86"/>
      <c r="EI4" s="86"/>
      <c r="EJ4" s="86"/>
      <c r="EK4" s="86"/>
      <c r="EL4" s="86"/>
      <c r="EM4" s="86"/>
      <c r="EN4" s="86"/>
    </row>
    <row r="5" spans="1:144">
      <c r="A5" s="66" t="s">
        <v>30</v>
      </c>
      <c r="B5" s="70"/>
      <c r="C5" s="70"/>
      <c r="D5" s="70"/>
      <c r="E5" s="70"/>
      <c r="F5" s="70"/>
      <c r="G5" s="70"/>
      <c r="H5" s="78" t="s">
        <v>59</v>
      </c>
      <c r="I5" s="78" t="s">
        <v>71</v>
      </c>
      <c r="J5" s="78" t="s">
        <v>72</v>
      </c>
      <c r="K5" s="78" t="s">
        <v>73</v>
      </c>
      <c r="L5" s="78" t="s">
        <v>74</v>
      </c>
      <c r="M5" s="78" t="s">
        <v>5</v>
      </c>
      <c r="N5" s="78" t="s">
        <v>75</v>
      </c>
      <c r="O5" s="78" t="s">
        <v>76</v>
      </c>
      <c r="P5" s="78" t="s">
        <v>77</v>
      </c>
      <c r="Q5" s="78" t="s">
        <v>78</v>
      </c>
      <c r="R5" s="78" t="s">
        <v>79</v>
      </c>
      <c r="S5" s="78" t="s">
        <v>80</v>
      </c>
      <c r="T5" s="78" t="s">
        <v>66</v>
      </c>
      <c r="U5" s="78" t="s">
        <v>81</v>
      </c>
      <c r="V5" s="78" t="s">
        <v>82</v>
      </c>
      <c r="W5" s="78" t="s">
        <v>83</v>
      </c>
      <c r="X5" s="78" t="s">
        <v>85</v>
      </c>
      <c r="Y5" s="78" t="s">
        <v>86</v>
      </c>
      <c r="Z5" s="78" t="s">
        <v>87</v>
      </c>
      <c r="AA5" s="78" t="s">
        <v>0</v>
      </c>
      <c r="AB5" s="78" t="s">
        <v>88</v>
      </c>
      <c r="AC5" s="78" t="s">
        <v>90</v>
      </c>
      <c r="AD5" s="78" t="s">
        <v>91</v>
      </c>
      <c r="AE5" s="78" t="s">
        <v>92</v>
      </c>
      <c r="AF5" s="78" t="s">
        <v>93</v>
      </c>
      <c r="AG5" s="78" t="s">
        <v>94</v>
      </c>
      <c r="AH5" s="78" t="s">
        <v>45</v>
      </c>
      <c r="AI5" s="78" t="s">
        <v>85</v>
      </c>
      <c r="AJ5" s="78" t="s">
        <v>86</v>
      </c>
      <c r="AK5" s="78" t="s">
        <v>87</v>
      </c>
      <c r="AL5" s="78" t="s">
        <v>0</v>
      </c>
      <c r="AM5" s="78" t="s">
        <v>88</v>
      </c>
      <c r="AN5" s="78" t="s">
        <v>90</v>
      </c>
      <c r="AO5" s="78" t="s">
        <v>91</v>
      </c>
      <c r="AP5" s="78" t="s">
        <v>92</v>
      </c>
      <c r="AQ5" s="78" t="s">
        <v>93</v>
      </c>
      <c r="AR5" s="78" t="s">
        <v>94</v>
      </c>
      <c r="AS5" s="78" t="s">
        <v>89</v>
      </c>
      <c r="AT5" s="78" t="s">
        <v>85</v>
      </c>
      <c r="AU5" s="78" t="s">
        <v>86</v>
      </c>
      <c r="AV5" s="78" t="s">
        <v>87</v>
      </c>
      <c r="AW5" s="78" t="s">
        <v>0</v>
      </c>
      <c r="AX5" s="78" t="s">
        <v>88</v>
      </c>
      <c r="AY5" s="78" t="s">
        <v>90</v>
      </c>
      <c r="AZ5" s="78" t="s">
        <v>91</v>
      </c>
      <c r="BA5" s="78" t="s">
        <v>92</v>
      </c>
      <c r="BB5" s="78" t="s">
        <v>93</v>
      </c>
      <c r="BC5" s="78" t="s">
        <v>94</v>
      </c>
      <c r="BD5" s="78" t="s">
        <v>89</v>
      </c>
      <c r="BE5" s="78" t="s">
        <v>85</v>
      </c>
      <c r="BF5" s="78" t="s">
        <v>86</v>
      </c>
      <c r="BG5" s="78" t="s">
        <v>87</v>
      </c>
      <c r="BH5" s="78" t="s">
        <v>0</v>
      </c>
      <c r="BI5" s="78" t="s">
        <v>88</v>
      </c>
      <c r="BJ5" s="78" t="s">
        <v>90</v>
      </c>
      <c r="BK5" s="78" t="s">
        <v>91</v>
      </c>
      <c r="BL5" s="78" t="s">
        <v>92</v>
      </c>
      <c r="BM5" s="78" t="s">
        <v>93</v>
      </c>
      <c r="BN5" s="78" t="s">
        <v>94</v>
      </c>
      <c r="BO5" s="78" t="s">
        <v>89</v>
      </c>
      <c r="BP5" s="78" t="s">
        <v>85</v>
      </c>
      <c r="BQ5" s="78" t="s">
        <v>86</v>
      </c>
      <c r="BR5" s="78" t="s">
        <v>87</v>
      </c>
      <c r="BS5" s="78" t="s">
        <v>0</v>
      </c>
      <c r="BT5" s="78" t="s">
        <v>88</v>
      </c>
      <c r="BU5" s="78" t="s">
        <v>90</v>
      </c>
      <c r="BV5" s="78" t="s">
        <v>91</v>
      </c>
      <c r="BW5" s="78" t="s">
        <v>92</v>
      </c>
      <c r="BX5" s="78" t="s">
        <v>93</v>
      </c>
      <c r="BY5" s="78" t="s">
        <v>94</v>
      </c>
      <c r="BZ5" s="78" t="s">
        <v>89</v>
      </c>
      <c r="CA5" s="78" t="s">
        <v>85</v>
      </c>
      <c r="CB5" s="78" t="s">
        <v>86</v>
      </c>
      <c r="CC5" s="78" t="s">
        <v>87</v>
      </c>
      <c r="CD5" s="78" t="s">
        <v>0</v>
      </c>
      <c r="CE5" s="78" t="s">
        <v>88</v>
      </c>
      <c r="CF5" s="78" t="s">
        <v>90</v>
      </c>
      <c r="CG5" s="78" t="s">
        <v>91</v>
      </c>
      <c r="CH5" s="78" t="s">
        <v>92</v>
      </c>
      <c r="CI5" s="78" t="s">
        <v>93</v>
      </c>
      <c r="CJ5" s="78" t="s">
        <v>94</v>
      </c>
      <c r="CK5" s="78" t="s">
        <v>89</v>
      </c>
      <c r="CL5" s="78" t="s">
        <v>85</v>
      </c>
      <c r="CM5" s="78" t="s">
        <v>86</v>
      </c>
      <c r="CN5" s="78" t="s">
        <v>87</v>
      </c>
      <c r="CO5" s="78" t="s">
        <v>0</v>
      </c>
      <c r="CP5" s="78" t="s">
        <v>88</v>
      </c>
      <c r="CQ5" s="78" t="s">
        <v>90</v>
      </c>
      <c r="CR5" s="78" t="s">
        <v>91</v>
      </c>
      <c r="CS5" s="78" t="s">
        <v>92</v>
      </c>
      <c r="CT5" s="78" t="s">
        <v>93</v>
      </c>
      <c r="CU5" s="78" t="s">
        <v>94</v>
      </c>
      <c r="CV5" s="78" t="s">
        <v>89</v>
      </c>
      <c r="CW5" s="78" t="s">
        <v>85</v>
      </c>
      <c r="CX5" s="78" t="s">
        <v>86</v>
      </c>
      <c r="CY5" s="78" t="s">
        <v>87</v>
      </c>
      <c r="CZ5" s="78" t="s">
        <v>0</v>
      </c>
      <c r="DA5" s="78" t="s">
        <v>88</v>
      </c>
      <c r="DB5" s="78" t="s">
        <v>90</v>
      </c>
      <c r="DC5" s="78" t="s">
        <v>91</v>
      </c>
      <c r="DD5" s="78" t="s">
        <v>92</v>
      </c>
      <c r="DE5" s="78" t="s">
        <v>93</v>
      </c>
      <c r="DF5" s="78" t="s">
        <v>94</v>
      </c>
      <c r="DG5" s="78" t="s">
        <v>89</v>
      </c>
      <c r="DH5" s="78" t="s">
        <v>85</v>
      </c>
      <c r="DI5" s="78" t="s">
        <v>86</v>
      </c>
      <c r="DJ5" s="78" t="s">
        <v>87</v>
      </c>
      <c r="DK5" s="78" t="s">
        <v>0</v>
      </c>
      <c r="DL5" s="78" t="s">
        <v>88</v>
      </c>
      <c r="DM5" s="78" t="s">
        <v>90</v>
      </c>
      <c r="DN5" s="78" t="s">
        <v>91</v>
      </c>
      <c r="DO5" s="78" t="s">
        <v>92</v>
      </c>
      <c r="DP5" s="78" t="s">
        <v>93</v>
      </c>
      <c r="DQ5" s="78" t="s">
        <v>94</v>
      </c>
      <c r="DR5" s="78" t="s">
        <v>89</v>
      </c>
      <c r="DS5" s="78" t="s">
        <v>85</v>
      </c>
      <c r="DT5" s="78" t="s">
        <v>86</v>
      </c>
      <c r="DU5" s="78" t="s">
        <v>87</v>
      </c>
      <c r="DV5" s="78" t="s">
        <v>0</v>
      </c>
      <c r="DW5" s="78" t="s">
        <v>88</v>
      </c>
      <c r="DX5" s="78" t="s">
        <v>90</v>
      </c>
      <c r="DY5" s="78" t="s">
        <v>91</v>
      </c>
      <c r="DZ5" s="78" t="s">
        <v>92</v>
      </c>
      <c r="EA5" s="78" t="s">
        <v>93</v>
      </c>
      <c r="EB5" s="78" t="s">
        <v>94</v>
      </c>
      <c r="EC5" s="78" t="s">
        <v>89</v>
      </c>
      <c r="ED5" s="78" t="s">
        <v>85</v>
      </c>
      <c r="EE5" s="78" t="s">
        <v>86</v>
      </c>
      <c r="EF5" s="78" t="s">
        <v>87</v>
      </c>
      <c r="EG5" s="78" t="s">
        <v>0</v>
      </c>
      <c r="EH5" s="78" t="s">
        <v>88</v>
      </c>
      <c r="EI5" s="78" t="s">
        <v>90</v>
      </c>
      <c r="EJ5" s="78" t="s">
        <v>91</v>
      </c>
      <c r="EK5" s="78" t="s">
        <v>92</v>
      </c>
      <c r="EL5" s="78" t="s">
        <v>93</v>
      </c>
      <c r="EM5" s="78" t="s">
        <v>94</v>
      </c>
      <c r="EN5" s="78" t="s">
        <v>89</v>
      </c>
    </row>
    <row r="6" spans="1:144" s="65" customFormat="1">
      <c r="A6" s="66" t="s">
        <v>95</v>
      </c>
      <c r="B6" s="71">
        <f t="shared" ref="B6:W6" si="1">B7</f>
        <v>2021</v>
      </c>
      <c r="C6" s="71">
        <f t="shared" si="1"/>
        <v>222224</v>
      </c>
      <c r="D6" s="71">
        <f t="shared" si="1"/>
        <v>46</v>
      </c>
      <c r="E6" s="71">
        <f t="shared" si="1"/>
        <v>1</v>
      </c>
      <c r="F6" s="71">
        <f t="shared" si="1"/>
        <v>0</v>
      </c>
      <c r="G6" s="71">
        <f t="shared" si="1"/>
        <v>5</v>
      </c>
      <c r="H6" s="71" t="str">
        <f t="shared" si="1"/>
        <v>静岡県　伊豆市</v>
      </c>
      <c r="I6" s="71" t="str">
        <f t="shared" si="1"/>
        <v>法適用</v>
      </c>
      <c r="J6" s="71" t="str">
        <f t="shared" si="1"/>
        <v>水道事業</v>
      </c>
      <c r="K6" s="71" t="str">
        <f t="shared" si="1"/>
        <v>簡易水道事業</v>
      </c>
      <c r="L6" s="71" t="str">
        <f t="shared" si="1"/>
        <v>C3</v>
      </c>
      <c r="M6" s="71" t="str">
        <f t="shared" si="1"/>
        <v>非設置</v>
      </c>
      <c r="N6" s="81" t="str">
        <f t="shared" si="1"/>
        <v>-</v>
      </c>
      <c r="O6" s="81">
        <f t="shared" si="1"/>
        <v>32.83</v>
      </c>
      <c r="P6" s="81">
        <f t="shared" si="1"/>
        <v>8.85</v>
      </c>
      <c r="Q6" s="81">
        <f t="shared" si="1"/>
        <v>2595</v>
      </c>
      <c r="R6" s="81">
        <f t="shared" si="1"/>
        <v>29319</v>
      </c>
      <c r="S6" s="81">
        <f t="shared" si="1"/>
        <v>363.97</v>
      </c>
      <c r="T6" s="81">
        <f t="shared" si="1"/>
        <v>80.55</v>
      </c>
      <c r="U6" s="81">
        <f t="shared" si="1"/>
        <v>2573</v>
      </c>
      <c r="V6" s="81">
        <f t="shared" si="1"/>
        <v>0.79</v>
      </c>
      <c r="W6" s="81">
        <f t="shared" si="1"/>
        <v>3256.96</v>
      </c>
      <c r="X6" s="87" t="str">
        <f t="shared" ref="X6:AG6" si="2">IF(X7="",NA(),X7)</f>
        <v>-</v>
      </c>
      <c r="Y6" s="87" t="str">
        <f t="shared" si="2"/>
        <v>-</v>
      </c>
      <c r="Z6" s="87" t="str">
        <f t="shared" si="2"/>
        <v>-</v>
      </c>
      <c r="AA6" s="87" t="str">
        <f t="shared" si="2"/>
        <v>-</v>
      </c>
      <c r="AB6" s="87">
        <f t="shared" si="2"/>
        <v>114.93</v>
      </c>
      <c r="AC6" s="87" t="str">
        <f t="shared" si="2"/>
        <v>-</v>
      </c>
      <c r="AD6" s="87" t="str">
        <f t="shared" si="2"/>
        <v>-</v>
      </c>
      <c r="AE6" s="87" t="str">
        <f t="shared" si="2"/>
        <v>-</v>
      </c>
      <c r="AF6" s="87" t="str">
        <f t="shared" si="2"/>
        <v>-</v>
      </c>
      <c r="AG6" s="87">
        <f t="shared" si="2"/>
        <v>105.75</v>
      </c>
      <c r="AH6" s="81" t="str">
        <f>IF(AH7="","",IF(AH7="-","【-】","【"&amp;SUBSTITUTE(TEXT(AH7,"#,##0.00"),"-","△")&amp;"】"))</f>
        <v>【105.46】</v>
      </c>
      <c r="AI6" s="87" t="str">
        <f t="shared" ref="AI6:AR6" si="3">IF(AI7="",NA(),AI7)</f>
        <v>-</v>
      </c>
      <c r="AJ6" s="87" t="str">
        <f t="shared" si="3"/>
        <v>-</v>
      </c>
      <c r="AK6" s="87" t="str">
        <f t="shared" si="3"/>
        <v>-</v>
      </c>
      <c r="AL6" s="87" t="str">
        <f t="shared" si="3"/>
        <v>-</v>
      </c>
      <c r="AM6" s="81">
        <f t="shared" si="3"/>
        <v>0</v>
      </c>
      <c r="AN6" s="87" t="str">
        <f t="shared" si="3"/>
        <v>-</v>
      </c>
      <c r="AO6" s="87" t="str">
        <f t="shared" si="3"/>
        <v>-</v>
      </c>
      <c r="AP6" s="87" t="str">
        <f t="shared" si="3"/>
        <v>-</v>
      </c>
      <c r="AQ6" s="87" t="str">
        <f t="shared" si="3"/>
        <v>-</v>
      </c>
      <c r="AR6" s="87">
        <f t="shared" si="3"/>
        <v>31.15</v>
      </c>
      <c r="AS6" s="81" t="str">
        <f>IF(AS7="","",IF(AS7="-","【-】","【"&amp;SUBSTITUTE(TEXT(AS7,"#,##0.00"),"-","△")&amp;"】"))</f>
        <v>【28.96】</v>
      </c>
      <c r="AT6" s="87" t="str">
        <f t="shared" ref="AT6:BC6" si="4">IF(AT7="",NA(),AT7)</f>
        <v>-</v>
      </c>
      <c r="AU6" s="87" t="str">
        <f t="shared" si="4"/>
        <v>-</v>
      </c>
      <c r="AV6" s="87" t="str">
        <f t="shared" si="4"/>
        <v>-</v>
      </c>
      <c r="AW6" s="87" t="str">
        <f t="shared" si="4"/>
        <v>-</v>
      </c>
      <c r="AX6" s="87">
        <f t="shared" si="4"/>
        <v>47.59</v>
      </c>
      <c r="AY6" s="87" t="str">
        <f t="shared" si="4"/>
        <v>-</v>
      </c>
      <c r="AZ6" s="87" t="str">
        <f t="shared" si="4"/>
        <v>-</v>
      </c>
      <c r="BA6" s="87" t="str">
        <f t="shared" si="4"/>
        <v>-</v>
      </c>
      <c r="BB6" s="87" t="str">
        <f t="shared" si="4"/>
        <v>-</v>
      </c>
      <c r="BC6" s="87">
        <f t="shared" si="4"/>
        <v>263.45</v>
      </c>
      <c r="BD6" s="81" t="str">
        <f>IF(BD7="","",IF(BD7="-","【-】","【"&amp;SUBSTITUTE(TEXT(BD7,"#,##0.00"),"-","△")&amp;"】"))</f>
        <v>【185.62】</v>
      </c>
      <c r="BE6" s="87" t="str">
        <f t="shared" ref="BE6:BN6" si="5">IF(BE7="",NA(),BE7)</f>
        <v>-</v>
      </c>
      <c r="BF6" s="87" t="str">
        <f t="shared" si="5"/>
        <v>-</v>
      </c>
      <c r="BG6" s="87" t="str">
        <f t="shared" si="5"/>
        <v>-</v>
      </c>
      <c r="BH6" s="87" t="str">
        <f t="shared" si="5"/>
        <v>-</v>
      </c>
      <c r="BI6" s="87">
        <f t="shared" si="5"/>
        <v>1860.92</v>
      </c>
      <c r="BJ6" s="87" t="str">
        <f t="shared" si="5"/>
        <v>-</v>
      </c>
      <c r="BK6" s="87" t="str">
        <f t="shared" si="5"/>
        <v>-</v>
      </c>
      <c r="BL6" s="87" t="str">
        <f t="shared" si="5"/>
        <v>-</v>
      </c>
      <c r="BM6" s="87" t="str">
        <f t="shared" si="5"/>
        <v>-</v>
      </c>
      <c r="BN6" s="87">
        <f t="shared" si="5"/>
        <v>940.22</v>
      </c>
      <c r="BO6" s="81" t="str">
        <f>IF(BO7="","",IF(BO7="-","【-】","【"&amp;SUBSTITUTE(TEXT(BO7,"#,##0.00"),"-","△")&amp;"】"))</f>
        <v>【1,125.39】</v>
      </c>
      <c r="BP6" s="87" t="str">
        <f t="shared" ref="BP6:BY6" si="6">IF(BP7="",NA(),BP7)</f>
        <v>-</v>
      </c>
      <c r="BQ6" s="87" t="str">
        <f t="shared" si="6"/>
        <v>-</v>
      </c>
      <c r="BR6" s="87" t="str">
        <f t="shared" si="6"/>
        <v>-</v>
      </c>
      <c r="BS6" s="87" t="str">
        <f t="shared" si="6"/>
        <v>-</v>
      </c>
      <c r="BT6" s="87">
        <f t="shared" si="6"/>
        <v>36.65</v>
      </c>
      <c r="BU6" s="87" t="str">
        <f t="shared" si="6"/>
        <v>-</v>
      </c>
      <c r="BV6" s="87" t="str">
        <f t="shared" si="6"/>
        <v>-</v>
      </c>
      <c r="BW6" s="87" t="str">
        <f t="shared" si="6"/>
        <v>-</v>
      </c>
      <c r="BX6" s="87" t="str">
        <f t="shared" si="6"/>
        <v>-</v>
      </c>
      <c r="BY6" s="87">
        <f t="shared" si="6"/>
        <v>66.8</v>
      </c>
      <c r="BZ6" s="81" t="str">
        <f>IF(BZ7="","",IF(BZ7="-","【-】","【"&amp;SUBSTITUTE(TEXT(BZ7,"#,##0.00"),"-","△")&amp;"】"))</f>
        <v>【60.84】</v>
      </c>
      <c r="CA6" s="87" t="str">
        <f t="shared" ref="CA6:CJ6" si="7">IF(CA7="",NA(),CA7)</f>
        <v>-</v>
      </c>
      <c r="CB6" s="87" t="str">
        <f t="shared" si="7"/>
        <v>-</v>
      </c>
      <c r="CC6" s="87" t="str">
        <f t="shared" si="7"/>
        <v>-</v>
      </c>
      <c r="CD6" s="87" t="str">
        <f t="shared" si="7"/>
        <v>-</v>
      </c>
      <c r="CE6" s="87">
        <f t="shared" si="7"/>
        <v>339.33</v>
      </c>
      <c r="CF6" s="87" t="str">
        <f t="shared" si="7"/>
        <v>-</v>
      </c>
      <c r="CG6" s="87" t="str">
        <f t="shared" si="7"/>
        <v>-</v>
      </c>
      <c r="CH6" s="87" t="str">
        <f t="shared" si="7"/>
        <v>-</v>
      </c>
      <c r="CI6" s="87" t="str">
        <f t="shared" si="7"/>
        <v>-</v>
      </c>
      <c r="CJ6" s="87">
        <f t="shared" si="7"/>
        <v>268.88</v>
      </c>
      <c r="CK6" s="81" t="str">
        <f>IF(CK7="","",IF(CK7="-","【-】","【"&amp;SUBSTITUTE(TEXT(CK7,"#,##0.00"),"-","△")&amp;"】"))</f>
        <v>【272.95】</v>
      </c>
      <c r="CL6" s="87" t="str">
        <f t="shared" ref="CL6:CU6" si="8">IF(CL7="",NA(),CL7)</f>
        <v>-</v>
      </c>
      <c r="CM6" s="87" t="str">
        <f t="shared" si="8"/>
        <v>-</v>
      </c>
      <c r="CN6" s="87" t="str">
        <f t="shared" si="8"/>
        <v>-</v>
      </c>
      <c r="CO6" s="87" t="str">
        <f t="shared" si="8"/>
        <v>-</v>
      </c>
      <c r="CP6" s="87">
        <f t="shared" si="8"/>
        <v>37.93</v>
      </c>
      <c r="CQ6" s="87" t="str">
        <f t="shared" si="8"/>
        <v>-</v>
      </c>
      <c r="CR6" s="87" t="str">
        <f t="shared" si="8"/>
        <v>-</v>
      </c>
      <c r="CS6" s="87" t="str">
        <f t="shared" si="8"/>
        <v>-</v>
      </c>
      <c r="CT6" s="87" t="str">
        <f t="shared" si="8"/>
        <v>-</v>
      </c>
      <c r="CU6" s="87">
        <f t="shared" si="8"/>
        <v>49</v>
      </c>
      <c r="CV6" s="81" t="str">
        <f>IF(CV7="","",IF(CV7="-","【-】","【"&amp;SUBSTITUTE(TEXT(CV7,"#,##0.00"),"-","△")&amp;"】"))</f>
        <v>【51.15】</v>
      </c>
      <c r="CW6" s="87" t="str">
        <f t="shared" ref="CW6:DF6" si="9">IF(CW7="",NA(),CW7)</f>
        <v>-</v>
      </c>
      <c r="CX6" s="87" t="str">
        <f t="shared" si="9"/>
        <v>-</v>
      </c>
      <c r="CY6" s="87" t="str">
        <f t="shared" si="9"/>
        <v>-</v>
      </c>
      <c r="CZ6" s="87" t="str">
        <f t="shared" si="9"/>
        <v>-</v>
      </c>
      <c r="DA6" s="87">
        <f t="shared" si="9"/>
        <v>78.34</v>
      </c>
      <c r="DB6" s="87" t="str">
        <f t="shared" si="9"/>
        <v>-</v>
      </c>
      <c r="DC6" s="87" t="str">
        <f t="shared" si="9"/>
        <v>-</v>
      </c>
      <c r="DD6" s="87" t="str">
        <f t="shared" si="9"/>
        <v>-</v>
      </c>
      <c r="DE6" s="87" t="str">
        <f t="shared" si="9"/>
        <v>-</v>
      </c>
      <c r="DF6" s="87">
        <f t="shared" si="9"/>
        <v>75.64</v>
      </c>
      <c r="DG6" s="81" t="str">
        <f>IF(DG7="","",IF(DG7="-","【-】","【"&amp;SUBSTITUTE(TEXT(DG7,"#,##0.00"),"-","△")&amp;"】"))</f>
        <v>【74.54】</v>
      </c>
      <c r="DH6" s="87" t="str">
        <f t="shared" ref="DH6:DQ6" si="10">IF(DH7="",NA(),DH7)</f>
        <v>-</v>
      </c>
      <c r="DI6" s="87" t="str">
        <f t="shared" si="10"/>
        <v>-</v>
      </c>
      <c r="DJ6" s="87" t="str">
        <f t="shared" si="10"/>
        <v>-</v>
      </c>
      <c r="DK6" s="87" t="str">
        <f t="shared" si="10"/>
        <v>-</v>
      </c>
      <c r="DL6" s="87">
        <f t="shared" si="10"/>
        <v>3.54</v>
      </c>
      <c r="DM6" s="87" t="str">
        <f t="shared" si="10"/>
        <v>-</v>
      </c>
      <c r="DN6" s="87" t="str">
        <f t="shared" si="10"/>
        <v>-</v>
      </c>
      <c r="DO6" s="87" t="str">
        <f t="shared" si="10"/>
        <v>-</v>
      </c>
      <c r="DP6" s="87" t="str">
        <f t="shared" si="10"/>
        <v>-</v>
      </c>
      <c r="DQ6" s="87">
        <f t="shared" si="10"/>
        <v>41.18</v>
      </c>
      <c r="DR6" s="81" t="str">
        <f>IF(DR7="","",IF(DR7="-","【-】","【"&amp;SUBSTITUTE(TEXT(DR7,"#,##0.00"),"-","△")&amp;"】"))</f>
        <v>【35.99】</v>
      </c>
      <c r="DS6" s="87" t="str">
        <f t="shared" ref="DS6:EB6" si="11">IF(DS7="",NA(),DS7)</f>
        <v>-</v>
      </c>
      <c r="DT6" s="87" t="str">
        <f t="shared" si="11"/>
        <v>-</v>
      </c>
      <c r="DU6" s="87" t="str">
        <f t="shared" si="11"/>
        <v>-</v>
      </c>
      <c r="DV6" s="87" t="str">
        <f t="shared" si="11"/>
        <v>-</v>
      </c>
      <c r="DW6" s="87">
        <f t="shared" si="11"/>
        <v>50.24</v>
      </c>
      <c r="DX6" s="87" t="str">
        <f t="shared" si="11"/>
        <v>-</v>
      </c>
      <c r="DY6" s="87" t="str">
        <f t="shared" si="11"/>
        <v>-</v>
      </c>
      <c r="DZ6" s="87" t="str">
        <f t="shared" si="11"/>
        <v>-</v>
      </c>
      <c r="EA6" s="87" t="str">
        <f t="shared" si="11"/>
        <v>-</v>
      </c>
      <c r="EB6" s="87">
        <f t="shared" si="11"/>
        <v>21.65</v>
      </c>
      <c r="EC6" s="81" t="str">
        <f>IF(EC7="","",IF(EC7="-","【-】","【"&amp;SUBSTITUTE(TEXT(EC7,"#,##0.00"),"-","△")&amp;"】"))</f>
        <v>【17.28】</v>
      </c>
      <c r="ED6" s="87" t="str">
        <f t="shared" ref="ED6:EM6" si="12">IF(ED7="",NA(),ED7)</f>
        <v>-</v>
      </c>
      <c r="EE6" s="87" t="str">
        <f t="shared" si="12"/>
        <v>-</v>
      </c>
      <c r="EF6" s="87" t="str">
        <f t="shared" si="12"/>
        <v>-</v>
      </c>
      <c r="EG6" s="87" t="str">
        <f t="shared" si="12"/>
        <v>-</v>
      </c>
      <c r="EH6" s="87">
        <f t="shared" si="12"/>
        <v>0.4</v>
      </c>
      <c r="EI6" s="87" t="str">
        <f t="shared" si="12"/>
        <v>-</v>
      </c>
      <c r="EJ6" s="87" t="str">
        <f t="shared" si="12"/>
        <v>-</v>
      </c>
      <c r="EK6" s="87" t="str">
        <f t="shared" si="12"/>
        <v>-</v>
      </c>
      <c r="EL6" s="87" t="str">
        <f t="shared" si="12"/>
        <v>-</v>
      </c>
      <c r="EM6" s="87">
        <f t="shared" si="12"/>
        <v>0.28999999999999998</v>
      </c>
      <c r="EN6" s="81" t="str">
        <f>IF(EN7="","",IF(EN7="-","【-】","【"&amp;SUBSTITUTE(TEXT(EN7,"#,##0.00"),"-","△")&amp;"】"))</f>
        <v>【0.32】</v>
      </c>
    </row>
    <row r="7" spans="1:144" s="65" customFormat="1">
      <c r="A7" s="66"/>
      <c r="B7" s="72">
        <v>2021</v>
      </c>
      <c r="C7" s="72">
        <v>222224</v>
      </c>
      <c r="D7" s="72">
        <v>46</v>
      </c>
      <c r="E7" s="72">
        <v>1</v>
      </c>
      <c r="F7" s="72">
        <v>0</v>
      </c>
      <c r="G7" s="72">
        <v>5</v>
      </c>
      <c r="H7" s="72" t="s">
        <v>14</v>
      </c>
      <c r="I7" s="72" t="s">
        <v>96</v>
      </c>
      <c r="J7" s="72" t="s">
        <v>97</v>
      </c>
      <c r="K7" s="72" t="s">
        <v>98</v>
      </c>
      <c r="L7" s="72" t="s">
        <v>25</v>
      </c>
      <c r="M7" s="72" t="s">
        <v>16</v>
      </c>
      <c r="N7" s="82" t="s">
        <v>99</v>
      </c>
      <c r="O7" s="82">
        <v>32.83</v>
      </c>
      <c r="P7" s="82">
        <v>8.85</v>
      </c>
      <c r="Q7" s="82">
        <v>2595</v>
      </c>
      <c r="R7" s="82">
        <v>29319</v>
      </c>
      <c r="S7" s="82">
        <v>363.97</v>
      </c>
      <c r="T7" s="82">
        <v>80.55</v>
      </c>
      <c r="U7" s="82">
        <v>2573</v>
      </c>
      <c r="V7" s="82">
        <v>0.79</v>
      </c>
      <c r="W7" s="82">
        <v>3256.96</v>
      </c>
      <c r="X7" s="82" t="s">
        <v>99</v>
      </c>
      <c r="Y7" s="82" t="s">
        <v>99</v>
      </c>
      <c r="Z7" s="82" t="s">
        <v>99</v>
      </c>
      <c r="AA7" s="82" t="s">
        <v>99</v>
      </c>
      <c r="AB7" s="82">
        <v>114.93</v>
      </c>
      <c r="AC7" s="82" t="s">
        <v>99</v>
      </c>
      <c r="AD7" s="82" t="s">
        <v>99</v>
      </c>
      <c r="AE7" s="82" t="s">
        <v>99</v>
      </c>
      <c r="AF7" s="82" t="s">
        <v>99</v>
      </c>
      <c r="AG7" s="82">
        <v>105.75</v>
      </c>
      <c r="AH7" s="82">
        <v>105.46</v>
      </c>
      <c r="AI7" s="82" t="s">
        <v>99</v>
      </c>
      <c r="AJ7" s="82" t="s">
        <v>99</v>
      </c>
      <c r="AK7" s="82" t="s">
        <v>99</v>
      </c>
      <c r="AL7" s="82" t="s">
        <v>99</v>
      </c>
      <c r="AM7" s="82">
        <v>0</v>
      </c>
      <c r="AN7" s="82" t="s">
        <v>99</v>
      </c>
      <c r="AO7" s="82" t="s">
        <v>99</v>
      </c>
      <c r="AP7" s="82" t="s">
        <v>99</v>
      </c>
      <c r="AQ7" s="82" t="s">
        <v>99</v>
      </c>
      <c r="AR7" s="82">
        <v>31.15</v>
      </c>
      <c r="AS7" s="82">
        <v>28.96</v>
      </c>
      <c r="AT7" s="82" t="s">
        <v>99</v>
      </c>
      <c r="AU7" s="82" t="s">
        <v>99</v>
      </c>
      <c r="AV7" s="82" t="s">
        <v>99</v>
      </c>
      <c r="AW7" s="82" t="s">
        <v>99</v>
      </c>
      <c r="AX7" s="82">
        <v>47.59</v>
      </c>
      <c r="AY7" s="82" t="s">
        <v>99</v>
      </c>
      <c r="AZ7" s="82" t="s">
        <v>99</v>
      </c>
      <c r="BA7" s="82" t="s">
        <v>99</v>
      </c>
      <c r="BB7" s="82" t="s">
        <v>99</v>
      </c>
      <c r="BC7" s="82">
        <v>263.45</v>
      </c>
      <c r="BD7" s="82">
        <v>185.62</v>
      </c>
      <c r="BE7" s="82" t="s">
        <v>99</v>
      </c>
      <c r="BF7" s="82" t="s">
        <v>99</v>
      </c>
      <c r="BG7" s="82" t="s">
        <v>99</v>
      </c>
      <c r="BH7" s="82" t="s">
        <v>99</v>
      </c>
      <c r="BI7" s="82">
        <v>1860.92</v>
      </c>
      <c r="BJ7" s="82" t="s">
        <v>99</v>
      </c>
      <c r="BK7" s="82" t="s">
        <v>99</v>
      </c>
      <c r="BL7" s="82" t="s">
        <v>99</v>
      </c>
      <c r="BM7" s="82" t="s">
        <v>99</v>
      </c>
      <c r="BN7" s="82">
        <v>940.22</v>
      </c>
      <c r="BO7" s="82">
        <v>1125.3900000000001</v>
      </c>
      <c r="BP7" s="82" t="s">
        <v>99</v>
      </c>
      <c r="BQ7" s="82" t="s">
        <v>99</v>
      </c>
      <c r="BR7" s="82" t="s">
        <v>99</v>
      </c>
      <c r="BS7" s="82" t="s">
        <v>99</v>
      </c>
      <c r="BT7" s="82">
        <v>36.65</v>
      </c>
      <c r="BU7" s="82" t="s">
        <v>99</v>
      </c>
      <c r="BV7" s="82" t="s">
        <v>99</v>
      </c>
      <c r="BW7" s="82" t="s">
        <v>99</v>
      </c>
      <c r="BX7" s="82" t="s">
        <v>99</v>
      </c>
      <c r="BY7" s="82">
        <v>66.8</v>
      </c>
      <c r="BZ7" s="82">
        <v>60.84</v>
      </c>
      <c r="CA7" s="82" t="s">
        <v>99</v>
      </c>
      <c r="CB7" s="82" t="s">
        <v>99</v>
      </c>
      <c r="CC7" s="82" t="s">
        <v>99</v>
      </c>
      <c r="CD7" s="82" t="s">
        <v>99</v>
      </c>
      <c r="CE7" s="82">
        <v>339.33</v>
      </c>
      <c r="CF7" s="82" t="s">
        <v>99</v>
      </c>
      <c r="CG7" s="82" t="s">
        <v>99</v>
      </c>
      <c r="CH7" s="82" t="s">
        <v>99</v>
      </c>
      <c r="CI7" s="82" t="s">
        <v>99</v>
      </c>
      <c r="CJ7" s="82">
        <v>268.88</v>
      </c>
      <c r="CK7" s="82">
        <v>272.95</v>
      </c>
      <c r="CL7" s="82" t="s">
        <v>99</v>
      </c>
      <c r="CM7" s="82" t="s">
        <v>99</v>
      </c>
      <c r="CN7" s="82" t="s">
        <v>99</v>
      </c>
      <c r="CO7" s="82" t="s">
        <v>99</v>
      </c>
      <c r="CP7" s="82">
        <v>37.93</v>
      </c>
      <c r="CQ7" s="82" t="s">
        <v>99</v>
      </c>
      <c r="CR7" s="82" t="s">
        <v>99</v>
      </c>
      <c r="CS7" s="82" t="s">
        <v>99</v>
      </c>
      <c r="CT7" s="82" t="s">
        <v>99</v>
      </c>
      <c r="CU7" s="82">
        <v>49</v>
      </c>
      <c r="CV7" s="82">
        <v>51.15</v>
      </c>
      <c r="CW7" s="82" t="s">
        <v>99</v>
      </c>
      <c r="CX7" s="82" t="s">
        <v>99</v>
      </c>
      <c r="CY7" s="82" t="s">
        <v>99</v>
      </c>
      <c r="CZ7" s="82" t="s">
        <v>99</v>
      </c>
      <c r="DA7" s="82">
        <v>78.34</v>
      </c>
      <c r="DB7" s="82" t="s">
        <v>99</v>
      </c>
      <c r="DC7" s="82" t="s">
        <v>99</v>
      </c>
      <c r="DD7" s="82" t="s">
        <v>99</v>
      </c>
      <c r="DE7" s="82" t="s">
        <v>99</v>
      </c>
      <c r="DF7" s="82">
        <v>75.64</v>
      </c>
      <c r="DG7" s="82">
        <v>74.540000000000006</v>
      </c>
      <c r="DH7" s="82" t="s">
        <v>99</v>
      </c>
      <c r="DI7" s="82" t="s">
        <v>99</v>
      </c>
      <c r="DJ7" s="82" t="s">
        <v>99</v>
      </c>
      <c r="DK7" s="82" t="s">
        <v>99</v>
      </c>
      <c r="DL7" s="82">
        <v>3.54</v>
      </c>
      <c r="DM7" s="82" t="s">
        <v>99</v>
      </c>
      <c r="DN7" s="82" t="s">
        <v>99</v>
      </c>
      <c r="DO7" s="82" t="s">
        <v>99</v>
      </c>
      <c r="DP7" s="82" t="s">
        <v>99</v>
      </c>
      <c r="DQ7" s="82">
        <v>41.18</v>
      </c>
      <c r="DR7" s="82">
        <v>35.99</v>
      </c>
      <c r="DS7" s="82" t="s">
        <v>99</v>
      </c>
      <c r="DT7" s="82" t="s">
        <v>99</v>
      </c>
      <c r="DU7" s="82" t="s">
        <v>99</v>
      </c>
      <c r="DV7" s="82" t="s">
        <v>99</v>
      </c>
      <c r="DW7" s="82">
        <v>50.24</v>
      </c>
      <c r="DX7" s="82" t="s">
        <v>99</v>
      </c>
      <c r="DY7" s="82" t="s">
        <v>99</v>
      </c>
      <c r="DZ7" s="82" t="s">
        <v>99</v>
      </c>
      <c r="EA7" s="82" t="s">
        <v>99</v>
      </c>
      <c r="EB7" s="82">
        <v>21.65</v>
      </c>
      <c r="EC7" s="82">
        <v>17.28</v>
      </c>
      <c r="ED7" s="82" t="s">
        <v>99</v>
      </c>
      <c r="EE7" s="82" t="s">
        <v>99</v>
      </c>
      <c r="EF7" s="82" t="s">
        <v>99</v>
      </c>
      <c r="EG7" s="82" t="s">
        <v>99</v>
      </c>
      <c r="EH7" s="82">
        <v>0.4</v>
      </c>
      <c r="EI7" s="82" t="s">
        <v>99</v>
      </c>
      <c r="EJ7" s="82" t="s">
        <v>99</v>
      </c>
      <c r="EK7" s="82" t="s">
        <v>99</v>
      </c>
      <c r="EL7" s="82" t="s">
        <v>99</v>
      </c>
      <c r="EM7" s="82">
        <v>0.28999999999999998</v>
      </c>
      <c r="EN7" s="82">
        <v>0.32</v>
      </c>
    </row>
    <row r="8" spans="1:144">
      <c r="X8" s="88"/>
      <c r="Y8" s="88"/>
      <c r="Z8" s="88"/>
      <c r="AA8" s="88"/>
      <c r="AB8" s="88"/>
      <c r="AC8" s="88"/>
      <c r="AD8" s="88"/>
      <c r="AE8" s="88"/>
      <c r="AF8" s="88"/>
      <c r="AG8" s="88"/>
      <c r="AH8" s="89"/>
      <c r="AI8" s="88"/>
      <c r="AJ8" s="88"/>
      <c r="AK8" s="88"/>
      <c r="AL8" s="88"/>
      <c r="AM8" s="88"/>
      <c r="AN8" s="88"/>
      <c r="AO8" s="88"/>
      <c r="AP8" s="88"/>
      <c r="AQ8" s="88"/>
      <c r="AR8" s="88"/>
      <c r="AS8" s="89"/>
      <c r="AT8" s="88"/>
      <c r="AU8" s="88"/>
      <c r="AV8" s="88"/>
      <c r="AW8" s="88"/>
      <c r="AX8" s="88"/>
      <c r="AY8" s="88"/>
      <c r="AZ8" s="88"/>
      <c r="BA8" s="88"/>
      <c r="BB8" s="88"/>
      <c r="BC8" s="88"/>
      <c r="BD8" s="89"/>
      <c r="BE8" s="88"/>
      <c r="BF8" s="88"/>
      <c r="BG8" s="88"/>
      <c r="BH8" s="88"/>
      <c r="BI8" s="88"/>
      <c r="BJ8" s="88"/>
      <c r="BK8" s="88"/>
      <c r="BL8" s="88"/>
      <c r="BM8" s="88"/>
      <c r="BN8" s="88"/>
      <c r="BO8" s="89"/>
      <c r="BP8" s="88"/>
      <c r="BQ8" s="88"/>
      <c r="BR8" s="88"/>
      <c r="BS8" s="88"/>
      <c r="BT8" s="88"/>
      <c r="BU8" s="88"/>
      <c r="BV8" s="88"/>
      <c r="BW8" s="88"/>
      <c r="BX8" s="88"/>
      <c r="BY8" s="88"/>
      <c r="BZ8" s="89"/>
      <c r="CA8" s="88"/>
      <c r="CB8" s="88"/>
      <c r="CC8" s="88"/>
      <c r="CD8" s="88"/>
      <c r="CE8" s="88"/>
      <c r="CF8" s="88"/>
      <c r="CG8" s="88"/>
      <c r="CH8" s="88"/>
      <c r="CI8" s="88"/>
      <c r="CJ8" s="88"/>
      <c r="CK8" s="89"/>
      <c r="CL8" s="88"/>
      <c r="CM8" s="88"/>
      <c r="CN8" s="88"/>
      <c r="CO8" s="88"/>
      <c r="CP8" s="88"/>
      <c r="CQ8" s="88"/>
      <c r="CR8" s="88"/>
      <c r="CS8" s="88"/>
      <c r="CT8" s="88"/>
      <c r="CU8" s="88"/>
      <c r="CV8" s="89"/>
      <c r="CW8" s="88"/>
      <c r="CX8" s="88"/>
      <c r="CY8" s="88"/>
      <c r="CZ8" s="88"/>
      <c r="DA8" s="88"/>
      <c r="DB8" s="88"/>
      <c r="DC8" s="88"/>
      <c r="DD8" s="88"/>
      <c r="DE8" s="88"/>
      <c r="DF8" s="88"/>
      <c r="DG8" s="89"/>
      <c r="DH8" s="88"/>
      <c r="DI8" s="88"/>
      <c r="DJ8" s="88"/>
      <c r="DK8" s="88"/>
      <c r="DL8" s="88"/>
      <c r="DM8" s="88"/>
      <c r="DN8" s="88"/>
      <c r="DO8" s="88"/>
      <c r="DP8" s="88"/>
      <c r="DQ8" s="88"/>
      <c r="DR8" s="89"/>
      <c r="DS8" s="88"/>
      <c r="DT8" s="88"/>
      <c r="DU8" s="88"/>
      <c r="DV8" s="88"/>
      <c r="DW8" s="88"/>
      <c r="DX8" s="88"/>
      <c r="DY8" s="88"/>
      <c r="DZ8" s="88"/>
      <c r="EA8" s="88"/>
      <c r="EB8" s="88"/>
      <c r="EC8" s="89"/>
      <c r="ED8" s="88"/>
      <c r="EE8" s="88"/>
      <c r="EF8" s="88"/>
      <c r="EG8" s="88"/>
      <c r="EH8" s="88"/>
      <c r="EI8" s="88"/>
      <c r="EJ8" s="88"/>
      <c r="EK8" s="88"/>
      <c r="EL8" s="88"/>
      <c r="EM8" s="88"/>
      <c r="EN8" s="89"/>
    </row>
    <row r="9" spans="1:144">
      <c r="A9" s="67"/>
      <c r="B9" s="67" t="s">
        <v>100</v>
      </c>
      <c r="C9" s="67" t="s">
        <v>101</v>
      </c>
      <c r="D9" s="67" t="s">
        <v>102</v>
      </c>
      <c r="E9" s="67" t="s">
        <v>103</v>
      </c>
      <c r="F9" s="67" t="s">
        <v>104</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52</v>
      </c>
      <c r="B10" s="73">
        <f>DATEVALUE($B7+12-B11&amp;"/1/"&amp;B12)</f>
        <v>47119</v>
      </c>
      <c r="C10" s="73">
        <f>DATEVALUE($B7+12-C11&amp;"/1/"&amp;C12)</f>
        <v>47484</v>
      </c>
      <c r="D10" s="74">
        <f>DATEVALUE($B7+12-D11&amp;"/1/"&amp;D12)</f>
        <v>47849</v>
      </c>
      <c r="E10" s="74">
        <f>DATEVALUE($B7+12-E11&amp;"/1/"&amp;E12)</f>
        <v>48215</v>
      </c>
      <c r="F10" s="74">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2023-02-14T23:53:31Z</cp:lastPrinted>
  <dcterms:created xsi:type="dcterms:W3CDTF">2022-12-01T00:59:45Z</dcterms:created>
  <dcterms:modified xsi:type="dcterms:W3CDTF">2023-02-21T23:02:32Z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2023-02-21T23:02:32Z</vt:filetime>
  </property>
</Properties>
</file>