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8HYGjtgBCAacCXMqqqYhZc4GyRhYwkug0Op369A3MIwGyvz2xOtHoqRp1wt6rr9F2GkwuX+tMOuhc8f0fPtSg==" workbookSaltValue="4TFOXvBHXrabuMc5v4/O5w==" workbookSpinCount="100000"/>
  <bookViews>
    <workbookView xWindow="28680" yWindow="-120" windowWidth="29040" windowHeight="158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<sst xmlns="http://schemas.openxmlformats.org/spreadsheetml/2006/main" xmlns:r="http://schemas.openxmlformats.org/officeDocument/2006/relationships" count="115" uniqueCount="115">
  <si>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</si>
  <si>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</si>
  <si>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</si>
  <si>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</si>
  <si>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</si>
  <si>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</si>
  <si>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</si>
  <si>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</si>
  <si>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</si>
  <si>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</si>
  <si>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</si>
  <si>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</si>
  <si>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</si>
  <si>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</si>
  <si>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</si>
  <si>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</si>
  <si>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</si>
  <si>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</si>
  <si>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</si>
  <si>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</si>
  <si>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</si>
  <si>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</si>
  <si>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</si>
  <si>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</si>
  <si>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</si>
  <si>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</si>
  <si>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</si>
  <si>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</si>
  <si>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</si>
  <si>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</si>
  <si>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</si>
  <si>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</si>
  <si>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</si>
  <si>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</si>
  <si>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</si>
  <si>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</si>
  <si>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</si>
  <si>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</si>
  <si>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</si>
  <si>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</si>
  <si>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</si>
  <si>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</si>
  <si>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</si>
  <si>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</si>
  <si>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</si>
  <si>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</si>
  <si>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</si>
  <si>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</si>
  <si>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</si>
  <si>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</si>
  <si>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</si>
  <si>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</si>
  <si>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</si>
  <si>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</si>
  <si>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</si>
  <si>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</si>
  <si>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</si>
  <si>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</si>
  <si>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</si>
  <si>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</si>
  <si>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</si>
  <si>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</si>
  <si>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</si>
  <si>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</si>
  <si>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</si>
  <si>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</si>
  <si>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</si>
  <si>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</si>
  <si>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</si>
  <si>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</si>
  <si>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</si>
  <si>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</si>
  <si>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</si>
  <si>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</si>
  <si>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</si>
  <si>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</si>
  <si>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</si>
  <si>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</si>
  <si>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</si>
  <si>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</si>
  <si>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</si>
  <si>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</si>
  <si>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</si>
  <si>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</si>
  <si>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</si>
  <si>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</si>
  <si>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</si>
  <si>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</si>
  <si>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</si>
  <si>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</si>
  <si>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</si>
  <si>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</si>
  <si>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</si>
  <si>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</si>
  <si>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</si>
  <si>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裾野市</t>
  </si>
  <si>
    <t>法適用</t>
  </si>
  <si>
    <t>下水道事業</t>
  </si>
  <si>
    <t>公共下水道</t>
  </si>
  <si>
    <t>Cb2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</si>
  <si>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</si>
  <si>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</si>
  <si>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</si>
  <si>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</si>
  <si>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</si>
  <si>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</si>
  <si>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</si>
  <si>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</si>
  <si>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</si>
  <si>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</si>
  <si>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</si>
  <si>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</si>
  <si>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裾野市下水道事業は、平成２年度から建設事業を開始しており、現時点で法定耐用年数に近づいている老朽管渠はありません。
　①有形固定資産減価償却率については、公営企業会計移行４年目であり、事業計画の概成に至るまで償却対象資産の取得及び減価償却が続いていくため、今後も数値は上昇していきます。前述のとおり老朽化の対象となる管渠は現時点では存在しないため、②管渠老朽化率及び③管渠改善率は「0.00％」です。
　一方で、マンホールポンプ場の機械や装置類などについては、令和３年度より継続的な調査等によるストックマネジメント計画を基に平準的な改築事業を進めています。</t>
    <rPh sb="30" eb="33">
      <t>ゲンジテン</t>
    </rPh>
    <rPh sb="231" eb="233">
      <t>レイワ</t>
    </rPh>
    <rPh sb="234" eb="236">
      <t>ネンド</t>
    </rPh>
    <phoneticPr fontId="1"/>
  </si>
  <si>
    <t>　令和３年１月に下水道使用料を約21％改定したことにより、令和３年度の使用料収入が増加し、経費回収率が約86％まで改善しました。しかしながら、目標とする経費回収率100％には届いておらず、一般会計からの基準外繰入金に依存している状況は変わっていません。令和２年度以降実施している審議会での経営戦略（投資・財政計画）の計画値と決算値の比較・精査に基づき、今後も段階的な使用料の改定が必要であると考えます。経営戦略のPDCAサイクルを継続し、経営戦略や使用料の改定も含め将来にわたり必要な下水道サービスを安定的に提供できる経営基盤の強化を図ります。
　投資的な側面としては、計画的な管路整備やストックマネジメント計画に基づく管路施設の改築を進め、有収水量の増加を目指します。</t>
    <rPh sb="29" eb="31">
      <t>レイワ</t>
    </rPh>
    <rPh sb="32" eb="34">
      <t>ネンド</t>
    </rPh>
    <rPh sb="51" eb="52">
      <t>ヤク</t>
    </rPh>
    <rPh sb="57" eb="59">
      <t>カイゼン</t>
    </rPh>
    <rPh sb="71" eb="73">
      <t>モクヒョウ</t>
    </rPh>
    <rPh sb="76" eb="81">
      <t>ケイヒカイシュウリツ</t>
    </rPh>
    <rPh sb="87" eb="88">
      <t>トド</t>
    </rPh>
    <rPh sb="101" eb="104">
      <t>キジュンガイ</t>
    </rPh>
    <rPh sb="104" eb="106">
      <t>クリイレ</t>
    </rPh>
    <rPh sb="106" eb="107">
      <t>キン</t>
    </rPh>
    <rPh sb="108" eb="110">
      <t>イソン</t>
    </rPh>
    <rPh sb="114" eb="116">
      <t>ジョウキョウ</t>
    </rPh>
    <rPh sb="117" eb="118">
      <t>カ</t>
    </rPh>
    <rPh sb="126" eb="128">
      <t>レイワ</t>
    </rPh>
    <rPh sb="129" eb="131">
      <t>ネンド</t>
    </rPh>
    <rPh sb="131" eb="133">
      <t>イコウ</t>
    </rPh>
    <rPh sb="133" eb="135">
      <t>ジッシ</t>
    </rPh>
    <rPh sb="144" eb="148">
      <t>ケイエイセンリャク</t>
    </rPh>
    <rPh sb="169" eb="171">
      <t>セイサ</t>
    </rPh>
    <rPh sb="172" eb="173">
      <t>モト</t>
    </rPh>
    <rPh sb="176" eb="178">
      <t>コンゴ</t>
    </rPh>
    <rPh sb="179" eb="182">
      <t>ダンカイテキ</t>
    </rPh>
    <rPh sb="183" eb="186">
      <t>シヨウリョウ</t>
    </rPh>
    <rPh sb="187" eb="189">
      <t>カイテイ</t>
    </rPh>
    <rPh sb="190" eb="192">
      <t>ヒツヨウ</t>
    </rPh>
    <rPh sb="196" eb="197">
      <t>カンガ</t>
    </rPh>
    <rPh sb="201" eb="205">
      <t>ケイエイセンリャク</t>
    </rPh>
    <rPh sb="219" eb="223">
      <t>ケイエイセンリャク</t>
    </rPh>
    <rPh sb="224" eb="227">
      <t>シヨウリョウ</t>
    </rPh>
    <rPh sb="228" eb="230">
      <t>カイテイ</t>
    </rPh>
    <rPh sb="231" eb="232">
      <t>フク</t>
    </rPh>
    <rPh sb="239" eb="241">
      <t>ヒツヨウ</t>
    </rPh>
    <rPh sb="242" eb="245">
      <t>ゲスイドウ</t>
    </rPh>
    <rPh sb="250" eb="253">
      <t>アンテイテキ</t>
    </rPh>
    <rPh sb="254" eb="256">
      <t>テイキョウ</t>
    </rPh>
    <rPh sb="259" eb="261">
      <t>ケイエイ</t>
    </rPh>
    <rPh sb="261" eb="263">
      <t>キバン</t>
    </rPh>
    <rPh sb="264" eb="266">
      <t>キョウカ</t>
    </rPh>
    <rPh sb="267" eb="268">
      <t>ハカ</t>
    </rPh>
    <phoneticPr fontId="1"/>
  </si>
  <si>
    <t>　平成30年度より地方公営企業会計へ移行し、４回目の決算となるため、数値は４年度分です。
　①経常収支比率は、類似団体や全国平均より低いが、100％を超えており収支の均衡は保たれています。②累積欠損金はありません。③流動比率は、類似団体や全国平均より下回っています。要因は、流動負債（企業債償還金）が流動資産（現金）を上回っているためで、令和４年度の償還金のピークを過ぎるまでは、40％前後で推移する見込みです。④企業債残高対事業規模比率は、類似団体や全国平均を上回っており、使用料収入に対する企業債残高の割合が高いことを表しています。企業債残高の減少に伴い令和４年度以降も減少する見込みです。⑤経費回収率は、令和３年１月の使用料の改定（平均改定率約21％）により、類似団体を上回りました。しかしながら、全国平均を下回っている状況は変わっていないため、今後も段階的に使用料の改定を実施し、経費回収率100％を目指します。⑥汚水処理原価は、類似団体と全国平均の間に位置しています。収益性の高い未整備区域を重点的に整備し、有収水量の増加を図ります。⑦施設利用率は、流域下水道による広域処理であり市単独施設を有していないため当該値は「－」です。⑧水洗化率は、類似団体と全国平均の間に位置しています。水洗化率の向上は、安定的な使用料収入の確保につながるため、引き続き未接続世帯への普及啓発活動を実施します。</t>
    <rPh sb="319" eb="321">
      <t>ヘイキン</t>
    </rPh>
    <rPh sb="321" eb="323">
      <t>カイテイ</t>
    </rPh>
    <rPh sb="323" eb="324">
      <t>リツ</t>
    </rPh>
    <rPh sb="394" eb="399">
      <t>ケイヒカイシュウリツ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</si>
</sst>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c:v>
                </c:pt>
                <c:pt idx="2">
                  <c:v>0.34</c:v>
                </c:pt>
                <c:pt idx="3">
                  <c:v>4.e-002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49.98</c:v>
                </c:pt>
                <c:pt idx="2">
                  <c:v>50.06</c:v>
                </c:pt>
                <c:pt idx="3">
                  <c:v>46.3</c:v>
                </c:pt>
                <c:pt idx="4">
                  <c:v>47.23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89.37</c:v>
                </c:pt>
                <c:pt idx="2">
                  <c:v>89.93</c:v>
                </c:pt>
                <c:pt idx="3">
                  <c:v>91.22</c:v>
                </c:pt>
                <c:pt idx="4">
                  <c:v>92.21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87.09</c:v>
                </c:pt>
                <c:pt idx="2">
                  <c:v>85.79</c:v>
                </c:pt>
                <c:pt idx="3">
                  <c:v>85.01</c:v>
                </c:pt>
                <c:pt idx="4">
                  <c:v>85.55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103.44</c:v>
                </c:pt>
                <c:pt idx="2">
                  <c:v>102.4</c:v>
                </c:pt>
                <c:pt idx="3">
                  <c:v>103.14</c:v>
                </c:pt>
                <c:pt idx="4">
                  <c:v>101.78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106.92</c:v>
                </c:pt>
                <c:pt idx="2">
                  <c:v>105.14</c:v>
                </c:pt>
                <c:pt idx="3">
                  <c:v>106.75</c:v>
                </c:pt>
                <c:pt idx="4">
                  <c:v>109.7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2.72</c:v>
                </c:pt>
                <c:pt idx="2">
                  <c:v>5.36</c:v>
                </c:pt>
                <c:pt idx="3">
                  <c:v>7.93</c:v>
                </c:pt>
                <c:pt idx="4">
                  <c:v>10.32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18.600000000000001</c:v>
                </c:pt>
                <c:pt idx="2">
                  <c:v>18.04</c:v>
                </c:pt>
                <c:pt idx="3">
                  <c:v>9.0399999999999991</c:v>
                </c:pt>
                <c:pt idx="4">
                  <c:v>9.35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1.03</c:v>
                </c:pt>
                <c:pt idx="2">
                  <c:v>11.56</c:v>
                </c:pt>
                <c:pt idx="3">
                  <c:v>7.23</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15.86</c:v>
                </c:pt>
                <c:pt idx="2">
                  <c:v>26.43</c:v>
                </c:pt>
                <c:pt idx="3">
                  <c:v>32.47</c:v>
                </c:pt>
                <c:pt idx="4">
                  <c:v>38.18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49.02</c:v>
                </c:pt>
                <c:pt idx="2">
                  <c:v>54.41</c:v>
                </c:pt>
                <c:pt idx="3">
                  <c:v>38.76</c:v>
                </c:pt>
                <c:pt idx="4">
                  <c:v>49.21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3139.18</c:v>
                </c:pt>
                <c:pt idx="2">
                  <c:v>1974.98</c:v>
                </c:pt>
                <c:pt idx="3">
                  <c:v>1602.13</c:v>
                </c:pt>
                <c:pt idx="4">
                  <c:v>1251.8699999999999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948.07</c:v>
                </c:pt>
                <c:pt idx="2">
                  <c:v>1105.9100000000001</c:v>
                </c:pt>
                <c:pt idx="3">
                  <c:v>1303.55</c:v>
                </c:pt>
                <c:pt idx="4">
                  <c:v>1172.21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59.72</c:v>
                </c:pt>
                <c:pt idx="2">
                  <c:v>58.32</c:v>
                </c:pt>
                <c:pt idx="3">
                  <c:v>70.53</c:v>
                </c:pt>
                <c:pt idx="4">
                  <c:v>85.79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83.31</c:v>
                </c:pt>
                <c:pt idx="2">
                  <c:v>76.319999999999993</c:v>
                </c:pt>
                <c:pt idx="3">
                  <c:v>78.510000000000005</c:v>
                </c:pt>
                <c:pt idx="4">
                  <c:v>79.55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178.96</c:v>
                </c:pt>
                <c:pt idx="2">
                  <c:v>183.06</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160.62</c:v>
                </c:pt>
                <c:pt idx="2">
                  <c:v>171.08</c:v>
                </c:pt>
                <c:pt idx="3">
                  <c:v>160.44999999999999</c:v>
                </c:pt>
                <c:pt idx="4">
                  <c:v>161.13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裾野市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Cb2</v>
      </c>
      <c r="X8" s="6"/>
      <c r="Y8" s="6"/>
      <c r="Z8" s="6"/>
      <c r="AA8" s="6"/>
      <c r="AB8" s="6"/>
      <c r="AC8" s="6"/>
      <c r="AD8" s="20" t="str">
        <f>データ!$M$6</f>
        <v>非設置</v>
      </c>
      <c r="AE8" s="20"/>
      <c r="AF8" s="20"/>
      <c r="AG8" s="20"/>
      <c r="AH8" s="20"/>
      <c r="AI8" s="20"/>
      <c r="AJ8" s="20"/>
      <c r="AK8" s="3"/>
      <c r="AL8" s="21">
        <f>データ!S6</f>
        <v>50425</v>
      </c>
      <c r="AM8" s="21"/>
      <c r="AN8" s="21"/>
      <c r="AO8" s="21"/>
      <c r="AP8" s="21"/>
      <c r="AQ8" s="21"/>
      <c r="AR8" s="21"/>
      <c r="AS8" s="21"/>
      <c r="AT8" s="7">
        <f>データ!T6</f>
        <v>138.12</v>
      </c>
      <c r="AU8" s="7"/>
      <c r="AV8" s="7"/>
      <c r="AW8" s="7"/>
      <c r="AX8" s="7"/>
      <c r="AY8" s="7"/>
      <c r="AZ8" s="7"/>
      <c r="BA8" s="7"/>
      <c r="BB8" s="7">
        <f>データ!U6</f>
        <v>365.08</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57.97</v>
      </c>
      <c r="J10" s="7"/>
      <c r="K10" s="7"/>
      <c r="L10" s="7"/>
      <c r="M10" s="7"/>
      <c r="N10" s="7"/>
      <c r="O10" s="7"/>
      <c r="P10" s="7">
        <f>データ!P6</f>
        <v>44.96</v>
      </c>
      <c r="Q10" s="7"/>
      <c r="R10" s="7"/>
      <c r="S10" s="7"/>
      <c r="T10" s="7"/>
      <c r="U10" s="7"/>
      <c r="V10" s="7"/>
      <c r="W10" s="7">
        <f>データ!Q6</f>
        <v>89.26</v>
      </c>
      <c r="X10" s="7"/>
      <c r="Y10" s="7"/>
      <c r="Z10" s="7"/>
      <c r="AA10" s="7"/>
      <c r="AB10" s="7"/>
      <c r="AC10" s="7"/>
      <c r="AD10" s="21">
        <f>データ!R6</f>
        <v>2508</v>
      </c>
      <c r="AE10" s="21"/>
      <c r="AF10" s="21"/>
      <c r="AG10" s="21"/>
      <c r="AH10" s="21"/>
      <c r="AI10" s="21"/>
      <c r="AJ10" s="21"/>
      <c r="AK10" s="2"/>
      <c r="AL10" s="21">
        <f>データ!V6</f>
        <v>22519</v>
      </c>
      <c r="AM10" s="21"/>
      <c r="AN10" s="21"/>
      <c r="AO10" s="21"/>
      <c r="AP10" s="21"/>
      <c r="AQ10" s="21"/>
      <c r="AR10" s="21"/>
      <c r="AS10" s="21"/>
      <c r="AT10" s="7">
        <f>データ!W6</f>
        <v>3.73</v>
      </c>
      <c r="AU10" s="7"/>
      <c r="AV10" s="7"/>
      <c r="AW10" s="7"/>
      <c r="AX10" s="7"/>
      <c r="AY10" s="7"/>
      <c r="AZ10" s="7"/>
      <c r="BA10" s="7"/>
      <c r="BB10" s="7">
        <f>データ!X6</f>
        <v>6037.27</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gluEX3HBF3TTikZkVagLOIJ1TvdO776xgZDejGIj8KSieRmKCkMrUA1os8K44mPs8004C3kJl0G4FUSP3bG2g==" saltValue="aXHWR7cTFK7EoO0DvqqPP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222208</v>
      </c>
      <c r="D6" s="61">
        <f t="shared" si="1"/>
        <v>46</v>
      </c>
      <c r="E6" s="61">
        <f t="shared" si="1"/>
        <v>17</v>
      </c>
      <c r="F6" s="61">
        <f t="shared" si="1"/>
        <v>1</v>
      </c>
      <c r="G6" s="61">
        <f t="shared" si="1"/>
        <v>0</v>
      </c>
      <c r="H6" s="61" t="str">
        <f t="shared" si="1"/>
        <v>静岡県　裾野市</v>
      </c>
      <c r="I6" s="61" t="str">
        <f t="shared" si="1"/>
        <v>法適用</v>
      </c>
      <c r="J6" s="61" t="str">
        <f t="shared" si="1"/>
        <v>下水道事業</v>
      </c>
      <c r="K6" s="61" t="str">
        <f t="shared" si="1"/>
        <v>公共下水道</v>
      </c>
      <c r="L6" s="61" t="str">
        <f t="shared" si="1"/>
        <v>Cb2</v>
      </c>
      <c r="M6" s="61" t="str">
        <f t="shared" si="1"/>
        <v>非設置</v>
      </c>
      <c r="N6" s="70" t="str">
        <f t="shared" si="1"/>
        <v>-</v>
      </c>
      <c r="O6" s="70">
        <f t="shared" si="1"/>
        <v>57.97</v>
      </c>
      <c r="P6" s="70">
        <f t="shared" si="1"/>
        <v>44.96</v>
      </c>
      <c r="Q6" s="70">
        <f t="shared" si="1"/>
        <v>89.26</v>
      </c>
      <c r="R6" s="70">
        <f t="shared" si="1"/>
        <v>2508</v>
      </c>
      <c r="S6" s="70">
        <f t="shared" si="1"/>
        <v>50425</v>
      </c>
      <c r="T6" s="70">
        <f t="shared" si="1"/>
        <v>138.12</v>
      </c>
      <c r="U6" s="70">
        <f t="shared" si="1"/>
        <v>365.08</v>
      </c>
      <c r="V6" s="70">
        <f t="shared" si="1"/>
        <v>22519</v>
      </c>
      <c r="W6" s="70">
        <f t="shared" si="1"/>
        <v>3.73</v>
      </c>
      <c r="X6" s="70">
        <f t="shared" si="1"/>
        <v>6037.27</v>
      </c>
      <c r="Y6" s="78" t="str">
        <f t="shared" ref="Y6:AH6" si="2">IF(Y7="",NA(),Y7)</f>
        <v>-</v>
      </c>
      <c r="Z6" s="78">
        <f t="shared" si="2"/>
        <v>103.44</v>
      </c>
      <c r="AA6" s="78">
        <f t="shared" si="2"/>
        <v>102.4</v>
      </c>
      <c r="AB6" s="78">
        <f t="shared" si="2"/>
        <v>103.14</v>
      </c>
      <c r="AC6" s="78">
        <f t="shared" si="2"/>
        <v>101.78</v>
      </c>
      <c r="AD6" s="78" t="str">
        <f t="shared" si="2"/>
        <v>-</v>
      </c>
      <c r="AE6" s="78">
        <f t="shared" si="2"/>
        <v>106.92</v>
      </c>
      <c r="AF6" s="78">
        <f t="shared" si="2"/>
        <v>105.14</v>
      </c>
      <c r="AG6" s="78">
        <f t="shared" si="2"/>
        <v>106.75</v>
      </c>
      <c r="AH6" s="78">
        <f t="shared" si="2"/>
        <v>109.7</v>
      </c>
      <c r="AI6" s="70" t="str">
        <f>IF(AI7="","",IF(AI7="-","【-】","【"&amp;SUBSTITUTE(TEXT(AI7,"#,##0.00"),"-","△")&amp;"】"))</f>
        <v>【107.02】</v>
      </c>
      <c r="AJ6" s="78" t="str">
        <f t="shared" ref="AJ6:AS6" si="3">IF(AJ7="",NA(),AJ7)</f>
        <v>-</v>
      </c>
      <c r="AK6" s="70">
        <f t="shared" si="3"/>
        <v>0</v>
      </c>
      <c r="AL6" s="70">
        <f t="shared" si="3"/>
        <v>0</v>
      </c>
      <c r="AM6" s="70">
        <f t="shared" si="3"/>
        <v>0</v>
      </c>
      <c r="AN6" s="70">
        <f t="shared" si="3"/>
        <v>0</v>
      </c>
      <c r="AO6" s="78" t="str">
        <f t="shared" si="3"/>
        <v>-</v>
      </c>
      <c r="AP6" s="78">
        <f t="shared" si="3"/>
        <v>1.03</v>
      </c>
      <c r="AQ6" s="78">
        <f t="shared" si="3"/>
        <v>11.56</v>
      </c>
      <c r="AR6" s="78">
        <f t="shared" si="3"/>
        <v>7.23</v>
      </c>
      <c r="AS6" s="78">
        <f t="shared" si="3"/>
        <v>0.1</v>
      </c>
      <c r="AT6" s="70" t="str">
        <f>IF(AT7="","",IF(AT7="-","【-】","【"&amp;SUBSTITUTE(TEXT(AT7,"#,##0.00"),"-","△")&amp;"】"))</f>
        <v>【3.09】</v>
      </c>
      <c r="AU6" s="78" t="str">
        <f t="shared" ref="AU6:BD6" si="4">IF(AU7="",NA(),AU7)</f>
        <v>-</v>
      </c>
      <c r="AV6" s="78">
        <f t="shared" si="4"/>
        <v>15.86</v>
      </c>
      <c r="AW6" s="78">
        <f t="shared" si="4"/>
        <v>26.43</v>
      </c>
      <c r="AX6" s="78">
        <f t="shared" si="4"/>
        <v>32.47</v>
      </c>
      <c r="AY6" s="78">
        <f t="shared" si="4"/>
        <v>38.18</v>
      </c>
      <c r="AZ6" s="78" t="str">
        <f t="shared" si="4"/>
        <v>-</v>
      </c>
      <c r="BA6" s="78">
        <f t="shared" si="4"/>
        <v>49.02</v>
      </c>
      <c r="BB6" s="78">
        <f t="shared" si="4"/>
        <v>54.41</v>
      </c>
      <c r="BC6" s="78">
        <f t="shared" si="4"/>
        <v>38.76</v>
      </c>
      <c r="BD6" s="78">
        <f t="shared" si="4"/>
        <v>49.21</v>
      </c>
      <c r="BE6" s="70" t="str">
        <f>IF(BE7="","",IF(BE7="-","【-】","【"&amp;SUBSTITUTE(TEXT(BE7,"#,##0.00"),"-","△")&amp;"】"))</f>
        <v>【71.39】</v>
      </c>
      <c r="BF6" s="78" t="str">
        <f t="shared" ref="BF6:BO6" si="5">IF(BF7="",NA(),BF7)</f>
        <v>-</v>
      </c>
      <c r="BG6" s="78">
        <f t="shared" si="5"/>
        <v>3139.18</v>
      </c>
      <c r="BH6" s="78">
        <f t="shared" si="5"/>
        <v>1974.98</v>
      </c>
      <c r="BI6" s="78">
        <f t="shared" si="5"/>
        <v>1602.13</v>
      </c>
      <c r="BJ6" s="78">
        <f t="shared" si="5"/>
        <v>1251.8699999999999</v>
      </c>
      <c r="BK6" s="78" t="str">
        <f t="shared" si="5"/>
        <v>-</v>
      </c>
      <c r="BL6" s="78">
        <f t="shared" si="5"/>
        <v>948.07</v>
      </c>
      <c r="BM6" s="78">
        <f t="shared" si="5"/>
        <v>1105.9100000000001</v>
      </c>
      <c r="BN6" s="78">
        <f t="shared" si="5"/>
        <v>1303.55</v>
      </c>
      <c r="BO6" s="78">
        <f t="shared" si="5"/>
        <v>1172.21</v>
      </c>
      <c r="BP6" s="70" t="str">
        <f>IF(BP7="","",IF(BP7="-","【-】","【"&amp;SUBSTITUTE(TEXT(BP7,"#,##0.00"),"-","△")&amp;"】"))</f>
        <v>【669.11】</v>
      </c>
      <c r="BQ6" s="78" t="str">
        <f t="shared" ref="BQ6:BZ6" si="6">IF(BQ7="",NA(),BQ7)</f>
        <v>-</v>
      </c>
      <c r="BR6" s="78">
        <f t="shared" si="6"/>
        <v>59.72</v>
      </c>
      <c r="BS6" s="78">
        <f t="shared" si="6"/>
        <v>58.32</v>
      </c>
      <c r="BT6" s="78">
        <f t="shared" si="6"/>
        <v>70.53</v>
      </c>
      <c r="BU6" s="78">
        <f t="shared" si="6"/>
        <v>85.79</v>
      </c>
      <c r="BV6" s="78" t="str">
        <f t="shared" si="6"/>
        <v>-</v>
      </c>
      <c r="BW6" s="78">
        <f t="shared" si="6"/>
        <v>83.31</v>
      </c>
      <c r="BX6" s="78">
        <f t="shared" si="6"/>
        <v>76.319999999999993</v>
      </c>
      <c r="BY6" s="78">
        <f t="shared" si="6"/>
        <v>78.510000000000005</v>
      </c>
      <c r="BZ6" s="78">
        <f t="shared" si="6"/>
        <v>79.55</v>
      </c>
      <c r="CA6" s="70" t="str">
        <f>IF(CA7="","",IF(CA7="-","【-】","【"&amp;SUBSTITUTE(TEXT(CA7,"#,##0.00"),"-","△")&amp;"】"))</f>
        <v>【99.73】</v>
      </c>
      <c r="CB6" s="78" t="str">
        <f t="shared" ref="CB6:CK6" si="7">IF(CB7="",NA(),CB7)</f>
        <v>-</v>
      </c>
      <c r="CC6" s="78">
        <f t="shared" si="7"/>
        <v>178.96</v>
      </c>
      <c r="CD6" s="78">
        <f t="shared" si="7"/>
        <v>183.06</v>
      </c>
      <c r="CE6" s="78">
        <f t="shared" si="7"/>
        <v>150</v>
      </c>
      <c r="CF6" s="78">
        <f t="shared" si="7"/>
        <v>150</v>
      </c>
      <c r="CG6" s="78" t="str">
        <f t="shared" si="7"/>
        <v>-</v>
      </c>
      <c r="CH6" s="78">
        <f t="shared" si="7"/>
        <v>160.62</v>
      </c>
      <c r="CI6" s="78">
        <f t="shared" si="7"/>
        <v>171.08</v>
      </c>
      <c r="CJ6" s="78">
        <f t="shared" si="7"/>
        <v>160.44999999999999</v>
      </c>
      <c r="CK6" s="78">
        <f t="shared" si="7"/>
        <v>161.13</v>
      </c>
      <c r="CL6" s="70" t="str">
        <f>IF(CL7="","",IF(CL7="-","【-】","【"&amp;SUBSTITUTE(TEXT(CL7,"#,##0.00"),"-","△")&amp;"】"))</f>
        <v>【134.98】</v>
      </c>
      <c r="CM6" s="78" t="str">
        <f t="shared" ref="CM6:CV6" si="8">IF(CM7="",NA(),CM7)</f>
        <v>-</v>
      </c>
      <c r="CN6" s="78" t="str">
        <f t="shared" si="8"/>
        <v>-</v>
      </c>
      <c r="CO6" s="78" t="str">
        <f t="shared" si="8"/>
        <v>-</v>
      </c>
      <c r="CP6" s="78" t="str">
        <f t="shared" si="8"/>
        <v>-</v>
      </c>
      <c r="CQ6" s="78" t="str">
        <f t="shared" si="8"/>
        <v>-</v>
      </c>
      <c r="CR6" s="78" t="str">
        <f t="shared" si="8"/>
        <v>-</v>
      </c>
      <c r="CS6" s="78">
        <f t="shared" si="8"/>
        <v>49.98</v>
      </c>
      <c r="CT6" s="78">
        <f t="shared" si="8"/>
        <v>50.06</v>
      </c>
      <c r="CU6" s="78">
        <f t="shared" si="8"/>
        <v>46.3</v>
      </c>
      <c r="CV6" s="78">
        <f t="shared" si="8"/>
        <v>47.23</v>
      </c>
      <c r="CW6" s="70" t="str">
        <f>IF(CW7="","",IF(CW7="-","【-】","【"&amp;SUBSTITUTE(TEXT(CW7,"#,##0.00"),"-","△")&amp;"】"))</f>
        <v>【59.99】</v>
      </c>
      <c r="CX6" s="78" t="str">
        <f t="shared" ref="CX6:DG6" si="9">IF(CX7="",NA(),CX7)</f>
        <v>-</v>
      </c>
      <c r="CY6" s="78">
        <f t="shared" si="9"/>
        <v>89.37</v>
      </c>
      <c r="CZ6" s="78">
        <f t="shared" si="9"/>
        <v>89.93</v>
      </c>
      <c r="DA6" s="78">
        <f t="shared" si="9"/>
        <v>91.22</v>
      </c>
      <c r="DB6" s="78">
        <f t="shared" si="9"/>
        <v>92.21</v>
      </c>
      <c r="DC6" s="78" t="str">
        <f t="shared" si="9"/>
        <v>-</v>
      </c>
      <c r="DD6" s="78">
        <f t="shared" si="9"/>
        <v>87.09</v>
      </c>
      <c r="DE6" s="78">
        <f t="shared" si="9"/>
        <v>85.79</v>
      </c>
      <c r="DF6" s="78">
        <f t="shared" si="9"/>
        <v>85.01</v>
      </c>
      <c r="DG6" s="78">
        <f t="shared" si="9"/>
        <v>85.55</v>
      </c>
      <c r="DH6" s="70" t="str">
        <f>IF(DH7="","",IF(DH7="-","【-】","【"&amp;SUBSTITUTE(TEXT(DH7,"#,##0.00"),"-","△")&amp;"】"))</f>
        <v>【95.72】</v>
      </c>
      <c r="DI6" s="78" t="str">
        <f t="shared" ref="DI6:DR6" si="10">IF(DI7="",NA(),DI7)</f>
        <v>-</v>
      </c>
      <c r="DJ6" s="78">
        <f t="shared" si="10"/>
        <v>2.72</v>
      </c>
      <c r="DK6" s="78">
        <f t="shared" si="10"/>
        <v>5.36</v>
      </c>
      <c r="DL6" s="78">
        <f t="shared" si="10"/>
        <v>7.93</v>
      </c>
      <c r="DM6" s="78">
        <f t="shared" si="10"/>
        <v>10.32</v>
      </c>
      <c r="DN6" s="78" t="str">
        <f t="shared" si="10"/>
        <v>-</v>
      </c>
      <c r="DO6" s="78">
        <f t="shared" si="10"/>
        <v>18.600000000000001</v>
      </c>
      <c r="DP6" s="78">
        <f t="shared" si="10"/>
        <v>18.04</v>
      </c>
      <c r="DQ6" s="78">
        <f t="shared" si="10"/>
        <v>9.0399999999999991</v>
      </c>
      <c r="DR6" s="78">
        <f t="shared" si="10"/>
        <v>9.35</v>
      </c>
      <c r="DS6" s="70" t="str">
        <f>IF(DS7="","",IF(DS7="-","【-】","【"&amp;SUBSTITUTE(TEXT(DS7,"#,##0.00"),"-","△")&amp;"】"))</f>
        <v>【38.17】</v>
      </c>
      <c r="DT6" s="78" t="str">
        <f t="shared" ref="DT6:EC6" si="11">IF(DT7="",NA(),DT7)</f>
        <v>-</v>
      </c>
      <c r="DU6" s="70">
        <f t="shared" si="11"/>
        <v>0</v>
      </c>
      <c r="DV6" s="70">
        <f t="shared" si="11"/>
        <v>0</v>
      </c>
      <c r="DW6" s="70">
        <f t="shared" si="11"/>
        <v>0</v>
      </c>
      <c r="DX6" s="70">
        <f t="shared" si="11"/>
        <v>0</v>
      </c>
      <c r="DY6" s="78" t="str">
        <f t="shared" si="11"/>
        <v>-</v>
      </c>
      <c r="DZ6" s="70">
        <f t="shared" si="11"/>
        <v>0</v>
      </c>
      <c r="EA6" s="70">
        <f t="shared" si="11"/>
        <v>0</v>
      </c>
      <c r="EB6" s="70">
        <f t="shared" si="11"/>
        <v>0</v>
      </c>
      <c r="EC6" s="78">
        <f t="shared" si="11"/>
        <v>0.12</v>
      </c>
      <c r="ED6" s="70" t="str">
        <f>IF(ED7="","",IF(ED7="-","【-】","【"&amp;SUBSTITUTE(TEXT(ED7,"#,##0.00"),"-","△")&amp;"】"))</f>
        <v>【6.54】</v>
      </c>
      <c r="EE6" s="78" t="str">
        <f t="shared" ref="EE6:EN6" si="12">IF(EE7="",NA(),EE7)</f>
        <v>-</v>
      </c>
      <c r="EF6" s="70">
        <f t="shared" si="12"/>
        <v>0</v>
      </c>
      <c r="EG6" s="70">
        <f t="shared" si="12"/>
        <v>0</v>
      </c>
      <c r="EH6" s="70">
        <f t="shared" si="12"/>
        <v>0</v>
      </c>
      <c r="EI6" s="70">
        <f t="shared" si="12"/>
        <v>0</v>
      </c>
      <c r="EJ6" s="78" t="str">
        <f t="shared" si="12"/>
        <v>-</v>
      </c>
      <c r="EK6" s="78">
        <f t="shared" si="12"/>
        <v>0.2</v>
      </c>
      <c r="EL6" s="78">
        <f t="shared" si="12"/>
        <v>0.34</v>
      </c>
      <c r="EM6" s="78">
        <f t="shared" si="12"/>
        <v>4.e-002</v>
      </c>
      <c r="EN6" s="78">
        <f t="shared" si="12"/>
        <v>6.e-002</v>
      </c>
      <c r="EO6" s="70" t="str">
        <f>IF(EO7="","",IF(EO7="-","【-】","【"&amp;SUBSTITUTE(TEXT(EO7,"#,##0.00"),"-","△")&amp;"】"))</f>
        <v>【0.24】</v>
      </c>
    </row>
    <row r="7" spans="1:148" s="55" customFormat="1">
      <c r="A7" s="56"/>
      <c r="B7" s="62">
        <v>2021</v>
      </c>
      <c r="C7" s="62">
        <v>222208</v>
      </c>
      <c r="D7" s="62">
        <v>46</v>
      </c>
      <c r="E7" s="62">
        <v>17</v>
      </c>
      <c r="F7" s="62">
        <v>1</v>
      </c>
      <c r="G7" s="62">
        <v>0</v>
      </c>
      <c r="H7" s="62" t="s">
        <v>95</v>
      </c>
      <c r="I7" s="62" t="s">
        <v>96</v>
      </c>
      <c r="J7" s="62" t="s">
        <v>97</v>
      </c>
      <c r="K7" s="62" t="s">
        <v>98</v>
      </c>
      <c r="L7" s="62" t="s">
        <v>99</v>
      </c>
      <c r="M7" s="62" t="s">
        <v>100</v>
      </c>
      <c r="N7" s="71" t="s">
        <v>101</v>
      </c>
      <c r="O7" s="71">
        <v>57.97</v>
      </c>
      <c r="P7" s="71">
        <v>44.96</v>
      </c>
      <c r="Q7" s="71">
        <v>89.26</v>
      </c>
      <c r="R7" s="71">
        <v>2508</v>
      </c>
      <c r="S7" s="71">
        <v>50425</v>
      </c>
      <c r="T7" s="71">
        <v>138.12</v>
      </c>
      <c r="U7" s="71">
        <v>365.08</v>
      </c>
      <c r="V7" s="71">
        <v>22519</v>
      </c>
      <c r="W7" s="71">
        <v>3.73</v>
      </c>
      <c r="X7" s="71">
        <v>6037.27</v>
      </c>
      <c r="Y7" s="71" t="s">
        <v>101</v>
      </c>
      <c r="Z7" s="71">
        <v>103.44</v>
      </c>
      <c r="AA7" s="71">
        <v>102.4</v>
      </c>
      <c r="AB7" s="71">
        <v>103.14</v>
      </c>
      <c r="AC7" s="71">
        <v>101.78</v>
      </c>
      <c r="AD7" s="71" t="s">
        <v>101</v>
      </c>
      <c r="AE7" s="71">
        <v>106.92</v>
      </c>
      <c r="AF7" s="71">
        <v>105.14</v>
      </c>
      <c r="AG7" s="71">
        <v>106.75</v>
      </c>
      <c r="AH7" s="71">
        <v>109.7</v>
      </c>
      <c r="AI7" s="71">
        <v>107.02</v>
      </c>
      <c r="AJ7" s="71" t="s">
        <v>101</v>
      </c>
      <c r="AK7" s="71">
        <v>0</v>
      </c>
      <c r="AL7" s="71">
        <v>0</v>
      </c>
      <c r="AM7" s="71">
        <v>0</v>
      </c>
      <c r="AN7" s="71">
        <v>0</v>
      </c>
      <c r="AO7" s="71" t="s">
        <v>101</v>
      </c>
      <c r="AP7" s="71">
        <v>1.03</v>
      </c>
      <c r="AQ7" s="71">
        <v>11.56</v>
      </c>
      <c r="AR7" s="71">
        <v>7.23</v>
      </c>
      <c r="AS7" s="71">
        <v>0.1</v>
      </c>
      <c r="AT7" s="71">
        <v>3.09</v>
      </c>
      <c r="AU7" s="71" t="s">
        <v>101</v>
      </c>
      <c r="AV7" s="71">
        <v>15.86</v>
      </c>
      <c r="AW7" s="71">
        <v>26.43</v>
      </c>
      <c r="AX7" s="71">
        <v>32.47</v>
      </c>
      <c r="AY7" s="71">
        <v>38.18</v>
      </c>
      <c r="AZ7" s="71" t="s">
        <v>101</v>
      </c>
      <c r="BA7" s="71">
        <v>49.02</v>
      </c>
      <c r="BB7" s="71">
        <v>54.41</v>
      </c>
      <c r="BC7" s="71">
        <v>38.76</v>
      </c>
      <c r="BD7" s="71">
        <v>49.21</v>
      </c>
      <c r="BE7" s="71">
        <v>71.39</v>
      </c>
      <c r="BF7" s="71" t="s">
        <v>101</v>
      </c>
      <c r="BG7" s="71">
        <v>3139.18</v>
      </c>
      <c r="BH7" s="71">
        <v>1974.98</v>
      </c>
      <c r="BI7" s="71">
        <v>1602.13</v>
      </c>
      <c r="BJ7" s="71">
        <v>1251.8699999999999</v>
      </c>
      <c r="BK7" s="71" t="s">
        <v>101</v>
      </c>
      <c r="BL7" s="71">
        <v>948.07</v>
      </c>
      <c r="BM7" s="71">
        <v>1105.9100000000001</v>
      </c>
      <c r="BN7" s="71">
        <v>1303.55</v>
      </c>
      <c r="BO7" s="71">
        <v>1172.21</v>
      </c>
      <c r="BP7" s="71">
        <v>669.11</v>
      </c>
      <c r="BQ7" s="71" t="s">
        <v>101</v>
      </c>
      <c r="BR7" s="71">
        <v>59.72</v>
      </c>
      <c r="BS7" s="71">
        <v>58.32</v>
      </c>
      <c r="BT7" s="71">
        <v>70.53</v>
      </c>
      <c r="BU7" s="71">
        <v>85.79</v>
      </c>
      <c r="BV7" s="71" t="s">
        <v>101</v>
      </c>
      <c r="BW7" s="71">
        <v>83.31</v>
      </c>
      <c r="BX7" s="71">
        <v>76.319999999999993</v>
      </c>
      <c r="BY7" s="71">
        <v>78.510000000000005</v>
      </c>
      <c r="BZ7" s="71">
        <v>79.55</v>
      </c>
      <c r="CA7" s="71">
        <v>99.73</v>
      </c>
      <c r="CB7" s="71" t="s">
        <v>101</v>
      </c>
      <c r="CC7" s="71">
        <v>178.96</v>
      </c>
      <c r="CD7" s="71">
        <v>183.06</v>
      </c>
      <c r="CE7" s="71">
        <v>150</v>
      </c>
      <c r="CF7" s="71">
        <v>150</v>
      </c>
      <c r="CG7" s="71" t="s">
        <v>101</v>
      </c>
      <c r="CH7" s="71">
        <v>160.62</v>
      </c>
      <c r="CI7" s="71">
        <v>171.08</v>
      </c>
      <c r="CJ7" s="71">
        <v>160.44999999999999</v>
      </c>
      <c r="CK7" s="71">
        <v>161.13</v>
      </c>
      <c r="CL7" s="71">
        <v>134.97999999999999</v>
      </c>
      <c r="CM7" s="71" t="s">
        <v>101</v>
      </c>
      <c r="CN7" s="71" t="s">
        <v>101</v>
      </c>
      <c r="CO7" s="71" t="s">
        <v>101</v>
      </c>
      <c r="CP7" s="71" t="s">
        <v>101</v>
      </c>
      <c r="CQ7" s="71" t="s">
        <v>101</v>
      </c>
      <c r="CR7" s="71" t="s">
        <v>101</v>
      </c>
      <c r="CS7" s="71">
        <v>49.98</v>
      </c>
      <c r="CT7" s="71">
        <v>50.06</v>
      </c>
      <c r="CU7" s="71">
        <v>46.3</v>
      </c>
      <c r="CV7" s="71">
        <v>47.23</v>
      </c>
      <c r="CW7" s="71">
        <v>59.99</v>
      </c>
      <c r="CX7" s="71" t="s">
        <v>101</v>
      </c>
      <c r="CY7" s="71">
        <v>89.37</v>
      </c>
      <c r="CZ7" s="71">
        <v>89.93</v>
      </c>
      <c r="DA7" s="71">
        <v>91.22</v>
      </c>
      <c r="DB7" s="71">
        <v>92.21</v>
      </c>
      <c r="DC7" s="71" t="s">
        <v>101</v>
      </c>
      <c r="DD7" s="71">
        <v>87.09</v>
      </c>
      <c r="DE7" s="71">
        <v>85.79</v>
      </c>
      <c r="DF7" s="71">
        <v>85.01</v>
      </c>
      <c r="DG7" s="71">
        <v>85.55</v>
      </c>
      <c r="DH7" s="71">
        <v>95.72</v>
      </c>
      <c r="DI7" s="71" t="s">
        <v>101</v>
      </c>
      <c r="DJ7" s="71">
        <v>2.72</v>
      </c>
      <c r="DK7" s="71">
        <v>5.36</v>
      </c>
      <c r="DL7" s="71">
        <v>7.93</v>
      </c>
      <c r="DM7" s="71">
        <v>10.32</v>
      </c>
      <c r="DN7" s="71" t="s">
        <v>101</v>
      </c>
      <c r="DO7" s="71">
        <v>18.600000000000001</v>
      </c>
      <c r="DP7" s="71">
        <v>18.04</v>
      </c>
      <c r="DQ7" s="71">
        <v>9.0399999999999991</v>
      </c>
      <c r="DR7" s="71">
        <v>9.35</v>
      </c>
      <c r="DS7" s="71">
        <v>38.17</v>
      </c>
      <c r="DT7" s="71" t="s">
        <v>101</v>
      </c>
      <c r="DU7" s="71">
        <v>0</v>
      </c>
      <c r="DV7" s="71">
        <v>0</v>
      </c>
      <c r="DW7" s="71">
        <v>0</v>
      </c>
      <c r="DX7" s="71">
        <v>0</v>
      </c>
      <c r="DY7" s="71" t="s">
        <v>101</v>
      </c>
      <c r="DZ7" s="71">
        <v>0</v>
      </c>
      <c r="EA7" s="71">
        <v>0</v>
      </c>
      <c r="EB7" s="71">
        <v>0</v>
      </c>
      <c r="EC7" s="71">
        <v>0.12</v>
      </c>
      <c r="ED7" s="71">
        <v>6.54</v>
      </c>
      <c r="EE7" s="71" t="s">
        <v>101</v>
      </c>
      <c r="EF7" s="71">
        <v>0</v>
      </c>
      <c r="EG7" s="71">
        <v>0</v>
      </c>
      <c r="EH7" s="71">
        <v>0</v>
      </c>
      <c r="EI7" s="71">
        <v>0</v>
      </c>
      <c r="EJ7" s="71" t="s">
        <v>101</v>
      </c>
      <c r="EK7" s="71">
        <v>0.2</v>
      </c>
      <c r="EL7" s="71">
        <v>0.34</v>
      </c>
      <c r="EM7" s="71">
        <v>4.e-002</v>
      </c>
      <c r="EN7" s="71">
        <v>6.e-002</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2023-01-18T06:31:19Z</cp:lastPrinted>
  <dcterms:created xsi:type="dcterms:W3CDTF">2023-01-12T23:31:17Z</dcterms:created>
  <dcterms:modified xsi:type="dcterms:W3CDTF">2023-02-21T23:12:04Z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2023-02-21T23:12:04Z</vt:filetime>
  </property>
</Properties>
</file>