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VueWi1GOda3RhkbMybEqWF4OlCu65dg2gwIKSQXwLNNrCS3X67Bjte6oO4siAe5uslEJImqeHLbnaepi+94Yw==" workbookSaltValue="7xRIobc+qgcca+PgSRbKK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<sst xmlns="http://schemas.openxmlformats.org/spreadsheetml/2006/main" xmlns:r="http://schemas.openxmlformats.org/officeDocument/2006/relationships" count="115" uniqueCount="115">
  <si>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</si>
  <si>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</si>
  <si>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</si>
  <si>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</si>
  <si>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</si>
  <si>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</si>
  <si>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</si>
  <si>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</si>
  <si>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</si>
  <si>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</si>
  <si>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</si>
  <si>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</si>
  <si>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</si>
  <si>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</si>
  <si>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</si>
  <si>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</si>
  <si>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</si>
  <si>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</si>
  <si>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</si>
  <si>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</si>
  <si>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</si>
  <si>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</si>
  <si>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</si>
  <si>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</si>
  <si>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</si>
  <si>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</si>
  <si>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</si>
  <si>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</si>
  <si>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</si>
  <si>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</si>
  <si>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</si>
  <si>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</si>
  <si>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</si>
  <si>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</si>
  <si>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</si>
  <si>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</si>
  <si>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</si>
  <si>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</si>
  <si>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</si>
  <si>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</si>
  <si>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</si>
  <si>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</si>
  <si>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</si>
  <si>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</si>
  <si>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</si>
  <si>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</si>
  <si>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</si>
  <si>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</si>
  <si>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</si>
  <si>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</si>
  <si>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</si>
  <si>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</si>
  <si>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</si>
  <si>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</si>
  <si>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</si>
  <si>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</si>
  <si>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</si>
  <si>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</si>
  <si>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</si>
  <si>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</si>
  <si>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</si>
  <si>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</si>
  <si>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</si>
  <si>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</si>
  <si>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</si>
  <si>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</si>
  <si>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</si>
  <si>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</si>
  <si>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</si>
  <si>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</si>
  <si>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</si>
  <si>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</si>
  <si>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</si>
  <si>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</si>
  <si>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</si>
  <si>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</si>
  <si>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</si>
  <si>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</si>
  <si>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</si>
  <si>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</si>
  <si>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</si>
  <si>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</si>
  <si>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</si>
  <si>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</si>
  <si>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</si>
  <si>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</si>
  <si>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</si>
  <si>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</si>
  <si>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</si>
  <si>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</si>
  <si>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</si>
  <si>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</si>
  <si>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</si>
  <si>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</si>
  <si>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</si>
  <si>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下田市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</si>
  <si>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</si>
  <si>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</si>
  <si>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</si>
  <si>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</si>
  <si>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</si>
  <si>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</si>
  <si>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</si>
  <si>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</si>
  <si>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</si>
  <si>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</si>
  <si>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</si>
  <si>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</si>
  <si>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</si>
  <si>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</si>
  <si>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</si>
  <si>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</si>
  <si>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100％を超え、類似団体平均値を約25ポイント上回っている。この要因としては経常収益の58.7％を占める一般会計からの繰入金（498,329千円）によるところが大きい。経営基盤の安定化に向け、使用料収入の確保に努めていく必要がある。
「③流動比率」は類似団体平均値を約3ポイント下回っているが、前年度に比べ約2ポイント上回った。要因としては、流動負債の企業債が減少しているものであり、今後もこの傾向は続くと見込まれる。
「④企業債残高対事業規模比率」は、全国平均・類似団体平均値を大幅に上回っている。令和3年度末の企業債残高は4,725,040千円であるが、事業費の平準化に努め、残高は毎年5％程度圧縮できており、今後も比率が改善していくと見込まれる。
「⑤経費回収率」は、類似団体平均値を約3ポイント下回っている。要因としては、不明水の増加（有収率の減少）が考えられるが、台風等の降雨量等による影響があり、年度毎のバラつきが大きい。不明水対策を進めて経費回収率の安定化を図りたい。しかし、経費回収率は79.28％と100％を下回っており、不足分については一般会計からの繰入を行っている。
「⑥汚水処理原価」は、類似団体平均値より約20円下回っているが、前年度に比べ約10ポイント増加した。要因としては、不明水の増加（有収率の減少）が考えられる。しかし、全国平均と比べては高く、今後適正な使用料水準を検討していきたい。
「⑦施設利用率」は、全国平均・類似団体平均を大きく下回っている。人口減少や接続の伸び悩みなどにより想定した処理水量が確保できていない。接続促進による施設利用率の向上は欠かせないが、今後は計画区域の見直しや施設規模の再検討が必要である。
「⑧水洗化率」は類似団体平均を約8ポイント下回っている。接続促進活動を推進し、向上に努めたい。</t>
    <rPh sb="149" eb="150">
      <t>シタ</t>
    </rPh>
    <rPh sb="157" eb="160">
      <t>ゼンネンド</t>
    </rPh>
    <rPh sb="161" eb="162">
      <t>クラ</t>
    </rPh>
    <rPh sb="163" eb="164">
      <t>ヤク</t>
    </rPh>
    <rPh sb="169" eb="171">
      <t>ウワマワ</t>
    </rPh>
    <rPh sb="174" eb="176">
      <t>ヨウイン</t>
    </rPh>
    <rPh sb="181" eb="183">
      <t>リュウドウ</t>
    </rPh>
    <rPh sb="183" eb="185">
      <t>フサイ</t>
    </rPh>
    <rPh sb="186" eb="189">
      <t>キギョウサイ</t>
    </rPh>
    <rPh sb="190" eb="192">
      <t>ゲンショウ</t>
    </rPh>
    <rPh sb="202" eb="204">
      <t>コンゴ</t>
    </rPh>
    <rPh sb="207" eb="209">
      <t>ケイコウ</t>
    </rPh>
    <rPh sb="210" eb="211">
      <t>ツヅ</t>
    </rPh>
    <rPh sb="213" eb="215">
      <t>ミコ</t>
    </rPh>
    <rPh sb="361" eb="362">
      <t>シタ</t>
    </rPh>
    <rPh sb="379" eb="381">
      <t>ゾウカ</t>
    </rPh>
    <rPh sb="386" eb="388">
      <t>ゲンショウ</t>
    </rPh>
    <rPh sb="537" eb="540">
      <t>ゼンネンド</t>
    </rPh>
    <rPh sb="541" eb="542">
      <t>クラ</t>
    </rPh>
    <rPh sb="543" eb="544">
      <t>ヤク</t>
    </rPh>
    <rPh sb="550" eb="552">
      <t>ゾウカ</t>
    </rPh>
    <rPh sb="566" eb="568">
      <t>ゾウカ</t>
    </rPh>
    <rPh sb="573" eb="575">
      <t>ゲンショウ</t>
    </rPh>
    <phoneticPr fontId="1"/>
  </si>
  <si>
    <t>「①有形固定資産減価償却率」は、全国平均・類似団体平均値を大幅に下回っており、一見老朽化の度合いは低いように思えるが、施設は平成４年供用開始で約30年が経過している。
　比率が低くなった要因は、分母となる償却対象資産の帳簿原価が、移行時の固定資産評価において、経過年数に相当する減価償却累計額を控除した額となっていることによるものであり、実態と大きくかけ離れたものとなっている。
　また、法定耐用年数を超えた管渠及び更新した管渠が存在しないため、「②管渠老朽化率」「③管渠改善率」は数値なしであるが、事業開始が昭和49年であり、初期に布設した管渠が間もなく耐用年数を経過する。
　引き続き「ストックマネジメント計画」に基づき、費用の平準化に努めた更新を行っていく。</t>
  </si>
  <si>
    <t>　当市の公共下水道事業は、令和元年度より地方公営企業法の一部（財務規定等）を適用し、企業会計方式による経理処理に移行した。
　移行から３年目を迎え、経営面では一般会計からの繰入金に大きく依存しており、経営基盤強化のためには使用料収入の確保が必須である。
　また、建設改良費の財源である社会資本整備総合交付金の交付要件として、収支構造適正化に向けた取組が位置付けられ、令和７年度以降は業績目標の達成状況、使用料単価、経費回収率及び使用料改訂の状況によっては、重点配分の対象外となることが示されている。
　収支構造の検証を行い、適正な使用料水準を検討すると伴に、見直しサイクルの構築に取り組み、安定した汚水処理の継続に向けた計画的な施設更新と地震対策を進めていく。</t>
    <rPh sb="71" eb="72">
      <t>ムカ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</si>
</sst>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0.15</c:v>
                </c:pt>
                <c:pt idx="3">
                  <c:v>1.65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39.28</c:v>
                </c:pt>
                <c:pt idx="3">
                  <c:v>34.799999999999997</c:v>
                </c:pt>
                <c:pt idx="4">
                  <c:v>32.83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50.94</c:v>
                </c:pt>
                <c:pt idx="3">
                  <c:v>50.53</c:v>
                </c:pt>
                <c:pt idx="4">
                  <c:v>51.42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71.19</c:v>
                </c:pt>
                <c:pt idx="3">
                  <c:v>71.8</c:v>
                </c:pt>
                <c:pt idx="4">
                  <c:v>73.19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82.55</c:v>
                </c:pt>
                <c:pt idx="3">
                  <c:v>82.08</c:v>
                </c:pt>
                <c:pt idx="4">
                  <c:v>81.34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122.36</c:v>
                </c:pt>
                <c:pt idx="3">
                  <c:v>126.8</c:v>
                </c:pt>
                <c:pt idx="4">
                  <c:v>129.52000000000001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106.57</c:v>
                </c:pt>
                <c:pt idx="3">
                  <c:v>107.21</c:v>
                </c:pt>
                <c:pt idx="4">
                  <c:v>107.08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4.18</c:v>
                </c:pt>
                <c:pt idx="3">
                  <c:v>8.3699999999999992</c:v>
                </c:pt>
                <c:pt idx="4">
                  <c:v>11.94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15.85</c:v>
                </c:pt>
                <c:pt idx="3">
                  <c:v>12.7</c:v>
                </c:pt>
                <c:pt idx="4">
                  <c:v>14.65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formatCode="#,##0.00;&quot;△&quot;#,##0.00">
                  <c:v>0</c:v>
                </c:pt>
                <c:pt idx="3" formatCode="#,##0.00;&quot;△&quot;#,##0.00">
                  <c:v>0</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53.44</c:v>
                </c:pt>
                <c:pt idx="3">
                  <c:v>43.71</c:v>
                </c:pt>
                <c:pt idx="4">
                  <c:v>45.94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26.54</c:v>
                </c:pt>
                <c:pt idx="3">
                  <c:v>42.56</c:v>
                </c:pt>
                <c:pt idx="4">
                  <c:v>44.84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47.03</c:v>
                </c:pt>
                <c:pt idx="3">
                  <c:v>40.67</c:v>
                </c:pt>
                <c:pt idx="4">
                  <c:v>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3604.17</c:v>
                </c:pt>
                <c:pt idx="3">
                  <c:v>3538.09</c:v>
                </c:pt>
                <c:pt idx="4">
                  <c:v>3432.64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1001.3</c:v>
                </c:pt>
                <c:pt idx="3">
                  <c:v>1050.51</c:v>
                </c:pt>
                <c:pt idx="4">
                  <c:v>1102.01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73.98</c:v>
                </c:pt>
                <c:pt idx="3">
                  <c:v>84.92</c:v>
                </c:pt>
                <c:pt idx="4">
                  <c:v>79.28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81.88</c:v>
                </c:pt>
                <c:pt idx="3">
                  <c:v>82.65</c:v>
                </c:pt>
                <c:pt idx="4">
                  <c:v>82.55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183.4</c:v>
                </c:pt>
                <c:pt idx="3">
                  <c:v>158.38</c:v>
                </c:pt>
                <c:pt idx="4">
                  <c:v>167.75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187.55</c:v>
                </c:pt>
                <c:pt idx="3">
                  <c:v>186.3</c:v>
                </c:pt>
                <c:pt idx="4">
                  <c:v>188.38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下田市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20494</v>
      </c>
      <c r="AM8" s="21"/>
      <c r="AN8" s="21"/>
      <c r="AO8" s="21"/>
      <c r="AP8" s="21"/>
      <c r="AQ8" s="21"/>
      <c r="AR8" s="21"/>
      <c r="AS8" s="21"/>
      <c r="AT8" s="7">
        <f>データ!T6</f>
        <v>104.38</v>
      </c>
      <c r="AU8" s="7"/>
      <c r="AV8" s="7"/>
      <c r="AW8" s="7"/>
      <c r="AX8" s="7"/>
      <c r="AY8" s="7"/>
      <c r="AZ8" s="7"/>
      <c r="BA8" s="7"/>
      <c r="BB8" s="7">
        <f>データ!U6</f>
        <v>196.34</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57.74</v>
      </c>
      <c r="J10" s="7"/>
      <c r="K10" s="7"/>
      <c r="L10" s="7"/>
      <c r="M10" s="7"/>
      <c r="N10" s="7"/>
      <c r="O10" s="7"/>
      <c r="P10" s="7">
        <f>データ!P6</f>
        <v>47.82</v>
      </c>
      <c r="Q10" s="7"/>
      <c r="R10" s="7"/>
      <c r="S10" s="7"/>
      <c r="T10" s="7"/>
      <c r="U10" s="7"/>
      <c r="V10" s="7"/>
      <c r="W10" s="7">
        <f>データ!Q6</f>
        <v>76.98</v>
      </c>
      <c r="X10" s="7"/>
      <c r="Y10" s="7"/>
      <c r="Z10" s="7"/>
      <c r="AA10" s="7"/>
      <c r="AB10" s="7"/>
      <c r="AC10" s="7"/>
      <c r="AD10" s="21">
        <f>データ!R6</f>
        <v>2420</v>
      </c>
      <c r="AE10" s="21"/>
      <c r="AF10" s="21"/>
      <c r="AG10" s="21"/>
      <c r="AH10" s="21"/>
      <c r="AI10" s="21"/>
      <c r="AJ10" s="21"/>
      <c r="AK10" s="2"/>
      <c r="AL10" s="21">
        <f>データ!V6</f>
        <v>9702</v>
      </c>
      <c r="AM10" s="21"/>
      <c r="AN10" s="21"/>
      <c r="AO10" s="21"/>
      <c r="AP10" s="21"/>
      <c r="AQ10" s="21"/>
      <c r="AR10" s="21"/>
      <c r="AS10" s="21"/>
      <c r="AT10" s="7">
        <f>データ!W6</f>
        <v>2.89</v>
      </c>
      <c r="AU10" s="7"/>
      <c r="AV10" s="7"/>
      <c r="AW10" s="7"/>
      <c r="AX10" s="7"/>
      <c r="AY10" s="7"/>
      <c r="AZ10" s="7"/>
      <c r="BA10" s="7"/>
      <c r="BB10" s="7">
        <f>データ!X6</f>
        <v>3357.09</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za6+kX7EG3Kxb1dMxEOeVOlZG+YYfWYIVf8WcWK42eYgMP2r8rYZTrdO4q4VL+noK9ZP8dmbLtOgPRAiRKCWQ==" saltValue="9IPnZ6/TL8KTB5cmSlPTM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222194</v>
      </c>
      <c r="D6" s="61">
        <f t="shared" si="1"/>
        <v>46</v>
      </c>
      <c r="E6" s="61">
        <f t="shared" si="1"/>
        <v>17</v>
      </c>
      <c r="F6" s="61">
        <f t="shared" si="1"/>
        <v>1</v>
      </c>
      <c r="G6" s="61">
        <f t="shared" si="1"/>
        <v>0</v>
      </c>
      <c r="H6" s="61" t="str">
        <f t="shared" si="1"/>
        <v>静岡県　下田市</v>
      </c>
      <c r="I6" s="61" t="str">
        <f t="shared" si="1"/>
        <v>法適用</v>
      </c>
      <c r="J6" s="61" t="str">
        <f t="shared" si="1"/>
        <v>下水道事業</v>
      </c>
      <c r="K6" s="61" t="str">
        <f t="shared" si="1"/>
        <v>公共下水道</v>
      </c>
      <c r="L6" s="61" t="str">
        <f t="shared" si="1"/>
        <v>Cc2</v>
      </c>
      <c r="M6" s="61" t="str">
        <f t="shared" si="1"/>
        <v>非設置</v>
      </c>
      <c r="N6" s="70" t="str">
        <f t="shared" si="1"/>
        <v>-</v>
      </c>
      <c r="O6" s="70">
        <f t="shared" si="1"/>
        <v>57.74</v>
      </c>
      <c r="P6" s="70">
        <f t="shared" si="1"/>
        <v>47.82</v>
      </c>
      <c r="Q6" s="70">
        <f t="shared" si="1"/>
        <v>76.98</v>
      </c>
      <c r="R6" s="70">
        <f t="shared" si="1"/>
        <v>2420</v>
      </c>
      <c r="S6" s="70">
        <f t="shared" si="1"/>
        <v>20494</v>
      </c>
      <c r="T6" s="70">
        <f t="shared" si="1"/>
        <v>104.38</v>
      </c>
      <c r="U6" s="70">
        <f t="shared" si="1"/>
        <v>196.34</v>
      </c>
      <c r="V6" s="70">
        <f t="shared" si="1"/>
        <v>9702</v>
      </c>
      <c r="W6" s="70">
        <f t="shared" si="1"/>
        <v>2.89</v>
      </c>
      <c r="X6" s="70">
        <f t="shared" si="1"/>
        <v>3357.09</v>
      </c>
      <c r="Y6" s="78" t="str">
        <f t="shared" ref="Y6:AH6" si="2">IF(Y7="",NA(),Y7)</f>
        <v>-</v>
      </c>
      <c r="Z6" s="78" t="str">
        <f t="shared" si="2"/>
        <v>-</v>
      </c>
      <c r="AA6" s="78">
        <f t="shared" si="2"/>
        <v>122.36</v>
      </c>
      <c r="AB6" s="78">
        <f t="shared" si="2"/>
        <v>126.8</v>
      </c>
      <c r="AC6" s="78">
        <f t="shared" si="2"/>
        <v>129.52000000000001</v>
      </c>
      <c r="AD6" s="78" t="str">
        <f t="shared" si="2"/>
        <v>-</v>
      </c>
      <c r="AE6" s="78" t="str">
        <f t="shared" si="2"/>
        <v>-</v>
      </c>
      <c r="AF6" s="78">
        <f t="shared" si="2"/>
        <v>106.57</v>
      </c>
      <c r="AG6" s="78">
        <f t="shared" si="2"/>
        <v>107.21</v>
      </c>
      <c r="AH6" s="78">
        <f t="shared" si="2"/>
        <v>107.08</v>
      </c>
      <c r="AI6" s="70" t="str">
        <f>IF(AI7="","",IF(AI7="-","【-】","【"&amp;SUBSTITUTE(TEXT(AI7,"#,##0.00"),"-","△")&amp;"】"))</f>
        <v>【107.02】</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53.44</v>
      </c>
      <c r="AR6" s="78">
        <f t="shared" si="3"/>
        <v>43.71</v>
      </c>
      <c r="AS6" s="78">
        <f t="shared" si="3"/>
        <v>45.94</v>
      </c>
      <c r="AT6" s="70" t="str">
        <f>IF(AT7="","",IF(AT7="-","【-】","【"&amp;SUBSTITUTE(TEXT(AT7,"#,##0.00"),"-","△")&amp;"】"))</f>
        <v>【3.09】</v>
      </c>
      <c r="AU6" s="78" t="str">
        <f t="shared" ref="AU6:BD6" si="4">IF(AU7="",NA(),AU7)</f>
        <v>-</v>
      </c>
      <c r="AV6" s="78" t="str">
        <f t="shared" si="4"/>
        <v>-</v>
      </c>
      <c r="AW6" s="78">
        <f t="shared" si="4"/>
        <v>26.54</v>
      </c>
      <c r="AX6" s="78">
        <f t="shared" si="4"/>
        <v>42.56</v>
      </c>
      <c r="AY6" s="78">
        <f t="shared" si="4"/>
        <v>44.84</v>
      </c>
      <c r="AZ6" s="78" t="str">
        <f t="shared" si="4"/>
        <v>-</v>
      </c>
      <c r="BA6" s="78" t="str">
        <f t="shared" si="4"/>
        <v>-</v>
      </c>
      <c r="BB6" s="78">
        <f t="shared" si="4"/>
        <v>47.03</v>
      </c>
      <c r="BC6" s="78">
        <f t="shared" si="4"/>
        <v>40.67</v>
      </c>
      <c r="BD6" s="78">
        <f t="shared" si="4"/>
        <v>47.7</v>
      </c>
      <c r="BE6" s="70" t="str">
        <f>IF(BE7="","",IF(BE7="-","【-】","【"&amp;SUBSTITUTE(TEXT(BE7,"#,##0.00"),"-","△")&amp;"】"))</f>
        <v>【71.39】</v>
      </c>
      <c r="BF6" s="78" t="str">
        <f t="shared" ref="BF6:BO6" si="5">IF(BF7="",NA(),BF7)</f>
        <v>-</v>
      </c>
      <c r="BG6" s="78" t="str">
        <f t="shared" si="5"/>
        <v>-</v>
      </c>
      <c r="BH6" s="78">
        <f t="shared" si="5"/>
        <v>3604.17</v>
      </c>
      <c r="BI6" s="78">
        <f t="shared" si="5"/>
        <v>3538.09</v>
      </c>
      <c r="BJ6" s="78">
        <f t="shared" si="5"/>
        <v>3432.64</v>
      </c>
      <c r="BK6" s="78" t="str">
        <f t="shared" si="5"/>
        <v>-</v>
      </c>
      <c r="BL6" s="78" t="str">
        <f t="shared" si="5"/>
        <v>-</v>
      </c>
      <c r="BM6" s="78">
        <f t="shared" si="5"/>
        <v>1001.3</v>
      </c>
      <c r="BN6" s="78">
        <f t="shared" si="5"/>
        <v>1050.51</v>
      </c>
      <c r="BO6" s="78">
        <f t="shared" si="5"/>
        <v>1102.01</v>
      </c>
      <c r="BP6" s="70" t="str">
        <f>IF(BP7="","",IF(BP7="-","【-】","【"&amp;SUBSTITUTE(TEXT(BP7,"#,##0.00"),"-","△")&amp;"】"))</f>
        <v>【669.11】</v>
      </c>
      <c r="BQ6" s="78" t="str">
        <f t="shared" ref="BQ6:BZ6" si="6">IF(BQ7="",NA(),BQ7)</f>
        <v>-</v>
      </c>
      <c r="BR6" s="78" t="str">
        <f t="shared" si="6"/>
        <v>-</v>
      </c>
      <c r="BS6" s="78">
        <f t="shared" si="6"/>
        <v>73.98</v>
      </c>
      <c r="BT6" s="78">
        <f t="shared" si="6"/>
        <v>84.92</v>
      </c>
      <c r="BU6" s="78">
        <f t="shared" si="6"/>
        <v>79.28</v>
      </c>
      <c r="BV6" s="78" t="str">
        <f t="shared" si="6"/>
        <v>-</v>
      </c>
      <c r="BW6" s="78" t="str">
        <f t="shared" si="6"/>
        <v>-</v>
      </c>
      <c r="BX6" s="78">
        <f t="shared" si="6"/>
        <v>81.88</v>
      </c>
      <c r="BY6" s="78">
        <f t="shared" si="6"/>
        <v>82.65</v>
      </c>
      <c r="BZ6" s="78">
        <f t="shared" si="6"/>
        <v>82.55</v>
      </c>
      <c r="CA6" s="70" t="str">
        <f>IF(CA7="","",IF(CA7="-","【-】","【"&amp;SUBSTITUTE(TEXT(CA7,"#,##0.00"),"-","△")&amp;"】"))</f>
        <v>【99.73】</v>
      </c>
      <c r="CB6" s="78" t="str">
        <f t="shared" ref="CB6:CK6" si="7">IF(CB7="",NA(),CB7)</f>
        <v>-</v>
      </c>
      <c r="CC6" s="78" t="str">
        <f t="shared" si="7"/>
        <v>-</v>
      </c>
      <c r="CD6" s="78">
        <f t="shared" si="7"/>
        <v>183.4</v>
      </c>
      <c r="CE6" s="78">
        <f t="shared" si="7"/>
        <v>158.38</v>
      </c>
      <c r="CF6" s="78">
        <f t="shared" si="7"/>
        <v>167.75</v>
      </c>
      <c r="CG6" s="78" t="str">
        <f t="shared" si="7"/>
        <v>-</v>
      </c>
      <c r="CH6" s="78" t="str">
        <f t="shared" si="7"/>
        <v>-</v>
      </c>
      <c r="CI6" s="78">
        <f t="shared" si="7"/>
        <v>187.55</v>
      </c>
      <c r="CJ6" s="78">
        <f t="shared" si="7"/>
        <v>186.3</v>
      </c>
      <c r="CK6" s="78">
        <f t="shared" si="7"/>
        <v>188.38</v>
      </c>
      <c r="CL6" s="70" t="str">
        <f>IF(CL7="","",IF(CL7="-","【-】","【"&amp;SUBSTITUTE(TEXT(CL7,"#,##0.00"),"-","△")&amp;"】"))</f>
        <v>【134.98】</v>
      </c>
      <c r="CM6" s="78" t="str">
        <f t="shared" ref="CM6:CV6" si="8">IF(CM7="",NA(),CM7)</f>
        <v>-</v>
      </c>
      <c r="CN6" s="78" t="str">
        <f t="shared" si="8"/>
        <v>-</v>
      </c>
      <c r="CO6" s="78">
        <f t="shared" si="8"/>
        <v>39.28</v>
      </c>
      <c r="CP6" s="78">
        <f t="shared" si="8"/>
        <v>34.799999999999997</v>
      </c>
      <c r="CQ6" s="78">
        <f t="shared" si="8"/>
        <v>32.83</v>
      </c>
      <c r="CR6" s="78" t="str">
        <f t="shared" si="8"/>
        <v>-</v>
      </c>
      <c r="CS6" s="78" t="str">
        <f t="shared" si="8"/>
        <v>-</v>
      </c>
      <c r="CT6" s="78">
        <f t="shared" si="8"/>
        <v>50.94</v>
      </c>
      <c r="CU6" s="78">
        <f t="shared" si="8"/>
        <v>50.53</v>
      </c>
      <c r="CV6" s="78">
        <f t="shared" si="8"/>
        <v>51.42</v>
      </c>
      <c r="CW6" s="70" t="str">
        <f>IF(CW7="","",IF(CW7="-","【-】","【"&amp;SUBSTITUTE(TEXT(CW7,"#,##0.00"),"-","△")&amp;"】"))</f>
        <v>【59.99】</v>
      </c>
      <c r="CX6" s="78" t="str">
        <f t="shared" ref="CX6:DG6" si="9">IF(CX7="",NA(),CX7)</f>
        <v>-</v>
      </c>
      <c r="CY6" s="78" t="str">
        <f t="shared" si="9"/>
        <v>-</v>
      </c>
      <c r="CZ6" s="78">
        <f t="shared" si="9"/>
        <v>71.19</v>
      </c>
      <c r="DA6" s="78">
        <f t="shared" si="9"/>
        <v>71.8</v>
      </c>
      <c r="DB6" s="78">
        <f t="shared" si="9"/>
        <v>73.19</v>
      </c>
      <c r="DC6" s="78" t="str">
        <f t="shared" si="9"/>
        <v>-</v>
      </c>
      <c r="DD6" s="78" t="str">
        <f t="shared" si="9"/>
        <v>-</v>
      </c>
      <c r="DE6" s="78">
        <f t="shared" si="9"/>
        <v>82.55</v>
      </c>
      <c r="DF6" s="78">
        <f t="shared" si="9"/>
        <v>82.08</v>
      </c>
      <c r="DG6" s="78">
        <f t="shared" si="9"/>
        <v>81.34</v>
      </c>
      <c r="DH6" s="70" t="str">
        <f>IF(DH7="","",IF(DH7="-","【-】","【"&amp;SUBSTITUTE(TEXT(DH7,"#,##0.00"),"-","△")&amp;"】"))</f>
        <v>【95.72】</v>
      </c>
      <c r="DI6" s="78" t="str">
        <f t="shared" ref="DI6:DR6" si="10">IF(DI7="",NA(),DI7)</f>
        <v>-</v>
      </c>
      <c r="DJ6" s="78" t="str">
        <f t="shared" si="10"/>
        <v>-</v>
      </c>
      <c r="DK6" s="78">
        <f t="shared" si="10"/>
        <v>4.18</v>
      </c>
      <c r="DL6" s="78">
        <f t="shared" si="10"/>
        <v>8.3699999999999992</v>
      </c>
      <c r="DM6" s="78">
        <f t="shared" si="10"/>
        <v>11.94</v>
      </c>
      <c r="DN6" s="78" t="str">
        <f t="shared" si="10"/>
        <v>-</v>
      </c>
      <c r="DO6" s="78" t="str">
        <f t="shared" si="10"/>
        <v>-</v>
      </c>
      <c r="DP6" s="78">
        <f t="shared" si="10"/>
        <v>15.85</v>
      </c>
      <c r="DQ6" s="78">
        <f t="shared" si="10"/>
        <v>12.7</v>
      </c>
      <c r="DR6" s="78">
        <f t="shared" si="10"/>
        <v>14.65</v>
      </c>
      <c r="DS6" s="70" t="str">
        <f>IF(DS7="","",IF(DS7="-","【-】","【"&amp;SUBSTITUTE(TEXT(DS7,"#,##0.00"),"-","△")&amp;"】"))</f>
        <v>【38.17】</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8">
        <f t="shared" si="11"/>
        <v>0.1</v>
      </c>
      <c r="ED6" s="70" t="str">
        <f>IF(ED7="","",IF(ED7="-","【-】","【"&amp;SUBSTITUTE(TEXT(ED7,"#,##0.00"),"-","△")&amp;"】"))</f>
        <v>【6.54】</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0.15</v>
      </c>
      <c r="EM6" s="78">
        <f t="shared" si="12"/>
        <v>1.65</v>
      </c>
      <c r="EN6" s="78">
        <f t="shared" si="12"/>
        <v>0.14000000000000001</v>
      </c>
      <c r="EO6" s="70" t="str">
        <f>IF(EO7="","",IF(EO7="-","【-】","【"&amp;SUBSTITUTE(TEXT(EO7,"#,##0.00"),"-","△")&amp;"】"))</f>
        <v>【0.24】</v>
      </c>
    </row>
    <row r="7" spans="1:148" s="55" customFormat="1">
      <c r="A7" s="56"/>
      <c r="B7" s="62">
        <v>2021</v>
      </c>
      <c r="C7" s="62">
        <v>222194</v>
      </c>
      <c r="D7" s="62">
        <v>46</v>
      </c>
      <c r="E7" s="62">
        <v>17</v>
      </c>
      <c r="F7" s="62">
        <v>1</v>
      </c>
      <c r="G7" s="62">
        <v>0</v>
      </c>
      <c r="H7" s="62" t="s">
        <v>95</v>
      </c>
      <c r="I7" s="62" t="s">
        <v>96</v>
      </c>
      <c r="J7" s="62" t="s">
        <v>97</v>
      </c>
      <c r="K7" s="62" t="s">
        <v>98</v>
      </c>
      <c r="L7" s="62" t="s">
        <v>99</v>
      </c>
      <c r="M7" s="62" t="s">
        <v>100</v>
      </c>
      <c r="N7" s="71" t="s">
        <v>101</v>
      </c>
      <c r="O7" s="71">
        <v>57.74</v>
      </c>
      <c r="P7" s="71">
        <v>47.82</v>
      </c>
      <c r="Q7" s="71">
        <v>76.98</v>
      </c>
      <c r="R7" s="71">
        <v>2420</v>
      </c>
      <c r="S7" s="71">
        <v>20494</v>
      </c>
      <c r="T7" s="71">
        <v>104.38</v>
      </c>
      <c r="U7" s="71">
        <v>196.34</v>
      </c>
      <c r="V7" s="71">
        <v>9702</v>
      </c>
      <c r="W7" s="71">
        <v>2.89</v>
      </c>
      <c r="X7" s="71">
        <v>3357.09</v>
      </c>
      <c r="Y7" s="71" t="s">
        <v>101</v>
      </c>
      <c r="Z7" s="71" t="s">
        <v>101</v>
      </c>
      <c r="AA7" s="71">
        <v>122.36</v>
      </c>
      <c r="AB7" s="71">
        <v>126.8</v>
      </c>
      <c r="AC7" s="71">
        <v>129.52000000000001</v>
      </c>
      <c r="AD7" s="71" t="s">
        <v>101</v>
      </c>
      <c r="AE7" s="71" t="s">
        <v>101</v>
      </c>
      <c r="AF7" s="71">
        <v>106.57</v>
      </c>
      <c r="AG7" s="71">
        <v>107.21</v>
      </c>
      <c r="AH7" s="71">
        <v>107.08</v>
      </c>
      <c r="AI7" s="71">
        <v>107.02</v>
      </c>
      <c r="AJ7" s="71" t="s">
        <v>101</v>
      </c>
      <c r="AK7" s="71" t="s">
        <v>101</v>
      </c>
      <c r="AL7" s="71">
        <v>0</v>
      </c>
      <c r="AM7" s="71">
        <v>0</v>
      </c>
      <c r="AN7" s="71">
        <v>0</v>
      </c>
      <c r="AO7" s="71" t="s">
        <v>101</v>
      </c>
      <c r="AP7" s="71" t="s">
        <v>101</v>
      </c>
      <c r="AQ7" s="71">
        <v>53.44</v>
      </c>
      <c r="AR7" s="71">
        <v>43.71</v>
      </c>
      <c r="AS7" s="71">
        <v>45.94</v>
      </c>
      <c r="AT7" s="71">
        <v>3.09</v>
      </c>
      <c r="AU7" s="71" t="s">
        <v>101</v>
      </c>
      <c r="AV7" s="71" t="s">
        <v>101</v>
      </c>
      <c r="AW7" s="71">
        <v>26.54</v>
      </c>
      <c r="AX7" s="71">
        <v>42.56</v>
      </c>
      <c r="AY7" s="71">
        <v>44.84</v>
      </c>
      <c r="AZ7" s="71" t="s">
        <v>101</v>
      </c>
      <c r="BA7" s="71" t="s">
        <v>101</v>
      </c>
      <c r="BB7" s="71">
        <v>47.03</v>
      </c>
      <c r="BC7" s="71">
        <v>40.67</v>
      </c>
      <c r="BD7" s="71">
        <v>47.7</v>
      </c>
      <c r="BE7" s="71">
        <v>71.39</v>
      </c>
      <c r="BF7" s="71" t="s">
        <v>101</v>
      </c>
      <c r="BG7" s="71" t="s">
        <v>101</v>
      </c>
      <c r="BH7" s="71">
        <v>3604.17</v>
      </c>
      <c r="BI7" s="71">
        <v>3538.09</v>
      </c>
      <c r="BJ7" s="71">
        <v>3432.64</v>
      </c>
      <c r="BK7" s="71" t="s">
        <v>101</v>
      </c>
      <c r="BL7" s="71" t="s">
        <v>101</v>
      </c>
      <c r="BM7" s="71">
        <v>1001.3</v>
      </c>
      <c r="BN7" s="71">
        <v>1050.51</v>
      </c>
      <c r="BO7" s="71">
        <v>1102.01</v>
      </c>
      <c r="BP7" s="71">
        <v>669.11</v>
      </c>
      <c r="BQ7" s="71" t="s">
        <v>101</v>
      </c>
      <c r="BR7" s="71" t="s">
        <v>101</v>
      </c>
      <c r="BS7" s="71">
        <v>73.98</v>
      </c>
      <c r="BT7" s="71">
        <v>84.92</v>
      </c>
      <c r="BU7" s="71">
        <v>79.28</v>
      </c>
      <c r="BV7" s="71" t="s">
        <v>101</v>
      </c>
      <c r="BW7" s="71" t="s">
        <v>101</v>
      </c>
      <c r="BX7" s="71">
        <v>81.88</v>
      </c>
      <c r="BY7" s="71">
        <v>82.65</v>
      </c>
      <c r="BZ7" s="71">
        <v>82.55</v>
      </c>
      <c r="CA7" s="71">
        <v>99.73</v>
      </c>
      <c r="CB7" s="71" t="s">
        <v>101</v>
      </c>
      <c r="CC7" s="71" t="s">
        <v>101</v>
      </c>
      <c r="CD7" s="71">
        <v>183.4</v>
      </c>
      <c r="CE7" s="71">
        <v>158.38</v>
      </c>
      <c r="CF7" s="71">
        <v>167.75</v>
      </c>
      <c r="CG7" s="71" t="s">
        <v>101</v>
      </c>
      <c r="CH7" s="71" t="s">
        <v>101</v>
      </c>
      <c r="CI7" s="71">
        <v>187.55</v>
      </c>
      <c r="CJ7" s="71">
        <v>186.3</v>
      </c>
      <c r="CK7" s="71">
        <v>188.38</v>
      </c>
      <c r="CL7" s="71">
        <v>134.97999999999999</v>
      </c>
      <c r="CM7" s="71" t="s">
        <v>101</v>
      </c>
      <c r="CN7" s="71" t="s">
        <v>101</v>
      </c>
      <c r="CO7" s="71">
        <v>39.28</v>
      </c>
      <c r="CP7" s="71">
        <v>34.799999999999997</v>
      </c>
      <c r="CQ7" s="71">
        <v>32.83</v>
      </c>
      <c r="CR7" s="71" t="s">
        <v>101</v>
      </c>
      <c r="CS7" s="71" t="s">
        <v>101</v>
      </c>
      <c r="CT7" s="71">
        <v>50.94</v>
      </c>
      <c r="CU7" s="71">
        <v>50.53</v>
      </c>
      <c r="CV7" s="71">
        <v>51.42</v>
      </c>
      <c r="CW7" s="71">
        <v>59.99</v>
      </c>
      <c r="CX7" s="71" t="s">
        <v>101</v>
      </c>
      <c r="CY7" s="71" t="s">
        <v>101</v>
      </c>
      <c r="CZ7" s="71">
        <v>71.19</v>
      </c>
      <c r="DA7" s="71">
        <v>71.8</v>
      </c>
      <c r="DB7" s="71">
        <v>73.19</v>
      </c>
      <c r="DC7" s="71" t="s">
        <v>101</v>
      </c>
      <c r="DD7" s="71" t="s">
        <v>101</v>
      </c>
      <c r="DE7" s="71">
        <v>82.55</v>
      </c>
      <c r="DF7" s="71">
        <v>82.08</v>
      </c>
      <c r="DG7" s="71">
        <v>81.34</v>
      </c>
      <c r="DH7" s="71">
        <v>95.72</v>
      </c>
      <c r="DI7" s="71" t="s">
        <v>101</v>
      </c>
      <c r="DJ7" s="71" t="s">
        <v>101</v>
      </c>
      <c r="DK7" s="71">
        <v>4.18</v>
      </c>
      <c r="DL7" s="71">
        <v>8.3699999999999992</v>
      </c>
      <c r="DM7" s="71">
        <v>11.94</v>
      </c>
      <c r="DN7" s="71" t="s">
        <v>101</v>
      </c>
      <c r="DO7" s="71" t="s">
        <v>101</v>
      </c>
      <c r="DP7" s="71">
        <v>15.85</v>
      </c>
      <c r="DQ7" s="71">
        <v>12.7</v>
      </c>
      <c r="DR7" s="71">
        <v>14.65</v>
      </c>
      <c r="DS7" s="71">
        <v>38.17</v>
      </c>
      <c r="DT7" s="71" t="s">
        <v>101</v>
      </c>
      <c r="DU7" s="71" t="s">
        <v>101</v>
      </c>
      <c r="DV7" s="71">
        <v>0</v>
      </c>
      <c r="DW7" s="71">
        <v>0</v>
      </c>
      <c r="DX7" s="71">
        <v>0</v>
      </c>
      <c r="DY7" s="71" t="s">
        <v>101</v>
      </c>
      <c r="DZ7" s="71" t="s">
        <v>101</v>
      </c>
      <c r="EA7" s="71">
        <v>0</v>
      </c>
      <c r="EB7" s="71">
        <v>0</v>
      </c>
      <c r="EC7" s="71">
        <v>0.1</v>
      </c>
      <c r="ED7" s="71">
        <v>6.54</v>
      </c>
      <c r="EE7" s="71" t="s">
        <v>101</v>
      </c>
      <c r="EF7" s="71" t="s">
        <v>101</v>
      </c>
      <c r="EG7" s="71">
        <v>0</v>
      </c>
      <c r="EH7" s="71">
        <v>0</v>
      </c>
      <c r="EI7" s="71">
        <v>0</v>
      </c>
      <c r="EJ7" s="71" t="s">
        <v>101</v>
      </c>
      <c r="EK7" s="71" t="s">
        <v>101</v>
      </c>
      <c r="EL7" s="71">
        <v>0.15</v>
      </c>
      <c r="EM7" s="71">
        <v>1.65</v>
      </c>
      <c r="EN7" s="71">
        <v>0.14000000000000001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2023-01-12T23:31:16Z</dcterms:created>
  <dcterms:modified xsi:type="dcterms:W3CDTF">2023-02-21T23:11:53Z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2023-02-21T23:11:53Z</vt:filetime>
  </property>
</Properties>
</file>