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To953xLXKmuT2QdEkX9Gz/BWUt4oe3gAl89dhvtUYCaKp177qvyhJLa/4dP+IdS2fQinBetuaNFVsY9mjFpHQ==" workbookSaltValue="Gfht9UlgxpH0ntFUPgkIKg==" workbookSpinCount="100000"/>
  <bookViews>
    <workbookView xWindow="-110" yWindow="-110" windowWidth="22780" windowHeight="146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<sst xmlns="http://schemas.openxmlformats.org/spreadsheetml/2006/main" xmlns:r="http://schemas.openxmlformats.org/officeDocument/2006/relationships" count="115" uniqueCount="115">
  <si>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</si>
  <si>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</si>
  <si>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</si>
  <si>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</si>
  <si>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</si>
  <si>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</si>
  <si>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</si>
  <si>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</si>
  <si>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</si>
  <si>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</si>
  <si>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</si>
  <si>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</si>
  <si>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</si>
  <si>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</si>
  <si>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</si>
  <si>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</si>
  <si>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</si>
  <si>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</si>
  <si>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</si>
  <si>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</si>
  <si>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</si>
  <si>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</si>
  <si>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</si>
  <si>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</si>
  <si>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</si>
  <si>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</si>
  <si>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</si>
  <si>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</si>
  <si>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</si>
  <si>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</si>
  <si>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</si>
  <si>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</si>
  <si>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</si>
  <si>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</si>
  <si>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</si>
  <si>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</si>
  <si>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</si>
  <si>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</si>
  <si>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</si>
  <si>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</si>
  <si>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</si>
  <si>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</si>
  <si>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</si>
  <si>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</si>
  <si>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</si>
  <si>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</si>
  <si>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</si>
  <si>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</si>
  <si>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</si>
  <si>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</si>
  <si>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</si>
  <si>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</si>
  <si>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</si>
  <si>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</si>
  <si>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</si>
  <si>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</si>
  <si>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</si>
  <si>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</si>
  <si>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</si>
  <si>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</si>
  <si>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</si>
  <si>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</si>
  <si>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</si>
  <si>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</si>
  <si>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</si>
  <si>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</si>
  <si>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</si>
  <si>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</si>
  <si>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</si>
  <si>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</si>
  <si>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</si>
  <si>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</si>
  <si>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</si>
  <si>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</si>
  <si>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</si>
  <si>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</si>
  <si>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</si>
  <si>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</si>
  <si>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</si>
  <si>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</si>
  <si>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</si>
  <si>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</si>
  <si>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</si>
  <si>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</si>
  <si>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</si>
  <si>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</si>
  <si>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</si>
  <si>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</si>
  <si>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事業整備率が低く、使用料収入で賄うべき汚水処理費（公費負担分を除く）を一般会計からの繰入金に依存する状況が続いている。このため、令和４年４月から使用料を改定した。
今後は事業整備を進めるとともに、経営戦略に基づく事業運営を行い、経営健全化を図る。
また、使用料を定期的に見直し、経営状況や社会情勢を踏まえながら改善を図っていく。</t>
  </si>
  <si>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</si>
  <si>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</si>
  <si>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</si>
  <si>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</si>
  <si>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</si>
  <si>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</si>
  <si>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</si>
  <si>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</si>
  <si>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</si>
  <si>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</si>
  <si>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</si>
  <si>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</si>
  <si>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</si>
  <si>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</si>
  <si>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</si>
  <si>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</si>
  <si>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</si>
  <si>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</si>
  <si>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</si>
  <si>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</si>
  <si>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</si>
  <si>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</si>
  <si>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</si>
  <si>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</si>
  <si>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※令和２年度から法適用に移行したことにより、一部指標については、比較できない項目がある。
①経常収支比率は、104.10％となっているが、経常利益のうち約43％が、一般会計繰入金であり、使用料収入の不足分を賄っている状況にある。このため、使用料改定による改善を図る必要があるが、令和３年度４月に予定していた使用料改定は、新型コロナウイルス感染拡大による市民生活の影響により見送り、令和４年４月に改定した。
②累積欠損比率は、未処理欠損金はないが、利益を上げられる企業体質ではない。
③流動比率は、整備開始当初からの企業債残高が多額であり、企業債償還金が流動負債の約62％を占めており、比率を下げている。
④企業債残高対事業規模比率は、類似団体と比べ低いが、整備開始当初からの企業債残高が多額であり、面整備と施設整備を進めていることから、今後も企業債残高は、高い推移を見込む。また、計画の定期的な見直しにより、今後も適切な投資と計画的な更新を行う必要がある。
⑤経費回収率は、類似団体や全国平均と比較して、低い水準であるが、今後、令和４年度からの使用料改定による使用料収入の増加を要因とする経費回収率向上が見込まれる。また、使用料を定期的に見直し、経営状況や社会情勢を踏まえながら改善を図っていく。
⑥汚水処理原価は、ここ数年、ほぼ横ばいで推移しているが、管渠整備に伴う有収水量の増加により維持管理費の増加が見込まれることから、効率的かつ計画的な維持管理を実施していく必要がある。
⑦施設利用率は、２つの処理場のうちアクアパークあさばにおいて、処理能力に余裕があるため、低い率となっている。
⑧水洗化率は、戸別訪問や工事前説明会等における接続推進活動により水洗化人口は増加しているが、下水道整備による区域内人口も増加しているため、伸び率は横ばいである。
なお、Ｒ２年度値は「100％」と表記されているが、「現在処理区域内人口」を誤っていたため、Ｒ２年度値は「90.19％」が正しい。</t>
    <rPh sb="147" eb="149">
      <t>ヨテイ</t>
    </rPh>
    <rPh sb="461" eb="463">
      <t>コンゴ</t>
    </rPh>
    <rPh sb="781" eb="783">
      <t>ネンド</t>
    </rPh>
    <rPh sb="783" eb="784">
      <t>チ</t>
    </rPh>
    <rPh sb="792" eb="794">
      <t>ヒョウキ</t>
    </rPh>
    <rPh sb="813" eb="814">
      <t>アヤマ</t>
    </rPh>
    <rPh sb="836" eb="837">
      <t>タダ</t>
    </rPh>
    <phoneticPr fontId="1"/>
  </si>
  <si>
    <t>①有形固定資産減価償却率は、平成になってから事業を開始しており、年数が浅いことから、類似団体や全国平均と比べ低い値となっているが、将来の施設の改築等を推測することが重要である。
②③老朽化による管路更生は実施済みであり、現在は更新対象となる管渠はないが、今後はストックマネジメント計画を見直し、計画的に管渠の更新を進める。
なお、③Ｒ２管渠改善率は「1.48」と表記されてるが、修繕・改良・更新がないところ、実施延長の数値を記載をしていたため、Ｒ２年度値は、「0.00」が正しい。</t>
    <rPh sb="99" eb="100">
      <t>ロ</t>
    </rPh>
    <rPh sb="182" eb="184">
      <t>ヒョウキ</t>
    </rPh>
    <rPh sb="237" eb="238">
      <t>タダ</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</si>
</sst>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1.48</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9.e-002</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56.89</c:v>
                </c:pt>
                <c:pt idx="4">
                  <c:v>57.52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65.28</c:v>
                </c:pt>
                <c:pt idx="4">
                  <c:v>64.92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100</c:v>
                </c:pt>
                <c:pt idx="4">
                  <c:v>91.12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92.72</c:v>
                </c:pt>
                <c:pt idx="4">
                  <c:v>92.88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99.91</c:v>
                </c:pt>
                <c:pt idx="4">
                  <c:v>104.1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107.85</c:v>
                </c:pt>
                <c:pt idx="4">
                  <c:v>108.04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3.4</c:v>
                </c:pt>
                <c:pt idx="4">
                  <c:v>6.48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23.79</c:v>
                </c:pt>
                <c:pt idx="4">
                  <c:v>25.66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1.22</c:v>
                </c:pt>
                <c:pt idx="4">
                  <c:v>1.61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4.72</c:v>
                </c:pt>
                <c:pt idx="4">
                  <c:v>4.49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50.29</c:v>
                </c:pt>
                <c:pt idx="4">
                  <c:v>49.25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67.930000000000007</c:v>
                </c:pt>
                <c:pt idx="4">
                  <c:v>68.53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606.38</c:v>
                </c:pt>
                <c:pt idx="4">
                  <c:v>517.61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857.88</c:v>
                </c:pt>
                <c:pt idx="4">
                  <c:v>825.1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69.27</c:v>
                </c:pt>
                <c:pt idx="4">
                  <c:v>69.349999999999994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94.97</c:v>
                </c:pt>
                <c:pt idx="4">
                  <c:v>97.07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159.49</c:v>
                </c:pt>
                <c:pt idx="4">
                  <c:v>157.81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88127</v>
      </c>
      <c r="AM8" s="21"/>
      <c r="AN8" s="21"/>
      <c r="AO8" s="21"/>
      <c r="AP8" s="21"/>
      <c r="AQ8" s="21"/>
      <c r="AR8" s="21"/>
      <c r="AS8" s="21"/>
      <c r="AT8" s="7">
        <f>データ!T6</f>
        <v>108.33</v>
      </c>
      <c r="AU8" s="7"/>
      <c r="AV8" s="7"/>
      <c r="AW8" s="7"/>
      <c r="AX8" s="7"/>
      <c r="AY8" s="7"/>
      <c r="AZ8" s="7"/>
      <c r="BA8" s="7"/>
      <c r="BB8" s="7">
        <f>データ!U6</f>
        <v>813.51</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57.93</v>
      </c>
      <c r="J10" s="7"/>
      <c r="K10" s="7"/>
      <c r="L10" s="7"/>
      <c r="M10" s="7"/>
      <c r="N10" s="7"/>
      <c r="O10" s="7"/>
      <c r="P10" s="7">
        <f>データ!P6</f>
        <v>40.79</v>
      </c>
      <c r="Q10" s="7"/>
      <c r="R10" s="7"/>
      <c r="S10" s="7"/>
      <c r="T10" s="7"/>
      <c r="U10" s="7"/>
      <c r="V10" s="7"/>
      <c r="W10" s="7">
        <f>データ!Q6</f>
        <v>86.47</v>
      </c>
      <c r="X10" s="7"/>
      <c r="Y10" s="7"/>
      <c r="Z10" s="7"/>
      <c r="AA10" s="7"/>
      <c r="AB10" s="7"/>
      <c r="AC10" s="7"/>
      <c r="AD10" s="21">
        <f>データ!R6</f>
        <v>2019</v>
      </c>
      <c r="AE10" s="21"/>
      <c r="AF10" s="21"/>
      <c r="AG10" s="21"/>
      <c r="AH10" s="21"/>
      <c r="AI10" s="21"/>
      <c r="AJ10" s="21"/>
      <c r="AK10" s="2"/>
      <c r="AL10" s="21">
        <f>データ!V6</f>
        <v>35884</v>
      </c>
      <c r="AM10" s="21"/>
      <c r="AN10" s="21"/>
      <c r="AO10" s="21"/>
      <c r="AP10" s="21"/>
      <c r="AQ10" s="21"/>
      <c r="AR10" s="21"/>
      <c r="AS10" s="21"/>
      <c r="AT10" s="7">
        <f>データ!W6</f>
        <v>7.73</v>
      </c>
      <c r="AU10" s="7"/>
      <c r="AV10" s="7"/>
      <c r="AW10" s="7"/>
      <c r="AX10" s="7"/>
      <c r="AY10" s="7"/>
      <c r="AZ10" s="7"/>
      <c r="BA10" s="7"/>
      <c r="BB10" s="7">
        <f>データ!X6</f>
        <v>4642.17</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88</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LADiQfofBoNJPNzDK5frJ0lLjfEx4pZtPqKCmWkWkrbryhQsytQrreEpLo5H/BruEcoHQZljwkRCWcNr3udIg==" saltValue="m6p07CbVauwbBtsLgfReB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90</v>
      </c>
      <c r="AE5" s="73" t="s">
        <v>91</v>
      </c>
      <c r="AF5" s="73" t="s">
        <v>92</v>
      </c>
      <c r="AG5" s="73" t="s">
        <v>93</v>
      </c>
      <c r="AH5" s="73" t="s">
        <v>94</v>
      </c>
      <c r="AI5" s="73" t="s">
        <v>44</v>
      </c>
      <c r="AJ5" s="73" t="s">
        <v>83</v>
      </c>
      <c r="AK5" s="73" t="s">
        <v>84</v>
      </c>
      <c r="AL5" s="73" t="s">
        <v>85</v>
      </c>
      <c r="AM5" s="73" t="s">
        <v>86</v>
      </c>
      <c r="AN5" s="73" t="s">
        <v>87</v>
      </c>
      <c r="AO5" s="73" t="s">
        <v>90</v>
      </c>
      <c r="AP5" s="73" t="s">
        <v>91</v>
      </c>
      <c r="AQ5" s="73" t="s">
        <v>92</v>
      </c>
      <c r="AR5" s="73" t="s">
        <v>93</v>
      </c>
      <c r="AS5" s="73" t="s">
        <v>94</v>
      </c>
      <c r="AT5" s="73" t="s">
        <v>89</v>
      </c>
      <c r="AU5" s="73" t="s">
        <v>83</v>
      </c>
      <c r="AV5" s="73" t="s">
        <v>84</v>
      </c>
      <c r="AW5" s="73" t="s">
        <v>85</v>
      </c>
      <c r="AX5" s="73" t="s">
        <v>86</v>
      </c>
      <c r="AY5" s="73" t="s">
        <v>87</v>
      </c>
      <c r="AZ5" s="73" t="s">
        <v>90</v>
      </c>
      <c r="BA5" s="73" t="s">
        <v>91</v>
      </c>
      <c r="BB5" s="73" t="s">
        <v>92</v>
      </c>
      <c r="BC5" s="73" t="s">
        <v>93</v>
      </c>
      <c r="BD5" s="73" t="s">
        <v>94</v>
      </c>
      <c r="BE5" s="73" t="s">
        <v>89</v>
      </c>
      <c r="BF5" s="73" t="s">
        <v>83</v>
      </c>
      <c r="BG5" s="73" t="s">
        <v>84</v>
      </c>
      <c r="BH5" s="73" t="s">
        <v>85</v>
      </c>
      <c r="BI5" s="73" t="s">
        <v>86</v>
      </c>
      <c r="BJ5" s="73" t="s">
        <v>87</v>
      </c>
      <c r="BK5" s="73" t="s">
        <v>90</v>
      </c>
      <c r="BL5" s="73" t="s">
        <v>91</v>
      </c>
      <c r="BM5" s="73" t="s">
        <v>92</v>
      </c>
      <c r="BN5" s="73" t="s">
        <v>93</v>
      </c>
      <c r="BO5" s="73" t="s">
        <v>94</v>
      </c>
      <c r="BP5" s="73" t="s">
        <v>89</v>
      </c>
      <c r="BQ5" s="73" t="s">
        <v>83</v>
      </c>
      <c r="BR5" s="73" t="s">
        <v>84</v>
      </c>
      <c r="BS5" s="73" t="s">
        <v>85</v>
      </c>
      <c r="BT5" s="73" t="s">
        <v>86</v>
      </c>
      <c r="BU5" s="73" t="s">
        <v>87</v>
      </c>
      <c r="BV5" s="73" t="s">
        <v>90</v>
      </c>
      <c r="BW5" s="73" t="s">
        <v>91</v>
      </c>
      <c r="BX5" s="73" t="s">
        <v>92</v>
      </c>
      <c r="BY5" s="73" t="s">
        <v>93</v>
      </c>
      <c r="BZ5" s="73" t="s">
        <v>94</v>
      </c>
      <c r="CA5" s="73" t="s">
        <v>89</v>
      </c>
      <c r="CB5" s="73" t="s">
        <v>83</v>
      </c>
      <c r="CC5" s="73" t="s">
        <v>84</v>
      </c>
      <c r="CD5" s="73" t="s">
        <v>85</v>
      </c>
      <c r="CE5" s="73" t="s">
        <v>86</v>
      </c>
      <c r="CF5" s="73" t="s">
        <v>87</v>
      </c>
      <c r="CG5" s="73" t="s">
        <v>90</v>
      </c>
      <c r="CH5" s="73" t="s">
        <v>91</v>
      </c>
      <c r="CI5" s="73" t="s">
        <v>92</v>
      </c>
      <c r="CJ5" s="73" t="s">
        <v>93</v>
      </c>
      <c r="CK5" s="73" t="s">
        <v>94</v>
      </c>
      <c r="CL5" s="73" t="s">
        <v>89</v>
      </c>
      <c r="CM5" s="73" t="s">
        <v>83</v>
      </c>
      <c r="CN5" s="73" t="s">
        <v>84</v>
      </c>
      <c r="CO5" s="73" t="s">
        <v>85</v>
      </c>
      <c r="CP5" s="73" t="s">
        <v>86</v>
      </c>
      <c r="CQ5" s="73" t="s">
        <v>87</v>
      </c>
      <c r="CR5" s="73" t="s">
        <v>90</v>
      </c>
      <c r="CS5" s="73" t="s">
        <v>91</v>
      </c>
      <c r="CT5" s="73" t="s">
        <v>92</v>
      </c>
      <c r="CU5" s="73" t="s">
        <v>93</v>
      </c>
      <c r="CV5" s="73" t="s">
        <v>94</v>
      </c>
      <c r="CW5" s="73" t="s">
        <v>89</v>
      </c>
      <c r="CX5" s="73" t="s">
        <v>83</v>
      </c>
      <c r="CY5" s="73" t="s">
        <v>84</v>
      </c>
      <c r="CZ5" s="73" t="s">
        <v>85</v>
      </c>
      <c r="DA5" s="73" t="s">
        <v>86</v>
      </c>
      <c r="DB5" s="73" t="s">
        <v>87</v>
      </c>
      <c r="DC5" s="73" t="s">
        <v>90</v>
      </c>
      <c r="DD5" s="73" t="s">
        <v>91</v>
      </c>
      <c r="DE5" s="73" t="s">
        <v>92</v>
      </c>
      <c r="DF5" s="73" t="s">
        <v>93</v>
      </c>
      <c r="DG5" s="73" t="s">
        <v>94</v>
      </c>
      <c r="DH5" s="73" t="s">
        <v>89</v>
      </c>
      <c r="DI5" s="73" t="s">
        <v>83</v>
      </c>
      <c r="DJ5" s="73" t="s">
        <v>84</v>
      </c>
      <c r="DK5" s="73" t="s">
        <v>85</v>
      </c>
      <c r="DL5" s="73" t="s">
        <v>86</v>
      </c>
      <c r="DM5" s="73" t="s">
        <v>87</v>
      </c>
      <c r="DN5" s="73" t="s">
        <v>90</v>
      </c>
      <c r="DO5" s="73" t="s">
        <v>91</v>
      </c>
      <c r="DP5" s="73" t="s">
        <v>92</v>
      </c>
      <c r="DQ5" s="73" t="s">
        <v>93</v>
      </c>
      <c r="DR5" s="73" t="s">
        <v>94</v>
      </c>
      <c r="DS5" s="73" t="s">
        <v>89</v>
      </c>
      <c r="DT5" s="73" t="s">
        <v>83</v>
      </c>
      <c r="DU5" s="73" t="s">
        <v>84</v>
      </c>
      <c r="DV5" s="73" t="s">
        <v>85</v>
      </c>
      <c r="DW5" s="73" t="s">
        <v>86</v>
      </c>
      <c r="DX5" s="73" t="s">
        <v>87</v>
      </c>
      <c r="DY5" s="73" t="s">
        <v>90</v>
      </c>
      <c r="DZ5" s="73" t="s">
        <v>91</v>
      </c>
      <c r="EA5" s="73" t="s">
        <v>92</v>
      </c>
      <c r="EB5" s="73" t="s">
        <v>93</v>
      </c>
      <c r="EC5" s="73" t="s">
        <v>94</v>
      </c>
      <c r="ED5" s="73" t="s">
        <v>89</v>
      </c>
      <c r="EE5" s="73" t="s">
        <v>83</v>
      </c>
      <c r="EF5" s="73" t="s">
        <v>84</v>
      </c>
      <c r="EG5" s="73" t="s">
        <v>85</v>
      </c>
      <c r="EH5" s="73" t="s">
        <v>86</v>
      </c>
      <c r="EI5" s="73" t="s">
        <v>87</v>
      </c>
      <c r="EJ5" s="73" t="s">
        <v>90</v>
      </c>
      <c r="EK5" s="73" t="s">
        <v>91</v>
      </c>
      <c r="EL5" s="73" t="s">
        <v>92</v>
      </c>
      <c r="EM5" s="73" t="s">
        <v>93</v>
      </c>
      <c r="EN5" s="73" t="s">
        <v>94</v>
      </c>
      <c r="EO5" s="73" t="s">
        <v>89</v>
      </c>
    </row>
    <row r="6" spans="1:148" s="61" customFormat="1">
      <c r="A6" s="62" t="s">
        <v>95</v>
      </c>
      <c r="B6" s="67">
        <f t="shared" ref="B6:X6" si="1">B7</f>
        <v>2021</v>
      </c>
      <c r="C6" s="67">
        <f t="shared" si="1"/>
        <v>222160</v>
      </c>
      <c r="D6" s="67">
        <f t="shared" si="1"/>
        <v>46</v>
      </c>
      <c r="E6" s="67">
        <f t="shared" si="1"/>
        <v>17</v>
      </c>
      <c r="F6" s="67">
        <f t="shared" si="1"/>
        <v>1</v>
      </c>
      <c r="G6" s="67">
        <f t="shared" si="1"/>
        <v>0</v>
      </c>
      <c r="H6" s="67" t="str">
        <f t="shared" si="1"/>
        <v>静岡県　袋井市</v>
      </c>
      <c r="I6" s="67" t="str">
        <f t="shared" si="1"/>
        <v>法適用</v>
      </c>
      <c r="J6" s="67" t="str">
        <f t="shared" si="1"/>
        <v>下水道事業</v>
      </c>
      <c r="K6" s="67" t="str">
        <f t="shared" si="1"/>
        <v>公共下水道</v>
      </c>
      <c r="L6" s="67" t="str">
        <f t="shared" si="1"/>
        <v>Bd1</v>
      </c>
      <c r="M6" s="67" t="str">
        <f t="shared" si="1"/>
        <v>非設置</v>
      </c>
      <c r="N6" s="76" t="str">
        <f t="shared" si="1"/>
        <v>-</v>
      </c>
      <c r="O6" s="76">
        <f t="shared" si="1"/>
        <v>57.93</v>
      </c>
      <c r="P6" s="76">
        <f t="shared" si="1"/>
        <v>40.79</v>
      </c>
      <c r="Q6" s="76">
        <f t="shared" si="1"/>
        <v>86.47</v>
      </c>
      <c r="R6" s="76">
        <f t="shared" si="1"/>
        <v>2019</v>
      </c>
      <c r="S6" s="76">
        <f t="shared" si="1"/>
        <v>88127</v>
      </c>
      <c r="T6" s="76">
        <f t="shared" si="1"/>
        <v>108.33</v>
      </c>
      <c r="U6" s="76">
        <f t="shared" si="1"/>
        <v>813.51</v>
      </c>
      <c r="V6" s="76">
        <f t="shared" si="1"/>
        <v>35884</v>
      </c>
      <c r="W6" s="76">
        <f t="shared" si="1"/>
        <v>7.73</v>
      </c>
      <c r="X6" s="76">
        <f t="shared" si="1"/>
        <v>4642.17</v>
      </c>
      <c r="Y6" s="84" t="str">
        <f t="shared" ref="Y6:AH6" si="2">IF(Y7="",NA(),Y7)</f>
        <v>-</v>
      </c>
      <c r="Z6" s="84" t="str">
        <f t="shared" si="2"/>
        <v>-</v>
      </c>
      <c r="AA6" s="84" t="str">
        <f t="shared" si="2"/>
        <v>-</v>
      </c>
      <c r="AB6" s="84">
        <f t="shared" si="2"/>
        <v>99.91</v>
      </c>
      <c r="AC6" s="84">
        <f t="shared" si="2"/>
        <v>104.1</v>
      </c>
      <c r="AD6" s="84" t="str">
        <f t="shared" si="2"/>
        <v>-</v>
      </c>
      <c r="AE6" s="84" t="str">
        <f t="shared" si="2"/>
        <v>-</v>
      </c>
      <c r="AF6" s="84" t="str">
        <f t="shared" si="2"/>
        <v>-</v>
      </c>
      <c r="AG6" s="84">
        <f t="shared" si="2"/>
        <v>107.85</v>
      </c>
      <c r="AH6" s="84">
        <f t="shared" si="2"/>
        <v>108.04</v>
      </c>
      <c r="AI6" s="76" t="str">
        <f>IF(AI7="","",IF(AI7="-","【-】","【"&amp;SUBSTITUTE(TEXT(AI7,"#,##0.00"),"-","△")&amp;"】"))</f>
        <v>【107.02】</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4.72</v>
      </c>
      <c r="AS6" s="84">
        <f t="shared" si="3"/>
        <v>4.49</v>
      </c>
      <c r="AT6" s="76" t="str">
        <f>IF(AT7="","",IF(AT7="-","【-】","【"&amp;SUBSTITUTE(TEXT(AT7,"#,##0.00"),"-","△")&amp;"】"))</f>
        <v>【3.09】</v>
      </c>
      <c r="AU6" s="84" t="str">
        <f t="shared" ref="AU6:BD6" si="4">IF(AU7="",NA(),AU7)</f>
        <v>-</v>
      </c>
      <c r="AV6" s="84" t="str">
        <f t="shared" si="4"/>
        <v>-</v>
      </c>
      <c r="AW6" s="84" t="str">
        <f t="shared" si="4"/>
        <v>-</v>
      </c>
      <c r="AX6" s="84">
        <f t="shared" si="4"/>
        <v>50.29</v>
      </c>
      <c r="AY6" s="84">
        <f t="shared" si="4"/>
        <v>49.25</v>
      </c>
      <c r="AZ6" s="84" t="str">
        <f t="shared" si="4"/>
        <v>-</v>
      </c>
      <c r="BA6" s="84" t="str">
        <f t="shared" si="4"/>
        <v>-</v>
      </c>
      <c r="BB6" s="84" t="str">
        <f t="shared" si="4"/>
        <v>-</v>
      </c>
      <c r="BC6" s="84">
        <f t="shared" si="4"/>
        <v>67.930000000000007</v>
      </c>
      <c r="BD6" s="84">
        <f t="shared" si="4"/>
        <v>68.53</v>
      </c>
      <c r="BE6" s="76" t="str">
        <f>IF(BE7="","",IF(BE7="-","【-】","【"&amp;SUBSTITUTE(TEXT(BE7,"#,##0.00"),"-","△")&amp;"】"))</f>
        <v>【71.39】</v>
      </c>
      <c r="BF6" s="84" t="str">
        <f t="shared" ref="BF6:BO6" si="5">IF(BF7="",NA(),BF7)</f>
        <v>-</v>
      </c>
      <c r="BG6" s="84" t="str">
        <f t="shared" si="5"/>
        <v>-</v>
      </c>
      <c r="BH6" s="84" t="str">
        <f t="shared" si="5"/>
        <v>-</v>
      </c>
      <c r="BI6" s="84">
        <f t="shared" si="5"/>
        <v>606.38</v>
      </c>
      <c r="BJ6" s="84">
        <f t="shared" si="5"/>
        <v>517.61</v>
      </c>
      <c r="BK6" s="84" t="str">
        <f t="shared" si="5"/>
        <v>-</v>
      </c>
      <c r="BL6" s="84" t="str">
        <f t="shared" si="5"/>
        <v>-</v>
      </c>
      <c r="BM6" s="84" t="str">
        <f t="shared" si="5"/>
        <v>-</v>
      </c>
      <c r="BN6" s="84">
        <f t="shared" si="5"/>
        <v>857.88</v>
      </c>
      <c r="BO6" s="84">
        <f t="shared" si="5"/>
        <v>825.1</v>
      </c>
      <c r="BP6" s="76" t="str">
        <f>IF(BP7="","",IF(BP7="-","【-】","【"&amp;SUBSTITUTE(TEXT(BP7,"#,##0.00"),"-","△")&amp;"】"))</f>
        <v>【669.12】</v>
      </c>
      <c r="BQ6" s="84" t="str">
        <f t="shared" ref="BQ6:BZ6" si="6">IF(BQ7="",NA(),BQ7)</f>
        <v>-</v>
      </c>
      <c r="BR6" s="84" t="str">
        <f t="shared" si="6"/>
        <v>-</v>
      </c>
      <c r="BS6" s="84" t="str">
        <f t="shared" si="6"/>
        <v>-</v>
      </c>
      <c r="BT6" s="84">
        <f t="shared" si="6"/>
        <v>69.27</v>
      </c>
      <c r="BU6" s="84">
        <f t="shared" si="6"/>
        <v>69.349999999999994</v>
      </c>
      <c r="BV6" s="84" t="str">
        <f t="shared" si="6"/>
        <v>-</v>
      </c>
      <c r="BW6" s="84" t="str">
        <f t="shared" si="6"/>
        <v>-</v>
      </c>
      <c r="BX6" s="84" t="str">
        <f t="shared" si="6"/>
        <v>-</v>
      </c>
      <c r="BY6" s="84">
        <f t="shared" si="6"/>
        <v>94.97</v>
      </c>
      <c r="BZ6" s="84">
        <f t="shared" si="6"/>
        <v>97.07</v>
      </c>
      <c r="CA6" s="76" t="str">
        <f>IF(CA7="","",IF(CA7="-","【-】","【"&amp;SUBSTITUTE(TEXT(CA7,"#,##0.00"),"-","△")&amp;"】"))</f>
        <v>【99.73】</v>
      </c>
      <c r="CB6" s="84" t="str">
        <f t="shared" ref="CB6:CK6" si="7">IF(CB7="",NA(),CB7)</f>
        <v>-</v>
      </c>
      <c r="CC6" s="84" t="str">
        <f t="shared" si="7"/>
        <v>-</v>
      </c>
      <c r="CD6" s="84" t="str">
        <f t="shared" si="7"/>
        <v>-</v>
      </c>
      <c r="CE6" s="84">
        <f t="shared" si="7"/>
        <v>150</v>
      </c>
      <c r="CF6" s="84">
        <f t="shared" si="7"/>
        <v>150</v>
      </c>
      <c r="CG6" s="84" t="str">
        <f t="shared" si="7"/>
        <v>-</v>
      </c>
      <c r="CH6" s="84" t="str">
        <f t="shared" si="7"/>
        <v>-</v>
      </c>
      <c r="CI6" s="84" t="str">
        <f t="shared" si="7"/>
        <v>-</v>
      </c>
      <c r="CJ6" s="84">
        <f t="shared" si="7"/>
        <v>159.49</v>
      </c>
      <c r="CK6" s="84">
        <f t="shared" si="7"/>
        <v>157.81</v>
      </c>
      <c r="CL6" s="76" t="str">
        <f>IF(CL7="","",IF(CL7="-","【-】","【"&amp;SUBSTITUTE(TEXT(CL7,"#,##0.00"),"-","△")&amp;"】"))</f>
        <v>【134.98】</v>
      </c>
      <c r="CM6" s="84" t="str">
        <f t="shared" ref="CM6:CV6" si="8">IF(CM7="",NA(),CM7)</f>
        <v>-</v>
      </c>
      <c r="CN6" s="84" t="str">
        <f t="shared" si="8"/>
        <v>-</v>
      </c>
      <c r="CO6" s="84" t="str">
        <f t="shared" si="8"/>
        <v>-</v>
      </c>
      <c r="CP6" s="84">
        <f t="shared" si="8"/>
        <v>56.89</v>
      </c>
      <c r="CQ6" s="84">
        <f t="shared" si="8"/>
        <v>57.52</v>
      </c>
      <c r="CR6" s="84" t="str">
        <f t="shared" si="8"/>
        <v>-</v>
      </c>
      <c r="CS6" s="84" t="str">
        <f t="shared" si="8"/>
        <v>-</v>
      </c>
      <c r="CT6" s="84" t="str">
        <f t="shared" si="8"/>
        <v>-</v>
      </c>
      <c r="CU6" s="84">
        <f t="shared" si="8"/>
        <v>65.28</v>
      </c>
      <c r="CV6" s="84">
        <f t="shared" si="8"/>
        <v>64.92</v>
      </c>
      <c r="CW6" s="76" t="str">
        <f>IF(CW7="","",IF(CW7="-","【-】","【"&amp;SUBSTITUTE(TEXT(CW7,"#,##0.00"),"-","△")&amp;"】"))</f>
        <v>【59.99】</v>
      </c>
      <c r="CX6" s="84" t="str">
        <f t="shared" ref="CX6:DG6" si="9">IF(CX7="",NA(),CX7)</f>
        <v>-</v>
      </c>
      <c r="CY6" s="84" t="str">
        <f t="shared" si="9"/>
        <v>-</v>
      </c>
      <c r="CZ6" s="84" t="str">
        <f t="shared" si="9"/>
        <v>-</v>
      </c>
      <c r="DA6" s="84">
        <f t="shared" si="9"/>
        <v>100</v>
      </c>
      <c r="DB6" s="84">
        <f t="shared" si="9"/>
        <v>91.12</v>
      </c>
      <c r="DC6" s="84" t="str">
        <f t="shared" si="9"/>
        <v>-</v>
      </c>
      <c r="DD6" s="84" t="str">
        <f t="shared" si="9"/>
        <v>-</v>
      </c>
      <c r="DE6" s="84" t="str">
        <f t="shared" si="9"/>
        <v>-</v>
      </c>
      <c r="DF6" s="84">
        <f t="shared" si="9"/>
        <v>92.72</v>
      </c>
      <c r="DG6" s="84">
        <f t="shared" si="9"/>
        <v>92.88</v>
      </c>
      <c r="DH6" s="76" t="str">
        <f>IF(DH7="","",IF(DH7="-","【-】","【"&amp;SUBSTITUTE(TEXT(DH7,"#,##0.00"),"-","△")&amp;"】"))</f>
        <v>【95.72】</v>
      </c>
      <c r="DI6" s="84" t="str">
        <f t="shared" ref="DI6:DR6" si="10">IF(DI7="",NA(),DI7)</f>
        <v>-</v>
      </c>
      <c r="DJ6" s="84" t="str">
        <f t="shared" si="10"/>
        <v>-</v>
      </c>
      <c r="DK6" s="84" t="str">
        <f t="shared" si="10"/>
        <v>-</v>
      </c>
      <c r="DL6" s="84">
        <f t="shared" si="10"/>
        <v>3.4</v>
      </c>
      <c r="DM6" s="84">
        <f t="shared" si="10"/>
        <v>6.48</v>
      </c>
      <c r="DN6" s="84" t="str">
        <f t="shared" si="10"/>
        <v>-</v>
      </c>
      <c r="DO6" s="84" t="str">
        <f t="shared" si="10"/>
        <v>-</v>
      </c>
      <c r="DP6" s="84" t="str">
        <f t="shared" si="10"/>
        <v>-</v>
      </c>
      <c r="DQ6" s="84">
        <f t="shared" si="10"/>
        <v>23.79</v>
      </c>
      <c r="DR6" s="84">
        <f t="shared" si="10"/>
        <v>25.66</v>
      </c>
      <c r="DS6" s="76" t="str">
        <f>IF(DS7="","",IF(DS7="-","【-】","【"&amp;SUBSTITUTE(TEXT(DS7,"#,##0.00"),"-","△")&amp;"】"))</f>
        <v>【38.17】</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84">
        <f t="shared" si="11"/>
        <v>1.22</v>
      </c>
      <c r="EC6" s="84">
        <f t="shared" si="11"/>
        <v>1.61</v>
      </c>
      <c r="ED6" s="76" t="str">
        <f>IF(ED7="","",IF(ED7="-","【-】","【"&amp;SUBSTITUTE(TEXT(ED7,"#,##0.00"),"-","△")&amp;"】"))</f>
        <v>【6.54】</v>
      </c>
      <c r="EE6" s="84" t="str">
        <f t="shared" ref="EE6:EN6" si="12">IF(EE7="",NA(),EE7)</f>
        <v>-</v>
      </c>
      <c r="EF6" s="84" t="str">
        <f t="shared" si="12"/>
        <v>-</v>
      </c>
      <c r="EG6" s="84" t="str">
        <f t="shared" si="12"/>
        <v>-</v>
      </c>
      <c r="EH6" s="84">
        <f t="shared" si="12"/>
        <v>1.48</v>
      </c>
      <c r="EI6" s="76">
        <f t="shared" si="12"/>
        <v>0</v>
      </c>
      <c r="EJ6" s="84" t="str">
        <f t="shared" si="12"/>
        <v>-</v>
      </c>
      <c r="EK6" s="84" t="str">
        <f t="shared" si="12"/>
        <v>-</v>
      </c>
      <c r="EL6" s="84" t="str">
        <f t="shared" si="12"/>
        <v>-</v>
      </c>
      <c r="EM6" s="84">
        <f t="shared" si="12"/>
        <v>9.e-002</v>
      </c>
      <c r="EN6" s="84">
        <f t="shared" si="12"/>
        <v>0.17</v>
      </c>
      <c r="EO6" s="76" t="str">
        <f>IF(EO7="","",IF(EO7="-","【-】","【"&amp;SUBSTITUTE(TEXT(EO7,"#,##0.00"),"-","△")&amp;"】"))</f>
        <v>【0.24】</v>
      </c>
    </row>
    <row r="7" spans="1:148" s="61" customFormat="1">
      <c r="A7" s="62"/>
      <c r="B7" s="68">
        <v>2021</v>
      </c>
      <c r="C7" s="68">
        <v>222160</v>
      </c>
      <c r="D7" s="68">
        <v>46</v>
      </c>
      <c r="E7" s="68">
        <v>17</v>
      </c>
      <c r="F7" s="68">
        <v>1</v>
      </c>
      <c r="G7" s="68">
        <v>0</v>
      </c>
      <c r="H7" s="68" t="s">
        <v>96</v>
      </c>
      <c r="I7" s="68" t="s">
        <v>97</v>
      </c>
      <c r="J7" s="68" t="s">
        <v>98</v>
      </c>
      <c r="K7" s="68" t="s">
        <v>99</v>
      </c>
      <c r="L7" s="68" t="s">
        <v>100</v>
      </c>
      <c r="M7" s="68" t="s">
        <v>101</v>
      </c>
      <c r="N7" s="77" t="s">
        <v>102</v>
      </c>
      <c r="O7" s="77">
        <v>57.93</v>
      </c>
      <c r="P7" s="77">
        <v>40.79</v>
      </c>
      <c r="Q7" s="77">
        <v>86.47</v>
      </c>
      <c r="R7" s="77">
        <v>2019</v>
      </c>
      <c r="S7" s="77">
        <v>88127</v>
      </c>
      <c r="T7" s="77">
        <v>108.33</v>
      </c>
      <c r="U7" s="77">
        <v>813.51</v>
      </c>
      <c r="V7" s="77">
        <v>35884</v>
      </c>
      <c r="W7" s="77">
        <v>7.73</v>
      </c>
      <c r="X7" s="77">
        <v>4642.17</v>
      </c>
      <c r="Y7" s="77" t="s">
        <v>102</v>
      </c>
      <c r="Z7" s="77" t="s">
        <v>102</v>
      </c>
      <c r="AA7" s="77" t="s">
        <v>102</v>
      </c>
      <c r="AB7" s="77">
        <v>99.91</v>
      </c>
      <c r="AC7" s="77">
        <v>104.1</v>
      </c>
      <c r="AD7" s="77" t="s">
        <v>102</v>
      </c>
      <c r="AE7" s="77" t="s">
        <v>102</v>
      </c>
      <c r="AF7" s="77" t="s">
        <v>102</v>
      </c>
      <c r="AG7" s="77">
        <v>107.85</v>
      </c>
      <c r="AH7" s="77">
        <v>108.04</v>
      </c>
      <c r="AI7" s="77">
        <v>107.02</v>
      </c>
      <c r="AJ7" s="77" t="s">
        <v>102</v>
      </c>
      <c r="AK7" s="77" t="s">
        <v>102</v>
      </c>
      <c r="AL7" s="77" t="s">
        <v>102</v>
      </c>
      <c r="AM7" s="77">
        <v>0</v>
      </c>
      <c r="AN7" s="77">
        <v>0</v>
      </c>
      <c r="AO7" s="77" t="s">
        <v>102</v>
      </c>
      <c r="AP7" s="77" t="s">
        <v>102</v>
      </c>
      <c r="AQ7" s="77" t="s">
        <v>102</v>
      </c>
      <c r="AR7" s="77">
        <v>4.72</v>
      </c>
      <c r="AS7" s="77">
        <v>4.49</v>
      </c>
      <c r="AT7" s="77">
        <v>3.09</v>
      </c>
      <c r="AU7" s="77" t="s">
        <v>102</v>
      </c>
      <c r="AV7" s="77" t="s">
        <v>102</v>
      </c>
      <c r="AW7" s="77" t="s">
        <v>102</v>
      </c>
      <c r="AX7" s="77">
        <v>50.29</v>
      </c>
      <c r="AY7" s="77">
        <v>49.25</v>
      </c>
      <c r="AZ7" s="77" t="s">
        <v>102</v>
      </c>
      <c r="BA7" s="77" t="s">
        <v>102</v>
      </c>
      <c r="BB7" s="77" t="s">
        <v>102</v>
      </c>
      <c r="BC7" s="77">
        <v>67.930000000000007</v>
      </c>
      <c r="BD7" s="77">
        <v>68.53</v>
      </c>
      <c r="BE7" s="77">
        <v>71.39</v>
      </c>
      <c r="BF7" s="77" t="s">
        <v>102</v>
      </c>
      <c r="BG7" s="77" t="s">
        <v>102</v>
      </c>
      <c r="BH7" s="77" t="s">
        <v>102</v>
      </c>
      <c r="BI7" s="77">
        <v>606.38</v>
      </c>
      <c r="BJ7" s="77">
        <v>517.61</v>
      </c>
      <c r="BK7" s="77" t="s">
        <v>102</v>
      </c>
      <c r="BL7" s="77" t="s">
        <v>102</v>
      </c>
      <c r="BM7" s="77" t="s">
        <v>102</v>
      </c>
      <c r="BN7" s="77">
        <v>857.88</v>
      </c>
      <c r="BO7" s="77">
        <v>825.1</v>
      </c>
      <c r="BP7" s="77">
        <v>669.12</v>
      </c>
      <c r="BQ7" s="77" t="s">
        <v>102</v>
      </c>
      <c r="BR7" s="77" t="s">
        <v>102</v>
      </c>
      <c r="BS7" s="77" t="s">
        <v>102</v>
      </c>
      <c r="BT7" s="77">
        <v>69.27</v>
      </c>
      <c r="BU7" s="77">
        <v>69.349999999999994</v>
      </c>
      <c r="BV7" s="77" t="s">
        <v>102</v>
      </c>
      <c r="BW7" s="77" t="s">
        <v>102</v>
      </c>
      <c r="BX7" s="77" t="s">
        <v>102</v>
      </c>
      <c r="BY7" s="77">
        <v>94.97</v>
      </c>
      <c r="BZ7" s="77">
        <v>97.07</v>
      </c>
      <c r="CA7" s="77">
        <v>99.73</v>
      </c>
      <c r="CB7" s="77" t="s">
        <v>102</v>
      </c>
      <c r="CC7" s="77" t="s">
        <v>102</v>
      </c>
      <c r="CD7" s="77" t="s">
        <v>102</v>
      </c>
      <c r="CE7" s="77">
        <v>150</v>
      </c>
      <c r="CF7" s="77">
        <v>150</v>
      </c>
      <c r="CG7" s="77" t="s">
        <v>102</v>
      </c>
      <c r="CH7" s="77" t="s">
        <v>102</v>
      </c>
      <c r="CI7" s="77" t="s">
        <v>102</v>
      </c>
      <c r="CJ7" s="77">
        <v>159.49</v>
      </c>
      <c r="CK7" s="77">
        <v>157.81</v>
      </c>
      <c r="CL7" s="77">
        <v>134.97999999999999</v>
      </c>
      <c r="CM7" s="77" t="s">
        <v>102</v>
      </c>
      <c r="CN7" s="77" t="s">
        <v>102</v>
      </c>
      <c r="CO7" s="77" t="s">
        <v>102</v>
      </c>
      <c r="CP7" s="77">
        <v>56.89</v>
      </c>
      <c r="CQ7" s="77">
        <v>57.52</v>
      </c>
      <c r="CR7" s="77" t="s">
        <v>102</v>
      </c>
      <c r="CS7" s="77" t="s">
        <v>102</v>
      </c>
      <c r="CT7" s="77" t="s">
        <v>102</v>
      </c>
      <c r="CU7" s="77">
        <v>65.28</v>
      </c>
      <c r="CV7" s="77">
        <v>64.92</v>
      </c>
      <c r="CW7" s="77">
        <v>59.99</v>
      </c>
      <c r="CX7" s="77" t="s">
        <v>102</v>
      </c>
      <c r="CY7" s="77" t="s">
        <v>102</v>
      </c>
      <c r="CZ7" s="77" t="s">
        <v>102</v>
      </c>
      <c r="DA7" s="77">
        <v>100</v>
      </c>
      <c r="DB7" s="77">
        <v>91.12</v>
      </c>
      <c r="DC7" s="77" t="s">
        <v>102</v>
      </c>
      <c r="DD7" s="77" t="s">
        <v>102</v>
      </c>
      <c r="DE7" s="77" t="s">
        <v>102</v>
      </c>
      <c r="DF7" s="77">
        <v>92.72</v>
      </c>
      <c r="DG7" s="77">
        <v>92.88</v>
      </c>
      <c r="DH7" s="77">
        <v>95.72</v>
      </c>
      <c r="DI7" s="77" t="s">
        <v>102</v>
      </c>
      <c r="DJ7" s="77" t="s">
        <v>102</v>
      </c>
      <c r="DK7" s="77" t="s">
        <v>102</v>
      </c>
      <c r="DL7" s="77">
        <v>3.4</v>
      </c>
      <c r="DM7" s="77">
        <v>6.48</v>
      </c>
      <c r="DN7" s="77" t="s">
        <v>102</v>
      </c>
      <c r="DO7" s="77" t="s">
        <v>102</v>
      </c>
      <c r="DP7" s="77" t="s">
        <v>102</v>
      </c>
      <c r="DQ7" s="77">
        <v>23.79</v>
      </c>
      <c r="DR7" s="77">
        <v>25.66</v>
      </c>
      <c r="DS7" s="77">
        <v>38.17</v>
      </c>
      <c r="DT7" s="77" t="s">
        <v>102</v>
      </c>
      <c r="DU7" s="77" t="s">
        <v>102</v>
      </c>
      <c r="DV7" s="77" t="s">
        <v>102</v>
      </c>
      <c r="DW7" s="77">
        <v>0</v>
      </c>
      <c r="DX7" s="77">
        <v>0</v>
      </c>
      <c r="DY7" s="77" t="s">
        <v>102</v>
      </c>
      <c r="DZ7" s="77" t="s">
        <v>102</v>
      </c>
      <c r="EA7" s="77" t="s">
        <v>102</v>
      </c>
      <c r="EB7" s="77">
        <v>1.22</v>
      </c>
      <c r="EC7" s="77">
        <v>1.61</v>
      </c>
      <c r="ED7" s="77">
        <v>6.54</v>
      </c>
      <c r="EE7" s="77" t="s">
        <v>102</v>
      </c>
      <c r="EF7" s="77" t="s">
        <v>102</v>
      </c>
      <c r="EG7" s="77" t="s">
        <v>102</v>
      </c>
      <c r="EH7" s="77">
        <v>1.48</v>
      </c>
      <c r="EI7" s="77">
        <v>0</v>
      </c>
      <c r="EJ7" s="77" t="s">
        <v>102</v>
      </c>
      <c r="EK7" s="77" t="s">
        <v>102</v>
      </c>
      <c r="EL7" s="77" t="s">
        <v>102</v>
      </c>
      <c r="EM7" s="77">
        <v>9.e-002</v>
      </c>
      <c r="EN7" s="77">
        <v>0.17</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2023-01-23T00:40:14Z</cp:lastPrinted>
  <dcterms:created xsi:type="dcterms:W3CDTF">2022-12-01T01:18:52Z</dcterms:created>
  <dcterms:modified xsi:type="dcterms:W3CDTF">2023-02-21T23:11:07Z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2023-02-21T23:11:07Z</vt:filetime>
  </property>
</Properties>
</file>