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vpat6JW+mWaGhLhA9IpeDmQJVb7obxZw/hopqVbSfLCI9X7/YByXaBxg/ymAFl+1EjUxIZBINF9jv05e76jjQ==" workbookSaltValue="bSJ7H9gLZ8qqyj/5rx/Nig==" workbookSpinCount="100000"/>
  <bookViews>
    <workbookView xWindow="0" yWindow="0" windowWidth="28800" windowHeight="1158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<sst xmlns="http://schemas.openxmlformats.org/spreadsheetml/2006/main" xmlns:r="http://schemas.openxmlformats.org/officeDocument/2006/relationships" count="115" uniqueCount="115">
  <si>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</si>
  <si>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</si>
  <si>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</si>
  <si>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</si>
  <si>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</si>
  <si>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</si>
  <si>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</si>
  <si>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</si>
  <si>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</si>
  <si>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</si>
  <si>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</si>
  <si>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</si>
  <si>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</si>
  <si>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</si>
  <si>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</si>
  <si>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</si>
  <si>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</si>
  <si>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</si>
  <si>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</si>
  <si>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</si>
  <si>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</si>
  <si>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</si>
  <si>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</si>
  <si>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</si>
  <si>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</si>
  <si>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</si>
  <si>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</si>
  <si>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</si>
  <si>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</si>
  <si>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</si>
  <si>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</si>
  <si>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</si>
  <si>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</si>
  <si>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</si>
  <si>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</si>
  <si>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</si>
  <si>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</si>
  <si>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</si>
  <si>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</si>
  <si>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</si>
  <si>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</si>
  <si>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</si>
  <si>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</si>
  <si>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</si>
  <si>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</si>
  <si>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</si>
  <si>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</si>
  <si>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</si>
  <si>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</si>
  <si>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</si>
  <si>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</si>
  <si>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</si>
  <si>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</si>
  <si>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</si>
  <si>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</si>
  <si>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</si>
  <si>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</si>
  <si>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</si>
  <si>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</si>
  <si>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</si>
  <si>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</si>
  <si>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</si>
  <si>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</si>
  <si>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</si>
  <si>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</si>
  <si>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</si>
  <si>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</si>
  <si>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</si>
  <si>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</si>
  <si>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</si>
  <si>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</si>
  <si>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</si>
  <si>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</si>
  <si>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</si>
  <si>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</si>
  <si>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</si>
  <si>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</si>
  <si>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</si>
  <si>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</si>
  <si>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</si>
  <si>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</si>
  <si>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</si>
  <si>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</si>
  <si>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</si>
  <si>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</si>
  <si>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</si>
  <si>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</si>
  <si>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</si>
  <si>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</si>
  <si>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</si>
  <si>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</si>
  <si>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</si>
  <si>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</si>
  <si>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</si>
  <si>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</si>
  <si>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焼津市</t>
  </si>
  <si>
    <t>法適用</t>
  </si>
  <si>
    <t>下水道事業</t>
  </si>
  <si>
    <t>公共下水道</t>
  </si>
  <si>
    <t>Cb1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</si>
  <si>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</si>
  <si>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</si>
  <si>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</si>
  <si>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</si>
  <si>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</si>
  <si>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</si>
  <si>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</si>
  <si>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</si>
  <si>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</si>
  <si>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</si>
  <si>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</si>
  <si>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</si>
  <si>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令和３年度決算においても、令和２年度決算に引き続き、純損失を計上することとなった。
主な収入源である使用料収入については、使用者の節水意識の高まりや節水機器の機能向上、区域内人口の自然減により減収が予想されるため、次年度以降においても厳しい経営状況が見込まれる。
こうした状況の下で経営改善が喫緊の課題となっているため、令和２年度に策定した経営戦略に基づき、持続可能かつ効率的な下水道事業及び下水道施設の運営を実現するため、経営改善を図る方針である。
経営戦略では、計画期間内に２回の使用料改定を行い、経費回収率100％を達成し、経営改善を図ることを見込んでいる。経営戦略に基づき、令和４年６月より審議会を開催し、「適切な下水道使用料の在り方」について検討を行っている。下水道事業の根幹となる使用料収入で汚水処理費を賄えるよう、使用料改定による増収と経費回収率の改善を目指す。　　　　　</t>
  </si>
  <si>
    <t>①経常収支比率：96.97%と費用を収益で賄えていない状況である。収益は、使用料及び一般会計からの総務省基準による繰出金が基本であり、赤字補填の繰入は行っていない。　②累積欠損金比率：令和３年度は55,501,813円の純損失で、前年度の繰越欠損金53,678,061円と合計し、当年度未処理欠損金は109,179,874円、累積欠損比率は18.83％であった。未処理欠損金は純損失となる限り累積していくため、累積欠損比率は今後も増加していく見通しである。　③流動比率：30.09％であり、類似団体と比べ低い数値となっているが、企業債償還金に対しては現金だけでなく、一般会計からの総務省基準による繰入金及び企業債の発行により賄っている。　④企業債残高対事業規模比率：2,371.25％と前年と比べ減少しているが、類似団体・全国平均と比較すると極めて高い数値となっている。　⑤経費回収率：72.30％と低く、事業の根本である使用料収入の増収がなければ経営改善が見込めないことから、令和４年６月より審議会を開催し、「適切な下水道使用料の在り方」について検討を行っている。　⑥汚水処理原価：155.09円であり、使用料単価112.13円を上回る金額となっている。また、公費負担分を含めた汚水処理費は1,149,708,554円であり、汚水処理原価は341.09円であった。　⑦施設利用率：60.27％であり、類似団体平均・全国平均をわずかに上回っている。　⑧水洗化率：88.8％と前年度を下回る結果となった。しかしながら、排水設備工事検査件数新築116件、増改築55件と増加している実績はある。水洗化率の減少は、接続件数の増加による接続人口の増加以上に、核家族化等の世帯構成の変化による処理区域内接続人口の減少があったことが要因と思われる。</t>
    <rPh sb="585" eb="587">
      <t>シセツ</t>
    </rPh>
    <rPh sb="587" eb="589">
      <t>リヨウ</t>
    </rPh>
    <rPh sb="589" eb="590">
      <t>リツ</t>
    </rPh>
    <rPh sb="626" eb="629">
      <t>スイセンカ</t>
    </rPh>
    <rPh sb="629" eb="630">
      <t>リツ</t>
    </rPh>
    <phoneticPr fontId="1"/>
  </si>
  <si>
    <t>①有形固定資産減価償却率：11.54％と低い数値となっている。これは、当市が公営企業会計へ移行する以前の資産取得年月日を移行日である平成31年４月１日としており、減価償却は取得年月日から行われることから低い数値として表れているものである。　②管渠老朽化率：0.00％で、現状、耐用年数を超過した管渠はない。　③管渠改善率：耐用年数を超過した管渠がないため、改善率は0.00%である。
下水道事業管理者として、老朽化が進む下水道施設の適切な維持管理と改築更新が求められている。
ストックマネジメント計画に基づき計画的に維持管理と改築更新を行うことでライフサイクルコストの低減を図りつつ、施設の健全性を保つ方針である。</t>
    <rPh sb="292" eb="294">
      <t>シセツ</t>
    </rPh>
    <rPh sb="295" eb="298">
      <t>ケンゼンセイ</t>
    </rPh>
    <rPh sb="299" eb="300">
      <t>タモ</t>
    </rPh>
    <rPh sb="301" eb="303">
      <t>ホウシン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</si>
</sst>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0.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0.12</c:v>
                </c:pt>
                <c:pt idx="3">
                  <c:v>0.19</c:v>
                </c:pt>
                <c:pt idx="4">
                  <c:v>0.15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98.8</c:v>
                </c:pt>
                <c:pt idx="3">
                  <c:v>98.61</c:v>
                </c:pt>
                <c:pt idx="4">
                  <c:v>96.97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106.32</c:v>
                </c:pt>
                <c:pt idx="3">
                  <c:v>103.78</c:v>
                </c:pt>
                <c:pt idx="4">
                  <c:v>103.57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4</c:v>
                </c:pt>
                <c:pt idx="3">
                  <c:v>7.62</c:v>
                </c:pt>
                <c:pt idx="4">
                  <c:v>11.54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21.22</c:v>
                </c:pt>
                <c:pt idx="3">
                  <c:v>18.829999999999998</c:v>
                </c:pt>
                <c:pt idx="4">
                  <c:v>23.14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0.83</c:v>
                </c:pt>
                <c:pt idx="3">
                  <c:v>0.56999999999999995</c:v>
                </c:pt>
                <c:pt idx="4">
                  <c:v>0.55000000000000004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4.26</c:v>
                </c:pt>
                <c:pt idx="3">
                  <c:v>9.44</c:v>
                </c:pt>
                <c:pt idx="4">
                  <c:v>18.829999999999998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1.35</c:v>
                </c:pt>
                <c:pt idx="3">
                  <c:v>19.829999999999998</c:v>
                </c:pt>
                <c:pt idx="4">
                  <c:v>21.3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25.72</c:v>
                </c:pt>
                <c:pt idx="3">
                  <c:v>28.45</c:v>
                </c:pt>
                <c:pt idx="4">
                  <c:v>30.09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71.540000000000006</c:v>
                </c:pt>
                <c:pt idx="3">
                  <c:v>54.3</c:v>
                </c:pt>
                <c:pt idx="4">
                  <c:v>57.92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2535.35</c:v>
                </c:pt>
                <c:pt idx="3">
                  <c:v>2502.04</c:v>
                </c:pt>
                <c:pt idx="4">
                  <c:v>2371.25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653.69000000000005</c:v>
                </c:pt>
                <c:pt idx="3">
                  <c:v>856.88</c:v>
                </c:pt>
                <c:pt idx="4">
                  <c:v>799.49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72.17</c:v>
                </c:pt>
                <c:pt idx="3">
                  <c:v>73.66</c:v>
                </c:pt>
                <c:pt idx="4">
                  <c:v>72.3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88.05</c:v>
                </c:pt>
                <c:pt idx="3">
                  <c:v>89.01</c:v>
                </c:pt>
                <c:pt idx="4">
                  <c:v>89.09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155.65</c:v>
                </c:pt>
                <c:pt idx="3">
                  <c:v>151.94</c:v>
                </c:pt>
                <c:pt idx="4">
                  <c:v>155.09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141.15</c:v>
                </c:pt>
                <c:pt idx="3">
                  <c:v>147.08000000000001</c:v>
                </c:pt>
                <c:pt idx="4">
                  <c:v>142.76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60.7</c:v>
                </c:pt>
                <c:pt idx="3">
                  <c:v>59.38</c:v>
                </c:pt>
                <c:pt idx="4">
                  <c:v>60.27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57.04</c:v>
                </c:pt>
                <c:pt idx="3">
                  <c:v>58.12</c:v>
                </c:pt>
                <c:pt idx="4">
                  <c:v>58.14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89</c:v>
                </c:pt>
                <c:pt idx="3">
                  <c:v>89.34</c:v>
                </c:pt>
                <c:pt idx="4">
                  <c:v>88.77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93.73</c:v>
                </c:pt>
                <c:pt idx="3">
                  <c:v>92.55</c:v>
                </c:pt>
                <c:pt idx="4">
                  <c:v>92.44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焼津市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Cb1</v>
      </c>
      <c r="X8" s="6"/>
      <c r="Y8" s="6"/>
      <c r="Z8" s="6"/>
      <c r="AA8" s="6"/>
      <c r="AB8" s="6"/>
      <c r="AC8" s="6"/>
      <c r="AD8" s="20" t="str">
        <f>データ!$M$6</f>
        <v>非設置</v>
      </c>
      <c r="AE8" s="20"/>
      <c r="AF8" s="20"/>
      <c r="AG8" s="20"/>
      <c r="AH8" s="20"/>
      <c r="AI8" s="20"/>
      <c r="AJ8" s="20"/>
      <c r="AK8" s="3"/>
      <c r="AL8" s="21">
        <f>データ!S6</f>
        <v>137722</v>
      </c>
      <c r="AM8" s="21"/>
      <c r="AN8" s="21"/>
      <c r="AO8" s="21"/>
      <c r="AP8" s="21"/>
      <c r="AQ8" s="21"/>
      <c r="AR8" s="21"/>
      <c r="AS8" s="21"/>
      <c r="AT8" s="7">
        <f>データ!T6</f>
        <v>70.3</v>
      </c>
      <c r="AU8" s="7"/>
      <c r="AV8" s="7"/>
      <c r="AW8" s="7"/>
      <c r="AX8" s="7"/>
      <c r="AY8" s="7"/>
      <c r="AZ8" s="7"/>
      <c r="BA8" s="7"/>
      <c r="BB8" s="7">
        <f>データ!U6</f>
        <v>1959.06</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58.99</v>
      </c>
      <c r="J10" s="7"/>
      <c r="K10" s="7"/>
      <c r="L10" s="7"/>
      <c r="M10" s="7"/>
      <c r="N10" s="7"/>
      <c r="O10" s="7"/>
      <c r="P10" s="7">
        <f>データ!P6</f>
        <v>21.39</v>
      </c>
      <c r="Q10" s="7"/>
      <c r="R10" s="7"/>
      <c r="S10" s="7"/>
      <c r="T10" s="7"/>
      <c r="U10" s="7"/>
      <c r="V10" s="7"/>
      <c r="W10" s="7">
        <f>データ!Q6</f>
        <v>85.05</v>
      </c>
      <c r="X10" s="7"/>
      <c r="Y10" s="7"/>
      <c r="Z10" s="7"/>
      <c r="AA10" s="7"/>
      <c r="AB10" s="7"/>
      <c r="AC10" s="7"/>
      <c r="AD10" s="21">
        <f>データ!R6</f>
        <v>2260</v>
      </c>
      <c r="AE10" s="21"/>
      <c r="AF10" s="21"/>
      <c r="AG10" s="21"/>
      <c r="AH10" s="21"/>
      <c r="AI10" s="21"/>
      <c r="AJ10" s="21"/>
      <c r="AK10" s="2"/>
      <c r="AL10" s="21">
        <f>データ!V6</f>
        <v>29383</v>
      </c>
      <c r="AM10" s="21"/>
      <c r="AN10" s="21"/>
      <c r="AO10" s="21"/>
      <c r="AP10" s="21"/>
      <c r="AQ10" s="21"/>
      <c r="AR10" s="21"/>
      <c r="AS10" s="21"/>
      <c r="AT10" s="7">
        <f>データ!W6</f>
        <v>5.5</v>
      </c>
      <c r="AU10" s="7"/>
      <c r="AV10" s="7"/>
      <c r="AW10" s="7"/>
      <c r="AX10" s="7"/>
      <c r="AY10" s="7"/>
      <c r="AZ10" s="7"/>
      <c r="BA10" s="7"/>
      <c r="BB10" s="7">
        <f>データ!X6</f>
        <v>5342.36</v>
      </c>
      <c r="BC10" s="7"/>
      <c r="BD10" s="7"/>
      <c r="BE10" s="7"/>
      <c r="BF10" s="7"/>
      <c r="BG10" s="7"/>
      <c r="BH10" s="7"/>
      <c r="BI10" s="7"/>
      <c r="BJ10" s="2"/>
      <c r="BK10" s="2"/>
      <c r="BL10" s="29" t="s">
        <v>38</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6"/>
      <c r="BN47" s="46"/>
      <c r="BO47" s="46"/>
      <c r="BP47" s="46"/>
      <c r="BQ47" s="46"/>
      <c r="BR47" s="46"/>
      <c r="BS47" s="46"/>
      <c r="BT47" s="46"/>
      <c r="BU47" s="46"/>
      <c r="BV47" s="46"/>
      <c r="BW47" s="46"/>
      <c r="BX47" s="46"/>
      <c r="BY47" s="46"/>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6"/>
      <c r="BN48" s="46"/>
      <c r="BO48" s="46"/>
      <c r="BP48" s="46"/>
      <c r="BQ48" s="46"/>
      <c r="BR48" s="46"/>
      <c r="BS48" s="46"/>
      <c r="BT48" s="46"/>
      <c r="BU48" s="46"/>
      <c r="BV48" s="46"/>
      <c r="BW48" s="46"/>
      <c r="BX48" s="46"/>
      <c r="BY48" s="46"/>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6"/>
      <c r="BN49" s="46"/>
      <c r="BO49" s="46"/>
      <c r="BP49" s="46"/>
      <c r="BQ49" s="46"/>
      <c r="BR49" s="46"/>
      <c r="BS49" s="46"/>
      <c r="BT49" s="46"/>
      <c r="BU49" s="46"/>
      <c r="BV49" s="46"/>
      <c r="BW49" s="46"/>
      <c r="BX49" s="46"/>
      <c r="BY49" s="46"/>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6"/>
      <c r="BN50" s="46"/>
      <c r="BO50" s="46"/>
      <c r="BP50" s="46"/>
      <c r="BQ50" s="46"/>
      <c r="BR50" s="46"/>
      <c r="BS50" s="46"/>
      <c r="BT50" s="46"/>
      <c r="BU50" s="46"/>
      <c r="BV50" s="46"/>
      <c r="BW50" s="46"/>
      <c r="BX50" s="46"/>
      <c r="BY50" s="46"/>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6"/>
      <c r="BN51" s="46"/>
      <c r="BO51" s="46"/>
      <c r="BP51" s="46"/>
      <c r="BQ51" s="46"/>
      <c r="BR51" s="46"/>
      <c r="BS51" s="46"/>
      <c r="BT51" s="46"/>
      <c r="BU51" s="46"/>
      <c r="BV51" s="46"/>
      <c r="BW51" s="46"/>
      <c r="BX51" s="46"/>
      <c r="BY51" s="46"/>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6"/>
      <c r="BN52" s="46"/>
      <c r="BO52" s="46"/>
      <c r="BP52" s="46"/>
      <c r="BQ52" s="46"/>
      <c r="BR52" s="46"/>
      <c r="BS52" s="46"/>
      <c r="BT52" s="46"/>
      <c r="BU52" s="46"/>
      <c r="BV52" s="46"/>
      <c r="BW52" s="46"/>
      <c r="BX52" s="46"/>
      <c r="BY52" s="46"/>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6"/>
      <c r="BN53" s="46"/>
      <c r="BO53" s="46"/>
      <c r="BP53" s="46"/>
      <c r="BQ53" s="46"/>
      <c r="BR53" s="46"/>
      <c r="BS53" s="46"/>
      <c r="BT53" s="46"/>
      <c r="BU53" s="46"/>
      <c r="BV53" s="46"/>
      <c r="BW53" s="46"/>
      <c r="BX53" s="46"/>
      <c r="BY53" s="46"/>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6"/>
      <c r="BN54" s="46"/>
      <c r="BO54" s="46"/>
      <c r="BP54" s="46"/>
      <c r="BQ54" s="46"/>
      <c r="BR54" s="46"/>
      <c r="BS54" s="46"/>
      <c r="BT54" s="46"/>
      <c r="BU54" s="46"/>
      <c r="BV54" s="46"/>
      <c r="BW54" s="46"/>
      <c r="BX54" s="46"/>
      <c r="BY54" s="46"/>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6"/>
      <c r="BN55" s="46"/>
      <c r="BO55" s="46"/>
      <c r="BP55" s="46"/>
      <c r="BQ55" s="46"/>
      <c r="BR55" s="46"/>
      <c r="BS55" s="46"/>
      <c r="BT55" s="46"/>
      <c r="BU55" s="46"/>
      <c r="BV55" s="46"/>
      <c r="BW55" s="46"/>
      <c r="BX55" s="46"/>
      <c r="BY55" s="46"/>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6"/>
      <c r="BN56" s="46"/>
      <c r="BO56" s="46"/>
      <c r="BP56" s="46"/>
      <c r="BQ56" s="46"/>
      <c r="BR56" s="46"/>
      <c r="BS56" s="46"/>
      <c r="BT56" s="46"/>
      <c r="BU56" s="46"/>
      <c r="BV56" s="46"/>
      <c r="BW56" s="46"/>
      <c r="BX56" s="46"/>
      <c r="BY56" s="46"/>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6"/>
      <c r="BN57" s="46"/>
      <c r="BO57" s="46"/>
      <c r="BP57" s="46"/>
      <c r="BQ57" s="46"/>
      <c r="BR57" s="46"/>
      <c r="BS57" s="46"/>
      <c r="BT57" s="46"/>
      <c r="BU57" s="46"/>
      <c r="BV57" s="46"/>
      <c r="BW57" s="46"/>
      <c r="BX57" s="46"/>
      <c r="BY57" s="46"/>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6"/>
      <c r="BN58" s="46"/>
      <c r="BO58" s="46"/>
      <c r="BP58" s="46"/>
      <c r="BQ58" s="46"/>
      <c r="BR58" s="46"/>
      <c r="BS58" s="46"/>
      <c r="BT58" s="46"/>
      <c r="BU58" s="46"/>
      <c r="BV58" s="46"/>
      <c r="BW58" s="46"/>
      <c r="BX58" s="46"/>
      <c r="BY58" s="46"/>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6"/>
      <c r="BN59" s="46"/>
      <c r="BO59" s="46"/>
      <c r="BP59" s="46"/>
      <c r="BQ59" s="46"/>
      <c r="BR59" s="46"/>
      <c r="BS59" s="46"/>
      <c r="BT59" s="46"/>
      <c r="BU59" s="46"/>
      <c r="BV59" s="46"/>
      <c r="BW59" s="46"/>
      <c r="BX59" s="46"/>
      <c r="BY59" s="46"/>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6"/>
      <c r="BN62" s="46"/>
      <c r="BO62" s="46"/>
      <c r="BP62" s="46"/>
      <c r="BQ62" s="46"/>
      <c r="BR62" s="46"/>
      <c r="BS62" s="46"/>
      <c r="BT62" s="46"/>
      <c r="BU62" s="46"/>
      <c r="BV62" s="46"/>
      <c r="BW62" s="46"/>
      <c r="BX62" s="46"/>
      <c r="BY62" s="46"/>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7"/>
      <c r="BN63" s="47"/>
      <c r="BO63" s="47"/>
      <c r="BP63" s="47"/>
      <c r="BQ63" s="47"/>
      <c r="BR63" s="47"/>
      <c r="BS63" s="47"/>
      <c r="BT63" s="47"/>
      <c r="BU63" s="47"/>
      <c r="BV63" s="47"/>
      <c r="BW63" s="47"/>
      <c r="BX63" s="47"/>
      <c r="BY63" s="47"/>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112</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m1us6ztU+Ag7MJ4lRkwVXsPPbfdDEhmTHuX9AhISDwc0ZoYPY6l7/Q8suLOhaXkWEsh2kHUCZFh4c9hrRZHaQ==" saltValue="kfH479TPnS7KgqtsfQZ2+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
  <cols>
    <col min="2" max="144" width="11.9062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58</v>
      </c>
      <c r="D3" s="64" t="s">
        <v>59</v>
      </c>
      <c r="E3" s="64" t="s">
        <v>4</v>
      </c>
      <c r="F3" s="64" t="s">
        <v>3</v>
      </c>
      <c r="G3" s="64" t="s">
        <v>25</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15</v>
      </c>
      <c r="BR4" s="83"/>
      <c r="BS4" s="83"/>
      <c r="BT4" s="83"/>
      <c r="BU4" s="83"/>
      <c r="BV4" s="83"/>
      <c r="BW4" s="83"/>
      <c r="BX4" s="83"/>
      <c r="BY4" s="83"/>
      <c r="BZ4" s="83"/>
      <c r="CA4" s="83"/>
      <c r="CB4" s="83" t="s">
        <v>62</v>
      </c>
      <c r="CC4" s="83"/>
      <c r="CD4" s="83"/>
      <c r="CE4" s="83"/>
      <c r="CF4" s="83"/>
      <c r="CG4" s="83"/>
      <c r="CH4" s="83"/>
      <c r="CI4" s="83"/>
      <c r="CJ4" s="83"/>
      <c r="CK4" s="83"/>
      <c r="CL4" s="83"/>
      <c r="CM4" s="83" t="s">
        <v>1</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57</v>
      </c>
      <c r="I5" s="73" t="s">
        <v>69</v>
      </c>
      <c r="J5" s="73" t="s">
        <v>70</v>
      </c>
      <c r="K5" s="73" t="s">
        <v>71</v>
      </c>
      <c r="L5" s="73" t="s">
        <v>72</v>
      </c>
      <c r="M5" s="73" t="s">
        <v>6</v>
      </c>
      <c r="N5" s="73" t="s">
        <v>73</v>
      </c>
      <c r="O5" s="73" t="s">
        <v>74</v>
      </c>
      <c r="P5" s="73" t="s">
        <v>75</v>
      </c>
      <c r="Q5" s="73" t="s">
        <v>76</v>
      </c>
      <c r="R5" s="73" t="s">
        <v>77</v>
      </c>
      <c r="S5" s="73" t="s">
        <v>78</v>
      </c>
      <c r="T5" s="73" t="s">
        <v>79</v>
      </c>
      <c r="U5" s="73" t="s">
        <v>0</v>
      </c>
      <c r="V5" s="73" t="s">
        <v>80</v>
      </c>
      <c r="W5" s="73" t="s">
        <v>81</v>
      </c>
      <c r="X5" s="73" t="s">
        <v>82</v>
      </c>
      <c r="Y5" s="73" t="s">
        <v>83</v>
      </c>
      <c r="Z5" s="73" t="s">
        <v>84</v>
      </c>
      <c r="AA5" s="73" t="s">
        <v>85</v>
      </c>
      <c r="AB5" s="73" t="s">
        <v>86</v>
      </c>
      <c r="AC5" s="73" t="s">
        <v>87</v>
      </c>
      <c r="AD5" s="73" t="s">
        <v>89</v>
      </c>
      <c r="AE5" s="73" t="s">
        <v>90</v>
      </c>
      <c r="AF5" s="73" t="s">
        <v>91</v>
      </c>
      <c r="AG5" s="73" t="s">
        <v>92</v>
      </c>
      <c r="AH5" s="73" t="s">
        <v>93</v>
      </c>
      <c r="AI5" s="73" t="s">
        <v>44</v>
      </c>
      <c r="AJ5" s="73" t="s">
        <v>83</v>
      </c>
      <c r="AK5" s="73" t="s">
        <v>84</v>
      </c>
      <c r="AL5" s="73" t="s">
        <v>85</v>
      </c>
      <c r="AM5" s="73" t="s">
        <v>86</v>
      </c>
      <c r="AN5" s="73" t="s">
        <v>87</v>
      </c>
      <c r="AO5" s="73" t="s">
        <v>89</v>
      </c>
      <c r="AP5" s="73" t="s">
        <v>90</v>
      </c>
      <c r="AQ5" s="73" t="s">
        <v>91</v>
      </c>
      <c r="AR5" s="73" t="s">
        <v>92</v>
      </c>
      <c r="AS5" s="73" t="s">
        <v>93</v>
      </c>
      <c r="AT5" s="73" t="s">
        <v>88</v>
      </c>
      <c r="AU5" s="73" t="s">
        <v>83</v>
      </c>
      <c r="AV5" s="73" t="s">
        <v>84</v>
      </c>
      <c r="AW5" s="73" t="s">
        <v>85</v>
      </c>
      <c r="AX5" s="73" t="s">
        <v>86</v>
      </c>
      <c r="AY5" s="73" t="s">
        <v>87</v>
      </c>
      <c r="AZ5" s="73" t="s">
        <v>89</v>
      </c>
      <c r="BA5" s="73" t="s">
        <v>90</v>
      </c>
      <c r="BB5" s="73" t="s">
        <v>91</v>
      </c>
      <c r="BC5" s="73" t="s">
        <v>92</v>
      </c>
      <c r="BD5" s="73" t="s">
        <v>93</v>
      </c>
      <c r="BE5" s="73" t="s">
        <v>88</v>
      </c>
      <c r="BF5" s="73" t="s">
        <v>83</v>
      </c>
      <c r="BG5" s="73" t="s">
        <v>84</v>
      </c>
      <c r="BH5" s="73" t="s">
        <v>85</v>
      </c>
      <c r="BI5" s="73" t="s">
        <v>86</v>
      </c>
      <c r="BJ5" s="73" t="s">
        <v>87</v>
      </c>
      <c r="BK5" s="73" t="s">
        <v>89</v>
      </c>
      <c r="BL5" s="73" t="s">
        <v>90</v>
      </c>
      <c r="BM5" s="73" t="s">
        <v>91</v>
      </c>
      <c r="BN5" s="73" t="s">
        <v>92</v>
      </c>
      <c r="BO5" s="73" t="s">
        <v>93</v>
      </c>
      <c r="BP5" s="73" t="s">
        <v>88</v>
      </c>
      <c r="BQ5" s="73" t="s">
        <v>83</v>
      </c>
      <c r="BR5" s="73" t="s">
        <v>84</v>
      </c>
      <c r="BS5" s="73" t="s">
        <v>85</v>
      </c>
      <c r="BT5" s="73" t="s">
        <v>86</v>
      </c>
      <c r="BU5" s="73" t="s">
        <v>87</v>
      </c>
      <c r="BV5" s="73" t="s">
        <v>89</v>
      </c>
      <c r="BW5" s="73" t="s">
        <v>90</v>
      </c>
      <c r="BX5" s="73" t="s">
        <v>91</v>
      </c>
      <c r="BY5" s="73" t="s">
        <v>92</v>
      </c>
      <c r="BZ5" s="73" t="s">
        <v>93</v>
      </c>
      <c r="CA5" s="73" t="s">
        <v>88</v>
      </c>
      <c r="CB5" s="73" t="s">
        <v>83</v>
      </c>
      <c r="CC5" s="73" t="s">
        <v>84</v>
      </c>
      <c r="CD5" s="73" t="s">
        <v>85</v>
      </c>
      <c r="CE5" s="73" t="s">
        <v>86</v>
      </c>
      <c r="CF5" s="73" t="s">
        <v>87</v>
      </c>
      <c r="CG5" s="73" t="s">
        <v>89</v>
      </c>
      <c r="CH5" s="73" t="s">
        <v>90</v>
      </c>
      <c r="CI5" s="73" t="s">
        <v>91</v>
      </c>
      <c r="CJ5" s="73" t="s">
        <v>92</v>
      </c>
      <c r="CK5" s="73" t="s">
        <v>93</v>
      </c>
      <c r="CL5" s="73" t="s">
        <v>88</v>
      </c>
      <c r="CM5" s="73" t="s">
        <v>83</v>
      </c>
      <c r="CN5" s="73" t="s">
        <v>84</v>
      </c>
      <c r="CO5" s="73" t="s">
        <v>85</v>
      </c>
      <c r="CP5" s="73" t="s">
        <v>86</v>
      </c>
      <c r="CQ5" s="73" t="s">
        <v>87</v>
      </c>
      <c r="CR5" s="73" t="s">
        <v>89</v>
      </c>
      <c r="CS5" s="73" t="s">
        <v>90</v>
      </c>
      <c r="CT5" s="73" t="s">
        <v>91</v>
      </c>
      <c r="CU5" s="73" t="s">
        <v>92</v>
      </c>
      <c r="CV5" s="73" t="s">
        <v>93</v>
      </c>
      <c r="CW5" s="73" t="s">
        <v>88</v>
      </c>
      <c r="CX5" s="73" t="s">
        <v>83</v>
      </c>
      <c r="CY5" s="73" t="s">
        <v>84</v>
      </c>
      <c r="CZ5" s="73" t="s">
        <v>85</v>
      </c>
      <c r="DA5" s="73" t="s">
        <v>86</v>
      </c>
      <c r="DB5" s="73" t="s">
        <v>87</v>
      </c>
      <c r="DC5" s="73" t="s">
        <v>89</v>
      </c>
      <c r="DD5" s="73" t="s">
        <v>90</v>
      </c>
      <c r="DE5" s="73" t="s">
        <v>91</v>
      </c>
      <c r="DF5" s="73" t="s">
        <v>92</v>
      </c>
      <c r="DG5" s="73" t="s">
        <v>93</v>
      </c>
      <c r="DH5" s="73" t="s">
        <v>88</v>
      </c>
      <c r="DI5" s="73" t="s">
        <v>83</v>
      </c>
      <c r="DJ5" s="73" t="s">
        <v>84</v>
      </c>
      <c r="DK5" s="73" t="s">
        <v>85</v>
      </c>
      <c r="DL5" s="73" t="s">
        <v>86</v>
      </c>
      <c r="DM5" s="73" t="s">
        <v>87</v>
      </c>
      <c r="DN5" s="73" t="s">
        <v>89</v>
      </c>
      <c r="DO5" s="73" t="s">
        <v>90</v>
      </c>
      <c r="DP5" s="73" t="s">
        <v>91</v>
      </c>
      <c r="DQ5" s="73" t="s">
        <v>92</v>
      </c>
      <c r="DR5" s="73" t="s">
        <v>93</v>
      </c>
      <c r="DS5" s="73" t="s">
        <v>88</v>
      </c>
      <c r="DT5" s="73" t="s">
        <v>83</v>
      </c>
      <c r="DU5" s="73" t="s">
        <v>84</v>
      </c>
      <c r="DV5" s="73" t="s">
        <v>85</v>
      </c>
      <c r="DW5" s="73" t="s">
        <v>86</v>
      </c>
      <c r="DX5" s="73" t="s">
        <v>87</v>
      </c>
      <c r="DY5" s="73" t="s">
        <v>89</v>
      </c>
      <c r="DZ5" s="73" t="s">
        <v>90</v>
      </c>
      <c r="EA5" s="73" t="s">
        <v>91</v>
      </c>
      <c r="EB5" s="73" t="s">
        <v>92</v>
      </c>
      <c r="EC5" s="73" t="s">
        <v>93</v>
      </c>
      <c r="ED5" s="73" t="s">
        <v>88</v>
      </c>
      <c r="EE5" s="73" t="s">
        <v>83</v>
      </c>
      <c r="EF5" s="73" t="s">
        <v>84</v>
      </c>
      <c r="EG5" s="73" t="s">
        <v>85</v>
      </c>
      <c r="EH5" s="73" t="s">
        <v>86</v>
      </c>
      <c r="EI5" s="73" t="s">
        <v>87</v>
      </c>
      <c r="EJ5" s="73" t="s">
        <v>89</v>
      </c>
      <c r="EK5" s="73" t="s">
        <v>90</v>
      </c>
      <c r="EL5" s="73" t="s">
        <v>91</v>
      </c>
      <c r="EM5" s="73" t="s">
        <v>92</v>
      </c>
      <c r="EN5" s="73" t="s">
        <v>93</v>
      </c>
      <c r="EO5" s="73" t="s">
        <v>88</v>
      </c>
    </row>
    <row r="6" spans="1:148" s="61" customFormat="1">
      <c r="A6" s="62" t="s">
        <v>94</v>
      </c>
      <c r="B6" s="67">
        <f t="shared" ref="B6:X6" si="1">B7</f>
        <v>2021</v>
      </c>
      <c r="C6" s="67">
        <f t="shared" si="1"/>
        <v>222127</v>
      </c>
      <c r="D6" s="67">
        <f t="shared" si="1"/>
        <v>46</v>
      </c>
      <c r="E6" s="67">
        <f t="shared" si="1"/>
        <v>17</v>
      </c>
      <c r="F6" s="67">
        <f t="shared" si="1"/>
        <v>1</v>
      </c>
      <c r="G6" s="67">
        <f t="shared" si="1"/>
        <v>0</v>
      </c>
      <c r="H6" s="67" t="str">
        <f t="shared" si="1"/>
        <v>静岡県　焼津市</v>
      </c>
      <c r="I6" s="67" t="str">
        <f t="shared" si="1"/>
        <v>法適用</v>
      </c>
      <c r="J6" s="67" t="str">
        <f t="shared" si="1"/>
        <v>下水道事業</v>
      </c>
      <c r="K6" s="67" t="str">
        <f t="shared" si="1"/>
        <v>公共下水道</v>
      </c>
      <c r="L6" s="67" t="str">
        <f t="shared" si="1"/>
        <v>Cb1</v>
      </c>
      <c r="M6" s="67" t="str">
        <f t="shared" si="1"/>
        <v>非設置</v>
      </c>
      <c r="N6" s="76" t="str">
        <f t="shared" si="1"/>
        <v>-</v>
      </c>
      <c r="O6" s="76">
        <f t="shared" si="1"/>
        <v>58.99</v>
      </c>
      <c r="P6" s="76">
        <f t="shared" si="1"/>
        <v>21.39</v>
      </c>
      <c r="Q6" s="76">
        <f t="shared" si="1"/>
        <v>85.05</v>
      </c>
      <c r="R6" s="76">
        <f t="shared" si="1"/>
        <v>2260</v>
      </c>
      <c r="S6" s="76">
        <f t="shared" si="1"/>
        <v>137722</v>
      </c>
      <c r="T6" s="76">
        <f t="shared" si="1"/>
        <v>70.3</v>
      </c>
      <c r="U6" s="76">
        <f t="shared" si="1"/>
        <v>1959.06</v>
      </c>
      <c r="V6" s="76">
        <f t="shared" si="1"/>
        <v>29383</v>
      </c>
      <c r="W6" s="76">
        <f t="shared" si="1"/>
        <v>5.5</v>
      </c>
      <c r="X6" s="76">
        <f t="shared" si="1"/>
        <v>5342.36</v>
      </c>
      <c r="Y6" s="84" t="str">
        <f t="shared" ref="Y6:AH6" si="2">IF(Y7="",NA(),Y7)</f>
        <v>-</v>
      </c>
      <c r="Z6" s="84" t="str">
        <f t="shared" si="2"/>
        <v>-</v>
      </c>
      <c r="AA6" s="84">
        <f t="shared" si="2"/>
        <v>98.8</v>
      </c>
      <c r="AB6" s="84">
        <f t="shared" si="2"/>
        <v>98.61</v>
      </c>
      <c r="AC6" s="84">
        <f t="shared" si="2"/>
        <v>96.97</v>
      </c>
      <c r="AD6" s="84" t="str">
        <f t="shared" si="2"/>
        <v>-</v>
      </c>
      <c r="AE6" s="84" t="str">
        <f t="shared" si="2"/>
        <v>-</v>
      </c>
      <c r="AF6" s="84">
        <f t="shared" si="2"/>
        <v>106.32</v>
      </c>
      <c r="AG6" s="84">
        <f t="shared" si="2"/>
        <v>103.78</v>
      </c>
      <c r="AH6" s="84">
        <f t="shared" si="2"/>
        <v>103.57</v>
      </c>
      <c r="AI6" s="76" t="str">
        <f>IF(AI7="","",IF(AI7="-","【-】","【"&amp;SUBSTITUTE(TEXT(AI7,"#,##0.00"),"-","△")&amp;"】"))</f>
        <v>【107.02】</v>
      </c>
      <c r="AJ6" s="84" t="str">
        <f t="shared" ref="AJ6:AS6" si="3">IF(AJ7="",NA(),AJ7)</f>
        <v>-</v>
      </c>
      <c r="AK6" s="84" t="str">
        <f t="shared" si="3"/>
        <v>-</v>
      </c>
      <c r="AL6" s="84">
        <f t="shared" si="3"/>
        <v>4.26</v>
      </c>
      <c r="AM6" s="84">
        <f t="shared" si="3"/>
        <v>9.44</v>
      </c>
      <c r="AN6" s="84">
        <f t="shared" si="3"/>
        <v>18.829999999999998</v>
      </c>
      <c r="AO6" s="84" t="str">
        <f t="shared" si="3"/>
        <v>-</v>
      </c>
      <c r="AP6" s="84" t="str">
        <f t="shared" si="3"/>
        <v>-</v>
      </c>
      <c r="AQ6" s="84">
        <f t="shared" si="3"/>
        <v>1.35</v>
      </c>
      <c r="AR6" s="84">
        <f t="shared" si="3"/>
        <v>19.829999999999998</v>
      </c>
      <c r="AS6" s="84">
        <f t="shared" si="3"/>
        <v>21.3</v>
      </c>
      <c r="AT6" s="76" t="str">
        <f>IF(AT7="","",IF(AT7="-","【-】","【"&amp;SUBSTITUTE(TEXT(AT7,"#,##0.00"),"-","△")&amp;"】"))</f>
        <v>【3.09】</v>
      </c>
      <c r="AU6" s="84" t="str">
        <f t="shared" ref="AU6:BD6" si="4">IF(AU7="",NA(),AU7)</f>
        <v>-</v>
      </c>
      <c r="AV6" s="84" t="str">
        <f t="shared" si="4"/>
        <v>-</v>
      </c>
      <c r="AW6" s="84">
        <f t="shared" si="4"/>
        <v>25.72</v>
      </c>
      <c r="AX6" s="84">
        <f t="shared" si="4"/>
        <v>28.45</v>
      </c>
      <c r="AY6" s="84">
        <f t="shared" si="4"/>
        <v>30.09</v>
      </c>
      <c r="AZ6" s="84" t="str">
        <f t="shared" si="4"/>
        <v>-</v>
      </c>
      <c r="BA6" s="84" t="str">
        <f t="shared" si="4"/>
        <v>-</v>
      </c>
      <c r="BB6" s="84">
        <f t="shared" si="4"/>
        <v>71.540000000000006</v>
      </c>
      <c r="BC6" s="84">
        <f t="shared" si="4"/>
        <v>54.3</v>
      </c>
      <c r="BD6" s="84">
        <f t="shared" si="4"/>
        <v>57.92</v>
      </c>
      <c r="BE6" s="76" t="str">
        <f>IF(BE7="","",IF(BE7="-","【-】","【"&amp;SUBSTITUTE(TEXT(BE7,"#,##0.00"),"-","△")&amp;"】"))</f>
        <v>【71.39】</v>
      </c>
      <c r="BF6" s="84" t="str">
        <f t="shared" ref="BF6:BO6" si="5">IF(BF7="",NA(),BF7)</f>
        <v>-</v>
      </c>
      <c r="BG6" s="84" t="str">
        <f t="shared" si="5"/>
        <v>-</v>
      </c>
      <c r="BH6" s="84">
        <f t="shared" si="5"/>
        <v>2535.35</v>
      </c>
      <c r="BI6" s="84">
        <f t="shared" si="5"/>
        <v>2502.04</v>
      </c>
      <c r="BJ6" s="84">
        <f t="shared" si="5"/>
        <v>2371.25</v>
      </c>
      <c r="BK6" s="84" t="str">
        <f t="shared" si="5"/>
        <v>-</v>
      </c>
      <c r="BL6" s="84" t="str">
        <f t="shared" si="5"/>
        <v>-</v>
      </c>
      <c r="BM6" s="84">
        <f t="shared" si="5"/>
        <v>653.69000000000005</v>
      </c>
      <c r="BN6" s="84">
        <f t="shared" si="5"/>
        <v>856.88</v>
      </c>
      <c r="BO6" s="84">
        <f t="shared" si="5"/>
        <v>799.49</v>
      </c>
      <c r="BP6" s="76" t="str">
        <f>IF(BP7="","",IF(BP7="-","【-】","【"&amp;SUBSTITUTE(TEXT(BP7,"#,##0.00"),"-","△")&amp;"】"))</f>
        <v>【669.11】</v>
      </c>
      <c r="BQ6" s="84" t="str">
        <f t="shared" ref="BQ6:BZ6" si="6">IF(BQ7="",NA(),BQ7)</f>
        <v>-</v>
      </c>
      <c r="BR6" s="84" t="str">
        <f t="shared" si="6"/>
        <v>-</v>
      </c>
      <c r="BS6" s="84">
        <f t="shared" si="6"/>
        <v>72.17</v>
      </c>
      <c r="BT6" s="84">
        <f t="shared" si="6"/>
        <v>73.66</v>
      </c>
      <c r="BU6" s="84">
        <f t="shared" si="6"/>
        <v>72.3</v>
      </c>
      <c r="BV6" s="84" t="str">
        <f t="shared" si="6"/>
        <v>-</v>
      </c>
      <c r="BW6" s="84" t="str">
        <f t="shared" si="6"/>
        <v>-</v>
      </c>
      <c r="BX6" s="84">
        <f t="shared" si="6"/>
        <v>88.05</v>
      </c>
      <c r="BY6" s="84">
        <f t="shared" si="6"/>
        <v>89.01</v>
      </c>
      <c r="BZ6" s="84">
        <f t="shared" si="6"/>
        <v>89.09</v>
      </c>
      <c r="CA6" s="76" t="str">
        <f>IF(CA7="","",IF(CA7="-","【-】","【"&amp;SUBSTITUTE(TEXT(CA7,"#,##0.00"),"-","△")&amp;"】"))</f>
        <v>【99.73】</v>
      </c>
      <c r="CB6" s="84" t="str">
        <f t="shared" ref="CB6:CK6" si="7">IF(CB7="",NA(),CB7)</f>
        <v>-</v>
      </c>
      <c r="CC6" s="84" t="str">
        <f t="shared" si="7"/>
        <v>-</v>
      </c>
      <c r="CD6" s="84">
        <f t="shared" si="7"/>
        <v>155.65</v>
      </c>
      <c r="CE6" s="84">
        <f t="shared" si="7"/>
        <v>151.94</v>
      </c>
      <c r="CF6" s="84">
        <f t="shared" si="7"/>
        <v>155.09</v>
      </c>
      <c r="CG6" s="84" t="str">
        <f t="shared" si="7"/>
        <v>-</v>
      </c>
      <c r="CH6" s="84" t="str">
        <f t="shared" si="7"/>
        <v>-</v>
      </c>
      <c r="CI6" s="84">
        <f t="shared" si="7"/>
        <v>141.15</v>
      </c>
      <c r="CJ6" s="84">
        <f t="shared" si="7"/>
        <v>147.08000000000001</v>
      </c>
      <c r="CK6" s="84">
        <f t="shared" si="7"/>
        <v>142.76</v>
      </c>
      <c r="CL6" s="76" t="str">
        <f>IF(CL7="","",IF(CL7="-","【-】","【"&amp;SUBSTITUTE(TEXT(CL7,"#,##0.00"),"-","△")&amp;"】"))</f>
        <v>【134.98】</v>
      </c>
      <c r="CM6" s="84" t="str">
        <f t="shared" ref="CM6:CV6" si="8">IF(CM7="",NA(),CM7)</f>
        <v>-</v>
      </c>
      <c r="CN6" s="84" t="str">
        <f t="shared" si="8"/>
        <v>-</v>
      </c>
      <c r="CO6" s="84">
        <f t="shared" si="8"/>
        <v>60.7</v>
      </c>
      <c r="CP6" s="84">
        <f t="shared" si="8"/>
        <v>59.38</v>
      </c>
      <c r="CQ6" s="84">
        <f t="shared" si="8"/>
        <v>60.27</v>
      </c>
      <c r="CR6" s="84" t="str">
        <f t="shared" si="8"/>
        <v>-</v>
      </c>
      <c r="CS6" s="84" t="str">
        <f t="shared" si="8"/>
        <v>-</v>
      </c>
      <c r="CT6" s="84">
        <f t="shared" si="8"/>
        <v>57.04</v>
      </c>
      <c r="CU6" s="84">
        <f t="shared" si="8"/>
        <v>58.12</v>
      </c>
      <c r="CV6" s="84">
        <f t="shared" si="8"/>
        <v>58.14</v>
      </c>
      <c r="CW6" s="76" t="str">
        <f>IF(CW7="","",IF(CW7="-","【-】","【"&amp;SUBSTITUTE(TEXT(CW7,"#,##0.00"),"-","△")&amp;"】"))</f>
        <v>【59.99】</v>
      </c>
      <c r="CX6" s="84" t="str">
        <f t="shared" ref="CX6:DG6" si="9">IF(CX7="",NA(),CX7)</f>
        <v>-</v>
      </c>
      <c r="CY6" s="84" t="str">
        <f t="shared" si="9"/>
        <v>-</v>
      </c>
      <c r="CZ6" s="84">
        <f t="shared" si="9"/>
        <v>89</v>
      </c>
      <c r="DA6" s="84">
        <f t="shared" si="9"/>
        <v>89.34</v>
      </c>
      <c r="DB6" s="84">
        <f t="shared" si="9"/>
        <v>88.77</v>
      </c>
      <c r="DC6" s="84" t="str">
        <f t="shared" si="9"/>
        <v>-</v>
      </c>
      <c r="DD6" s="84" t="str">
        <f t="shared" si="9"/>
        <v>-</v>
      </c>
      <c r="DE6" s="84">
        <f t="shared" si="9"/>
        <v>93.73</v>
      </c>
      <c r="DF6" s="84">
        <f t="shared" si="9"/>
        <v>92.55</v>
      </c>
      <c r="DG6" s="84">
        <f t="shared" si="9"/>
        <v>92.44</v>
      </c>
      <c r="DH6" s="76" t="str">
        <f>IF(DH7="","",IF(DH7="-","【-】","【"&amp;SUBSTITUTE(TEXT(DH7,"#,##0.00"),"-","△")&amp;"】"))</f>
        <v>【95.72】</v>
      </c>
      <c r="DI6" s="84" t="str">
        <f t="shared" ref="DI6:DR6" si="10">IF(DI7="",NA(),DI7)</f>
        <v>-</v>
      </c>
      <c r="DJ6" s="84" t="str">
        <f t="shared" si="10"/>
        <v>-</v>
      </c>
      <c r="DK6" s="84">
        <f t="shared" si="10"/>
        <v>4</v>
      </c>
      <c r="DL6" s="84">
        <f t="shared" si="10"/>
        <v>7.62</v>
      </c>
      <c r="DM6" s="84">
        <f t="shared" si="10"/>
        <v>11.54</v>
      </c>
      <c r="DN6" s="84" t="str">
        <f t="shared" si="10"/>
        <v>-</v>
      </c>
      <c r="DO6" s="84" t="str">
        <f t="shared" si="10"/>
        <v>-</v>
      </c>
      <c r="DP6" s="84">
        <f t="shared" si="10"/>
        <v>21.22</v>
      </c>
      <c r="DQ6" s="84">
        <f t="shared" si="10"/>
        <v>18.829999999999998</v>
      </c>
      <c r="DR6" s="84">
        <f t="shared" si="10"/>
        <v>23.14</v>
      </c>
      <c r="DS6" s="76" t="str">
        <f>IF(DS7="","",IF(DS7="-","【-】","【"&amp;SUBSTITUTE(TEXT(DS7,"#,##0.00"),"-","△")&amp;"】"))</f>
        <v>【38.17】</v>
      </c>
      <c r="DT6" s="84" t="str">
        <f t="shared" ref="DT6:EC6" si="11">IF(DT7="",NA(),DT7)</f>
        <v>-</v>
      </c>
      <c r="DU6" s="84" t="str">
        <f t="shared" si="11"/>
        <v>-</v>
      </c>
      <c r="DV6" s="76">
        <f t="shared" si="11"/>
        <v>0</v>
      </c>
      <c r="DW6" s="76">
        <f t="shared" si="11"/>
        <v>0</v>
      </c>
      <c r="DX6" s="76">
        <f t="shared" si="11"/>
        <v>0</v>
      </c>
      <c r="DY6" s="84" t="str">
        <f t="shared" si="11"/>
        <v>-</v>
      </c>
      <c r="DZ6" s="84" t="str">
        <f t="shared" si="11"/>
        <v>-</v>
      </c>
      <c r="EA6" s="84">
        <f t="shared" si="11"/>
        <v>0.83</v>
      </c>
      <c r="EB6" s="84">
        <f t="shared" si="11"/>
        <v>0.56999999999999995</v>
      </c>
      <c r="EC6" s="84">
        <f t="shared" si="11"/>
        <v>0.55000000000000004</v>
      </c>
      <c r="ED6" s="76" t="str">
        <f>IF(ED7="","",IF(ED7="-","【-】","【"&amp;SUBSTITUTE(TEXT(ED7,"#,##0.00"),"-","△")&amp;"】"))</f>
        <v>【6.54】</v>
      </c>
      <c r="EE6" s="84" t="str">
        <f t="shared" ref="EE6:EN6" si="12">IF(EE7="",NA(),EE7)</f>
        <v>-</v>
      </c>
      <c r="EF6" s="84" t="str">
        <f t="shared" si="12"/>
        <v>-</v>
      </c>
      <c r="EG6" s="76">
        <f t="shared" si="12"/>
        <v>0</v>
      </c>
      <c r="EH6" s="76">
        <f t="shared" si="12"/>
        <v>0</v>
      </c>
      <c r="EI6" s="76">
        <f t="shared" si="12"/>
        <v>0</v>
      </c>
      <c r="EJ6" s="84" t="str">
        <f t="shared" si="12"/>
        <v>-</v>
      </c>
      <c r="EK6" s="84" t="str">
        <f t="shared" si="12"/>
        <v>-</v>
      </c>
      <c r="EL6" s="84">
        <f t="shared" si="12"/>
        <v>0.12</v>
      </c>
      <c r="EM6" s="84">
        <f t="shared" si="12"/>
        <v>0.19</v>
      </c>
      <c r="EN6" s="84">
        <f t="shared" si="12"/>
        <v>0.15</v>
      </c>
      <c r="EO6" s="76" t="str">
        <f>IF(EO7="","",IF(EO7="-","【-】","【"&amp;SUBSTITUTE(TEXT(EO7,"#,##0.00"),"-","△")&amp;"】"))</f>
        <v>【0.24】</v>
      </c>
    </row>
    <row r="7" spans="1:148" s="61" customFormat="1">
      <c r="A7" s="62"/>
      <c r="B7" s="68">
        <v>2021</v>
      </c>
      <c r="C7" s="68">
        <v>222127</v>
      </c>
      <c r="D7" s="68">
        <v>46</v>
      </c>
      <c r="E7" s="68">
        <v>17</v>
      </c>
      <c r="F7" s="68">
        <v>1</v>
      </c>
      <c r="G7" s="68">
        <v>0</v>
      </c>
      <c r="H7" s="68" t="s">
        <v>95</v>
      </c>
      <c r="I7" s="68" t="s">
        <v>96</v>
      </c>
      <c r="J7" s="68" t="s">
        <v>97</v>
      </c>
      <c r="K7" s="68" t="s">
        <v>98</v>
      </c>
      <c r="L7" s="68" t="s">
        <v>99</v>
      </c>
      <c r="M7" s="68" t="s">
        <v>100</v>
      </c>
      <c r="N7" s="77" t="s">
        <v>101</v>
      </c>
      <c r="O7" s="77">
        <v>58.99</v>
      </c>
      <c r="P7" s="77">
        <v>21.39</v>
      </c>
      <c r="Q7" s="77">
        <v>85.05</v>
      </c>
      <c r="R7" s="77">
        <v>2260</v>
      </c>
      <c r="S7" s="77">
        <v>137722</v>
      </c>
      <c r="T7" s="77">
        <v>70.3</v>
      </c>
      <c r="U7" s="77">
        <v>1959.06</v>
      </c>
      <c r="V7" s="77">
        <v>29383</v>
      </c>
      <c r="W7" s="77">
        <v>5.5</v>
      </c>
      <c r="X7" s="77">
        <v>5342.36</v>
      </c>
      <c r="Y7" s="77" t="s">
        <v>101</v>
      </c>
      <c r="Z7" s="77" t="s">
        <v>101</v>
      </c>
      <c r="AA7" s="77">
        <v>98.8</v>
      </c>
      <c r="AB7" s="77">
        <v>98.61</v>
      </c>
      <c r="AC7" s="77">
        <v>96.97</v>
      </c>
      <c r="AD7" s="77" t="s">
        <v>101</v>
      </c>
      <c r="AE7" s="77" t="s">
        <v>101</v>
      </c>
      <c r="AF7" s="77">
        <v>106.32</v>
      </c>
      <c r="AG7" s="77">
        <v>103.78</v>
      </c>
      <c r="AH7" s="77">
        <v>103.57</v>
      </c>
      <c r="AI7" s="77">
        <v>107.02</v>
      </c>
      <c r="AJ7" s="77" t="s">
        <v>101</v>
      </c>
      <c r="AK7" s="77" t="s">
        <v>101</v>
      </c>
      <c r="AL7" s="77">
        <v>4.26</v>
      </c>
      <c r="AM7" s="77">
        <v>9.44</v>
      </c>
      <c r="AN7" s="77">
        <v>18.829999999999998</v>
      </c>
      <c r="AO7" s="77" t="s">
        <v>101</v>
      </c>
      <c r="AP7" s="77" t="s">
        <v>101</v>
      </c>
      <c r="AQ7" s="77">
        <v>1.35</v>
      </c>
      <c r="AR7" s="77">
        <v>19.829999999999998</v>
      </c>
      <c r="AS7" s="77">
        <v>21.3</v>
      </c>
      <c r="AT7" s="77">
        <v>3.09</v>
      </c>
      <c r="AU7" s="77" t="s">
        <v>101</v>
      </c>
      <c r="AV7" s="77" t="s">
        <v>101</v>
      </c>
      <c r="AW7" s="77">
        <v>25.72</v>
      </c>
      <c r="AX7" s="77">
        <v>28.45</v>
      </c>
      <c r="AY7" s="77">
        <v>30.09</v>
      </c>
      <c r="AZ7" s="77" t="s">
        <v>101</v>
      </c>
      <c r="BA7" s="77" t="s">
        <v>101</v>
      </c>
      <c r="BB7" s="77">
        <v>71.540000000000006</v>
      </c>
      <c r="BC7" s="77">
        <v>54.3</v>
      </c>
      <c r="BD7" s="77">
        <v>57.92</v>
      </c>
      <c r="BE7" s="77">
        <v>71.39</v>
      </c>
      <c r="BF7" s="77" t="s">
        <v>101</v>
      </c>
      <c r="BG7" s="77" t="s">
        <v>101</v>
      </c>
      <c r="BH7" s="77">
        <v>2535.35</v>
      </c>
      <c r="BI7" s="77">
        <v>2502.04</v>
      </c>
      <c r="BJ7" s="77">
        <v>2371.25</v>
      </c>
      <c r="BK7" s="77" t="s">
        <v>101</v>
      </c>
      <c r="BL7" s="77" t="s">
        <v>101</v>
      </c>
      <c r="BM7" s="77">
        <v>653.69000000000005</v>
      </c>
      <c r="BN7" s="77">
        <v>856.88</v>
      </c>
      <c r="BO7" s="77">
        <v>799.49</v>
      </c>
      <c r="BP7" s="77">
        <v>669.11</v>
      </c>
      <c r="BQ7" s="77" t="s">
        <v>101</v>
      </c>
      <c r="BR7" s="77" t="s">
        <v>101</v>
      </c>
      <c r="BS7" s="77">
        <v>72.17</v>
      </c>
      <c r="BT7" s="77">
        <v>73.66</v>
      </c>
      <c r="BU7" s="77">
        <v>72.3</v>
      </c>
      <c r="BV7" s="77" t="s">
        <v>101</v>
      </c>
      <c r="BW7" s="77" t="s">
        <v>101</v>
      </c>
      <c r="BX7" s="77">
        <v>88.05</v>
      </c>
      <c r="BY7" s="77">
        <v>89.01</v>
      </c>
      <c r="BZ7" s="77">
        <v>89.09</v>
      </c>
      <c r="CA7" s="77">
        <v>99.73</v>
      </c>
      <c r="CB7" s="77" t="s">
        <v>101</v>
      </c>
      <c r="CC7" s="77" t="s">
        <v>101</v>
      </c>
      <c r="CD7" s="77">
        <v>155.65</v>
      </c>
      <c r="CE7" s="77">
        <v>151.94</v>
      </c>
      <c r="CF7" s="77">
        <v>155.09</v>
      </c>
      <c r="CG7" s="77" t="s">
        <v>101</v>
      </c>
      <c r="CH7" s="77" t="s">
        <v>101</v>
      </c>
      <c r="CI7" s="77">
        <v>141.15</v>
      </c>
      <c r="CJ7" s="77">
        <v>147.08000000000001</v>
      </c>
      <c r="CK7" s="77">
        <v>142.76</v>
      </c>
      <c r="CL7" s="77">
        <v>134.97999999999999</v>
      </c>
      <c r="CM7" s="77" t="s">
        <v>101</v>
      </c>
      <c r="CN7" s="77" t="s">
        <v>101</v>
      </c>
      <c r="CO7" s="77">
        <v>60.7</v>
      </c>
      <c r="CP7" s="77">
        <v>59.38</v>
      </c>
      <c r="CQ7" s="77">
        <v>60.27</v>
      </c>
      <c r="CR7" s="77" t="s">
        <v>101</v>
      </c>
      <c r="CS7" s="77" t="s">
        <v>101</v>
      </c>
      <c r="CT7" s="77">
        <v>57.04</v>
      </c>
      <c r="CU7" s="77">
        <v>58.12</v>
      </c>
      <c r="CV7" s="77">
        <v>58.14</v>
      </c>
      <c r="CW7" s="77">
        <v>59.99</v>
      </c>
      <c r="CX7" s="77" t="s">
        <v>101</v>
      </c>
      <c r="CY7" s="77" t="s">
        <v>101</v>
      </c>
      <c r="CZ7" s="77">
        <v>89</v>
      </c>
      <c r="DA7" s="77">
        <v>89.34</v>
      </c>
      <c r="DB7" s="77">
        <v>88.77</v>
      </c>
      <c r="DC7" s="77" t="s">
        <v>101</v>
      </c>
      <c r="DD7" s="77" t="s">
        <v>101</v>
      </c>
      <c r="DE7" s="77">
        <v>93.73</v>
      </c>
      <c r="DF7" s="77">
        <v>92.55</v>
      </c>
      <c r="DG7" s="77">
        <v>92.44</v>
      </c>
      <c r="DH7" s="77">
        <v>95.72</v>
      </c>
      <c r="DI7" s="77" t="s">
        <v>101</v>
      </c>
      <c r="DJ7" s="77" t="s">
        <v>101</v>
      </c>
      <c r="DK7" s="77">
        <v>4</v>
      </c>
      <c r="DL7" s="77">
        <v>7.62</v>
      </c>
      <c r="DM7" s="77">
        <v>11.54</v>
      </c>
      <c r="DN7" s="77" t="s">
        <v>101</v>
      </c>
      <c r="DO7" s="77" t="s">
        <v>101</v>
      </c>
      <c r="DP7" s="77">
        <v>21.22</v>
      </c>
      <c r="DQ7" s="77">
        <v>18.829999999999998</v>
      </c>
      <c r="DR7" s="77">
        <v>23.14</v>
      </c>
      <c r="DS7" s="77">
        <v>38.17</v>
      </c>
      <c r="DT7" s="77" t="s">
        <v>101</v>
      </c>
      <c r="DU7" s="77" t="s">
        <v>101</v>
      </c>
      <c r="DV7" s="77">
        <v>0</v>
      </c>
      <c r="DW7" s="77">
        <v>0</v>
      </c>
      <c r="DX7" s="77">
        <v>0</v>
      </c>
      <c r="DY7" s="77" t="s">
        <v>101</v>
      </c>
      <c r="DZ7" s="77" t="s">
        <v>101</v>
      </c>
      <c r="EA7" s="77">
        <v>0.83</v>
      </c>
      <c r="EB7" s="77">
        <v>0.56999999999999995</v>
      </c>
      <c r="EC7" s="77">
        <v>0.55000000000000004</v>
      </c>
      <c r="ED7" s="77">
        <v>6.54</v>
      </c>
      <c r="EE7" s="77" t="s">
        <v>101</v>
      </c>
      <c r="EF7" s="77" t="s">
        <v>101</v>
      </c>
      <c r="EG7" s="77">
        <v>0</v>
      </c>
      <c r="EH7" s="77">
        <v>0</v>
      </c>
      <c r="EI7" s="77">
        <v>0</v>
      </c>
      <c r="EJ7" s="77" t="s">
        <v>101</v>
      </c>
      <c r="EK7" s="77" t="s">
        <v>101</v>
      </c>
      <c r="EL7" s="77">
        <v>0.12</v>
      </c>
      <c r="EM7" s="77">
        <v>0.19</v>
      </c>
      <c r="EN7" s="77">
        <v>0.15</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2023-01-24T00:41:06Z</cp:lastPrinted>
  <dcterms:created xsi:type="dcterms:W3CDTF">2023-01-12T23:31:13Z</dcterms:created>
  <dcterms:modified xsi:type="dcterms:W3CDTF">2023-02-21T23:08:00Z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2023-02-21T23:08:00Z</vt:filetime>
  </property>
</Properties>
</file>