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64wJgcsqZfw9rlgeE/DnaKOM3isniPbFmnJ3+cLQWHsKZTB5UhHjdCZt2ImYcNFW61+Nl1ax2Lpp+2ACGBhag==" workbookSaltValue="vW8SxkLdYTf8TQ0AiXQNp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<sst xmlns="http://schemas.openxmlformats.org/spreadsheetml/2006/main" xmlns:r="http://schemas.openxmlformats.org/officeDocument/2006/relationships" count="115" uniqueCount="115">
  <si>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</si>
  <si>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</si>
  <si>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</si>
  <si>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</si>
  <si>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</si>
  <si>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</si>
  <si>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</si>
  <si>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</si>
  <si>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</si>
  <si>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</si>
  <si>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</si>
  <si>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</si>
  <si>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</si>
  <si>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</si>
  <si>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</si>
  <si>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</si>
  <si>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</si>
  <si>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</si>
  <si>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</si>
  <si>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</si>
  <si>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</si>
  <si>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</si>
  <si>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</si>
  <si>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</si>
  <si>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</si>
  <si>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</si>
  <si>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</si>
  <si>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</si>
  <si>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</si>
  <si>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</si>
  <si>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</si>
  <si>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</si>
  <si>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</si>
  <si>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</si>
  <si>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</si>
  <si>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</si>
  <si>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</si>
  <si>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</si>
  <si>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</si>
  <si>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</si>
  <si>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</si>
  <si>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</si>
  <si>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</si>
  <si>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</si>
  <si>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</si>
  <si>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</si>
  <si>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</si>
  <si>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</si>
  <si>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</si>
  <si>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</si>
  <si>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</si>
  <si>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</si>
  <si>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</si>
  <si>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</si>
  <si>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</si>
  <si>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　経営の健全性において、「経常収支比率」は100％を超えており、収支の均衡は保たれているが、「経費回収率」は、前年度より8.5ポイント改善されたものの100％を下回っており、類似団体・全国平均よりも低く、汚水処理にかかる費用が使用料以外の収入(一般会計からの繰入金)により賄われている。
　また、「流動比率」においては、借り入れた企業債の償還金が減少傾向となっていることなどから、前年度よりも19.72ポイント改善したものの、100％を下回っているため、使用料単価を見直し適切な使用料収入を確保することが必要となる。
　「企業債残高対事業規模比率」は、類似団体・全国平均よりも低く、今後についても償還ピークを過ぎているため、今後も数値は減少していくと思われる。
　経営の効率性において、「施設利用率」は、前年度よりも0.45ポンイト改善したものの、類似団体・全国平均よりも低く、将来の人口減少などをふまえると、今後緩やかに減少していくと考えている。また、「水洗化率」では、類似団体を上回っているが、全国平均を若干下回っており、引き続き未接続世帯への啓発活動を実施し、水洗化率の向上を図っていく。</t>
    <rPh sb="312" eb="314">
      <t>コンゴ</t>
    </rPh>
    <rPh sb="315" eb="317">
      <t>スウチ</t>
    </rPh>
    <rPh sb="318" eb="320">
      <t>ゲンショウ</t>
    </rPh>
    <rPh sb="325" eb="326">
      <t>オモ</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</si>
  <si>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</si>
  <si>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</si>
  <si>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</si>
  <si>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</si>
  <si>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</si>
  <si>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</si>
  <si>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</si>
  <si>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</si>
  <si>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</si>
  <si>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</si>
  <si>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</si>
  <si>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</si>
  <si>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</si>
  <si>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</si>
  <si>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</si>
  <si>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</si>
  <si>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</si>
  <si>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</si>
  <si>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</si>
  <si>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</si>
  <si>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</si>
  <si>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</si>
  <si>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</si>
  <si>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</si>
  <si>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</si>
  <si>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</si>
  <si>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</si>
  <si>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</si>
  <si>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</si>
  <si>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</si>
  <si>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</si>
  <si>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</si>
  <si>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</si>
  <si>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</si>
  <si>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</si>
  <si>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</si>
  <si>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</si>
  <si>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</si>
  <si>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</si>
  <si>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</si>
  <si>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磐田市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</si>
  <si>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</si>
  <si>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</si>
  <si>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</si>
  <si>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</si>
  <si>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</si>
  <si>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</si>
  <si>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</si>
  <si>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</si>
  <si>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</si>
  <si>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</si>
  <si>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</si>
  <si>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</si>
  <si>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</si>
  <si>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</si>
  <si>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</si>
  <si>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</si>
  <si>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磐田市下水道事業は、昭和56年度から資本費投資を開始しており、現時点では老朽管は存在しない。
　有形固定資産減価償却率については、令和元年度に公営企業会計移行したため、累積は非常に低いものとなっている。今後、減価償却を重ねていくことにより上昇していく。</t>
  </si>
  <si>
    <t>　本市事業の課題として、経費回収率が低く、一般会計からの繰入金に依存している割合が高いことが挙げられる。
　経営状況を改善するため、令和3年8月から上下水道事業審議会に下水道使用料のあり方を諮問し、使用料の適正化を検討しており、安定して適正な使用料収入を確保するとともに、投資・財政計画を見直し、計画的な管路の整備、ストックマネジメントによる施設等の修繕を進め、健全な下水道事業の経営に努めていく。
※令和元年4月から地方公営企業法を全部適用したため、平成30年度以前のデータはありません。</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</si>
</sst>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0.12</c:v>
                </c:pt>
                <c:pt idx="3">
                  <c:v>9.e-002</c:v>
                </c:pt>
                <c:pt idx="4">
                  <c:v>0.17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57.46</c:v>
                </c:pt>
                <c:pt idx="3">
                  <c:v>56.35</c:v>
                </c:pt>
                <c:pt idx="4">
                  <c:v>56.8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61.4</c:v>
                </c:pt>
                <c:pt idx="3">
                  <c:v>65.28</c:v>
                </c:pt>
                <c:pt idx="4">
                  <c:v>64.92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94.48</c:v>
                </c:pt>
                <c:pt idx="3">
                  <c:v>94.14</c:v>
                </c:pt>
                <c:pt idx="4">
                  <c:v>94.06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86.28</c:v>
                </c:pt>
                <c:pt idx="3">
                  <c:v>92.72</c:v>
                </c:pt>
                <c:pt idx="4">
                  <c:v>92.88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121.32</c:v>
                </c:pt>
                <c:pt idx="3">
                  <c:v>114.53</c:v>
                </c:pt>
                <c:pt idx="4">
                  <c:v>113.55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107.15</c:v>
                </c:pt>
                <c:pt idx="3">
                  <c:v>107.85</c:v>
                </c:pt>
                <c:pt idx="4">
                  <c:v>108.04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3.65</c:v>
                </c:pt>
                <c:pt idx="3">
                  <c:v>6.98</c:v>
                </c:pt>
                <c:pt idx="4">
                  <c:v>10.94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17.239999999999998</c:v>
                </c:pt>
                <c:pt idx="3">
                  <c:v>23.79</c:v>
                </c:pt>
                <c:pt idx="4">
                  <c:v>25.66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0.11</c:v>
                </c:pt>
                <c:pt idx="3">
                  <c:v>1.22</c:v>
                </c:pt>
                <c:pt idx="4">
                  <c:v>1.61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15.68</c:v>
                </c:pt>
                <c:pt idx="3">
                  <c:v>4.72</c:v>
                </c:pt>
                <c:pt idx="4">
                  <c:v>4.49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32.78</c:v>
                </c:pt>
                <c:pt idx="3">
                  <c:v>38.93</c:v>
                </c:pt>
                <c:pt idx="4">
                  <c:v>58.65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46.82</c:v>
                </c:pt>
                <c:pt idx="3">
                  <c:v>67.930000000000007</c:v>
                </c:pt>
                <c:pt idx="4">
                  <c:v>68.53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637.48</c:v>
                </c:pt>
                <c:pt idx="3">
                  <c:v>541.67999999999995</c:v>
                </c:pt>
                <c:pt idx="4">
                  <c:v>491.43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1028.05</c:v>
                </c:pt>
                <c:pt idx="3">
                  <c:v>857.88</c:v>
                </c:pt>
                <c:pt idx="4">
                  <c:v>825.1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73.62</c:v>
                </c:pt>
                <c:pt idx="3">
                  <c:v>69.59</c:v>
                </c:pt>
                <c:pt idx="4">
                  <c:v>78.09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94.73</c:v>
                </c:pt>
                <c:pt idx="3">
                  <c:v>94.97</c:v>
                </c:pt>
                <c:pt idx="4">
                  <c:v>97.07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160.86000000000001</c:v>
                </c:pt>
                <c:pt idx="3">
                  <c:v>169.15</c:v>
                </c:pt>
                <c:pt idx="4">
                  <c:v>150.69999999999999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160.91</c:v>
                </c:pt>
                <c:pt idx="3">
                  <c:v>159.49</c:v>
                </c:pt>
                <c:pt idx="4">
                  <c:v>157.81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磐田市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168175</v>
      </c>
      <c r="AM8" s="21"/>
      <c r="AN8" s="21"/>
      <c r="AO8" s="21"/>
      <c r="AP8" s="21"/>
      <c r="AQ8" s="21"/>
      <c r="AR8" s="21"/>
      <c r="AS8" s="21"/>
      <c r="AT8" s="7">
        <f>データ!T6</f>
        <v>163.44999999999999</v>
      </c>
      <c r="AU8" s="7"/>
      <c r="AV8" s="7"/>
      <c r="AW8" s="7"/>
      <c r="AX8" s="7"/>
      <c r="AY8" s="7"/>
      <c r="AZ8" s="7"/>
      <c r="BA8" s="7"/>
      <c r="BB8" s="7">
        <f>データ!U6</f>
        <v>1028.9100000000001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76.59</v>
      </c>
      <c r="J10" s="7"/>
      <c r="K10" s="7"/>
      <c r="L10" s="7"/>
      <c r="M10" s="7"/>
      <c r="N10" s="7"/>
      <c r="O10" s="7"/>
      <c r="P10" s="7">
        <f>データ!P6</f>
        <v>56.31</v>
      </c>
      <c r="Q10" s="7"/>
      <c r="R10" s="7"/>
      <c r="S10" s="7"/>
      <c r="T10" s="7"/>
      <c r="U10" s="7"/>
      <c r="V10" s="7"/>
      <c r="W10" s="7">
        <f>データ!Q6</f>
        <v>102.99</v>
      </c>
      <c r="X10" s="7"/>
      <c r="Y10" s="7"/>
      <c r="Z10" s="7"/>
      <c r="AA10" s="7"/>
      <c r="AB10" s="7"/>
      <c r="AC10" s="7"/>
      <c r="AD10" s="21">
        <f>データ!R6</f>
        <v>2262</v>
      </c>
      <c r="AE10" s="21"/>
      <c r="AF10" s="21"/>
      <c r="AG10" s="21"/>
      <c r="AH10" s="21"/>
      <c r="AI10" s="21"/>
      <c r="AJ10" s="21"/>
      <c r="AK10" s="2"/>
      <c r="AL10" s="21">
        <f>データ!V6</f>
        <v>94415</v>
      </c>
      <c r="AM10" s="21"/>
      <c r="AN10" s="21"/>
      <c r="AO10" s="21"/>
      <c r="AP10" s="21"/>
      <c r="AQ10" s="21"/>
      <c r="AR10" s="21"/>
      <c r="AS10" s="21"/>
      <c r="AT10" s="7">
        <f>データ!W6</f>
        <v>21.24</v>
      </c>
      <c r="AU10" s="7"/>
      <c r="AV10" s="7"/>
      <c r="AW10" s="7"/>
      <c r="AX10" s="7"/>
      <c r="AY10" s="7"/>
      <c r="AZ10" s="7"/>
      <c r="BA10" s="7"/>
      <c r="BB10" s="7">
        <f>データ!X6</f>
        <v>4445.1499999999996</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55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v4fS1x+k6qDq9BPKNDrVWnFZXwh4N1wcAczO7cOu6ZiPqRhmDtE9bg2hIjPhBnaXIrnh9OAQg84WZhZgpClZA==" saltValue="t0ZVABEWr7rsviH8+4Cna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59</v>
      </c>
      <c r="D3" s="58" t="s">
        <v>60</v>
      </c>
      <c r="E3" s="58" t="s">
        <v>4</v>
      </c>
      <c r="F3" s="58" t="s">
        <v>3</v>
      </c>
      <c r="G3" s="58" t="s">
        <v>25</v>
      </c>
      <c r="H3" s="65" t="s">
        <v>61</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44</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222119</v>
      </c>
      <c r="D6" s="61">
        <f t="shared" si="1"/>
        <v>46</v>
      </c>
      <c r="E6" s="61">
        <f t="shared" si="1"/>
        <v>17</v>
      </c>
      <c r="F6" s="61">
        <f t="shared" si="1"/>
        <v>1</v>
      </c>
      <c r="G6" s="61">
        <f t="shared" si="1"/>
        <v>0</v>
      </c>
      <c r="H6" s="61" t="str">
        <f t="shared" si="1"/>
        <v>静岡県　磐田市</v>
      </c>
      <c r="I6" s="61" t="str">
        <f t="shared" si="1"/>
        <v>法適用</v>
      </c>
      <c r="J6" s="61" t="str">
        <f t="shared" si="1"/>
        <v>下水道事業</v>
      </c>
      <c r="K6" s="61" t="str">
        <f t="shared" si="1"/>
        <v>公共下水道</v>
      </c>
      <c r="L6" s="61" t="str">
        <f t="shared" si="1"/>
        <v>Bd1</v>
      </c>
      <c r="M6" s="61" t="str">
        <f t="shared" si="1"/>
        <v>非設置</v>
      </c>
      <c r="N6" s="70" t="str">
        <f t="shared" si="1"/>
        <v>-</v>
      </c>
      <c r="O6" s="70">
        <f t="shared" si="1"/>
        <v>76.59</v>
      </c>
      <c r="P6" s="70">
        <f t="shared" si="1"/>
        <v>56.31</v>
      </c>
      <c r="Q6" s="70">
        <f t="shared" si="1"/>
        <v>102.99</v>
      </c>
      <c r="R6" s="70">
        <f t="shared" si="1"/>
        <v>2262</v>
      </c>
      <c r="S6" s="70">
        <f t="shared" si="1"/>
        <v>168175</v>
      </c>
      <c r="T6" s="70">
        <f t="shared" si="1"/>
        <v>163.44999999999999</v>
      </c>
      <c r="U6" s="70">
        <f t="shared" si="1"/>
        <v>1028.9100000000001</v>
      </c>
      <c r="V6" s="70">
        <f t="shared" si="1"/>
        <v>94415</v>
      </c>
      <c r="W6" s="70">
        <f t="shared" si="1"/>
        <v>21.24</v>
      </c>
      <c r="X6" s="70">
        <f t="shared" si="1"/>
        <v>4445.1499999999996</v>
      </c>
      <c r="Y6" s="78" t="str">
        <f t="shared" ref="Y6:AH6" si="2">IF(Y7="",NA(),Y7)</f>
        <v>-</v>
      </c>
      <c r="Z6" s="78" t="str">
        <f t="shared" si="2"/>
        <v>-</v>
      </c>
      <c r="AA6" s="78">
        <f t="shared" si="2"/>
        <v>121.32</v>
      </c>
      <c r="AB6" s="78">
        <f t="shared" si="2"/>
        <v>114.53</v>
      </c>
      <c r="AC6" s="78">
        <f t="shared" si="2"/>
        <v>113.55</v>
      </c>
      <c r="AD6" s="78" t="str">
        <f t="shared" si="2"/>
        <v>-</v>
      </c>
      <c r="AE6" s="78" t="str">
        <f t="shared" si="2"/>
        <v>-</v>
      </c>
      <c r="AF6" s="78">
        <f t="shared" si="2"/>
        <v>107.15</v>
      </c>
      <c r="AG6" s="78">
        <f t="shared" si="2"/>
        <v>107.85</v>
      </c>
      <c r="AH6" s="78">
        <f t="shared" si="2"/>
        <v>108.04</v>
      </c>
      <c r="AI6" s="70" t="str">
        <f>IF(AI7="","",IF(AI7="-","【-】","【"&amp;SUBSTITUTE(TEXT(AI7,"#,##0.00"),"-","△")&amp;"】"))</f>
        <v>【107.02】</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15.68</v>
      </c>
      <c r="AR6" s="78">
        <f t="shared" si="3"/>
        <v>4.72</v>
      </c>
      <c r="AS6" s="78">
        <f t="shared" si="3"/>
        <v>4.49</v>
      </c>
      <c r="AT6" s="70" t="str">
        <f>IF(AT7="","",IF(AT7="-","【-】","【"&amp;SUBSTITUTE(TEXT(AT7,"#,##0.00"),"-","△")&amp;"】"))</f>
        <v>【3.09】</v>
      </c>
      <c r="AU6" s="78" t="str">
        <f t="shared" ref="AU6:BD6" si="4">IF(AU7="",NA(),AU7)</f>
        <v>-</v>
      </c>
      <c r="AV6" s="78" t="str">
        <f t="shared" si="4"/>
        <v>-</v>
      </c>
      <c r="AW6" s="78">
        <f t="shared" si="4"/>
        <v>32.78</v>
      </c>
      <c r="AX6" s="78">
        <f t="shared" si="4"/>
        <v>38.93</v>
      </c>
      <c r="AY6" s="78">
        <f t="shared" si="4"/>
        <v>58.65</v>
      </c>
      <c r="AZ6" s="78" t="str">
        <f t="shared" si="4"/>
        <v>-</v>
      </c>
      <c r="BA6" s="78" t="str">
        <f t="shared" si="4"/>
        <v>-</v>
      </c>
      <c r="BB6" s="78">
        <f t="shared" si="4"/>
        <v>46.82</v>
      </c>
      <c r="BC6" s="78">
        <f t="shared" si="4"/>
        <v>67.930000000000007</v>
      </c>
      <c r="BD6" s="78">
        <f t="shared" si="4"/>
        <v>68.53</v>
      </c>
      <c r="BE6" s="70" t="str">
        <f>IF(BE7="","",IF(BE7="-","【-】","【"&amp;SUBSTITUTE(TEXT(BE7,"#,##0.00"),"-","△")&amp;"】"))</f>
        <v>【71.39】</v>
      </c>
      <c r="BF6" s="78" t="str">
        <f t="shared" ref="BF6:BO6" si="5">IF(BF7="",NA(),BF7)</f>
        <v>-</v>
      </c>
      <c r="BG6" s="78" t="str">
        <f t="shared" si="5"/>
        <v>-</v>
      </c>
      <c r="BH6" s="78">
        <f t="shared" si="5"/>
        <v>637.48</v>
      </c>
      <c r="BI6" s="78">
        <f t="shared" si="5"/>
        <v>541.67999999999995</v>
      </c>
      <c r="BJ6" s="78">
        <f t="shared" si="5"/>
        <v>491.43</v>
      </c>
      <c r="BK6" s="78" t="str">
        <f t="shared" si="5"/>
        <v>-</v>
      </c>
      <c r="BL6" s="78" t="str">
        <f t="shared" si="5"/>
        <v>-</v>
      </c>
      <c r="BM6" s="78">
        <f t="shared" si="5"/>
        <v>1028.05</v>
      </c>
      <c r="BN6" s="78">
        <f t="shared" si="5"/>
        <v>857.88</v>
      </c>
      <c r="BO6" s="78">
        <f t="shared" si="5"/>
        <v>825.1</v>
      </c>
      <c r="BP6" s="70" t="str">
        <f>IF(BP7="","",IF(BP7="-","【-】","【"&amp;SUBSTITUTE(TEXT(BP7,"#,##0.00"),"-","△")&amp;"】"))</f>
        <v>【669.11】</v>
      </c>
      <c r="BQ6" s="78" t="str">
        <f t="shared" ref="BQ6:BZ6" si="6">IF(BQ7="",NA(),BQ7)</f>
        <v>-</v>
      </c>
      <c r="BR6" s="78" t="str">
        <f t="shared" si="6"/>
        <v>-</v>
      </c>
      <c r="BS6" s="78">
        <f t="shared" si="6"/>
        <v>73.62</v>
      </c>
      <c r="BT6" s="78">
        <f t="shared" si="6"/>
        <v>69.59</v>
      </c>
      <c r="BU6" s="78">
        <f t="shared" si="6"/>
        <v>78.09</v>
      </c>
      <c r="BV6" s="78" t="str">
        <f t="shared" si="6"/>
        <v>-</v>
      </c>
      <c r="BW6" s="78" t="str">
        <f t="shared" si="6"/>
        <v>-</v>
      </c>
      <c r="BX6" s="78">
        <f t="shared" si="6"/>
        <v>94.73</v>
      </c>
      <c r="BY6" s="78">
        <f t="shared" si="6"/>
        <v>94.97</v>
      </c>
      <c r="BZ6" s="78">
        <f t="shared" si="6"/>
        <v>97.07</v>
      </c>
      <c r="CA6" s="70" t="str">
        <f>IF(CA7="","",IF(CA7="-","【-】","【"&amp;SUBSTITUTE(TEXT(CA7,"#,##0.00"),"-","△")&amp;"】"))</f>
        <v>【99.73】</v>
      </c>
      <c r="CB6" s="78" t="str">
        <f t="shared" ref="CB6:CK6" si="7">IF(CB7="",NA(),CB7)</f>
        <v>-</v>
      </c>
      <c r="CC6" s="78" t="str">
        <f t="shared" si="7"/>
        <v>-</v>
      </c>
      <c r="CD6" s="78">
        <f t="shared" si="7"/>
        <v>160.86000000000001</v>
      </c>
      <c r="CE6" s="78">
        <f t="shared" si="7"/>
        <v>169.15</v>
      </c>
      <c r="CF6" s="78">
        <f t="shared" si="7"/>
        <v>150.69999999999999</v>
      </c>
      <c r="CG6" s="78" t="str">
        <f t="shared" si="7"/>
        <v>-</v>
      </c>
      <c r="CH6" s="78" t="str">
        <f t="shared" si="7"/>
        <v>-</v>
      </c>
      <c r="CI6" s="78">
        <f t="shared" si="7"/>
        <v>160.91</v>
      </c>
      <c r="CJ6" s="78">
        <f t="shared" si="7"/>
        <v>159.49</v>
      </c>
      <c r="CK6" s="78">
        <f t="shared" si="7"/>
        <v>157.81</v>
      </c>
      <c r="CL6" s="70" t="str">
        <f>IF(CL7="","",IF(CL7="-","【-】","【"&amp;SUBSTITUTE(TEXT(CL7,"#,##0.00"),"-","△")&amp;"】"))</f>
        <v>【134.98】</v>
      </c>
      <c r="CM6" s="78" t="str">
        <f t="shared" ref="CM6:CV6" si="8">IF(CM7="",NA(),CM7)</f>
        <v>-</v>
      </c>
      <c r="CN6" s="78" t="str">
        <f t="shared" si="8"/>
        <v>-</v>
      </c>
      <c r="CO6" s="78">
        <f t="shared" si="8"/>
        <v>57.46</v>
      </c>
      <c r="CP6" s="78">
        <f t="shared" si="8"/>
        <v>56.35</v>
      </c>
      <c r="CQ6" s="78">
        <f t="shared" si="8"/>
        <v>56.8</v>
      </c>
      <c r="CR6" s="78" t="str">
        <f t="shared" si="8"/>
        <v>-</v>
      </c>
      <c r="CS6" s="78" t="str">
        <f t="shared" si="8"/>
        <v>-</v>
      </c>
      <c r="CT6" s="78">
        <f t="shared" si="8"/>
        <v>61.4</v>
      </c>
      <c r="CU6" s="78">
        <f t="shared" si="8"/>
        <v>65.28</v>
      </c>
      <c r="CV6" s="78">
        <f t="shared" si="8"/>
        <v>64.92</v>
      </c>
      <c r="CW6" s="70" t="str">
        <f>IF(CW7="","",IF(CW7="-","【-】","【"&amp;SUBSTITUTE(TEXT(CW7,"#,##0.00"),"-","△")&amp;"】"))</f>
        <v>【59.99】</v>
      </c>
      <c r="CX6" s="78" t="str">
        <f t="shared" ref="CX6:DG6" si="9">IF(CX7="",NA(),CX7)</f>
        <v>-</v>
      </c>
      <c r="CY6" s="78" t="str">
        <f t="shared" si="9"/>
        <v>-</v>
      </c>
      <c r="CZ6" s="78">
        <f t="shared" si="9"/>
        <v>94.48</v>
      </c>
      <c r="DA6" s="78">
        <f t="shared" si="9"/>
        <v>94.14</v>
      </c>
      <c r="DB6" s="78">
        <f t="shared" si="9"/>
        <v>94.06</v>
      </c>
      <c r="DC6" s="78" t="str">
        <f t="shared" si="9"/>
        <v>-</v>
      </c>
      <c r="DD6" s="78" t="str">
        <f t="shared" si="9"/>
        <v>-</v>
      </c>
      <c r="DE6" s="78">
        <f t="shared" si="9"/>
        <v>86.28</v>
      </c>
      <c r="DF6" s="78">
        <f t="shared" si="9"/>
        <v>92.72</v>
      </c>
      <c r="DG6" s="78">
        <f t="shared" si="9"/>
        <v>92.88</v>
      </c>
      <c r="DH6" s="70" t="str">
        <f>IF(DH7="","",IF(DH7="-","【-】","【"&amp;SUBSTITUTE(TEXT(DH7,"#,##0.00"),"-","△")&amp;"】"))</f>
        <v>【95.72】</v>
      </c>
      <c r="DI6" s="78" t="str">
        <f t="shared" ref="DI6:DR6" si="10">IF(DI7="",NA(),DI7)</f>
        <v>-</v>
      </c>
      <c r="DJ6" s="78" t="str">
        <f t="shared" si="10"/>
        <v>-</v>
      </c>
      <c r="DK6" s="78">
        <f t="shared" si="10"/>
        <v>3.65</v>
      </c>
      <c r="DL6" s="78">
        <f t="shared" si="10"/>
        <v>6.98</v>
      </c>
      <c r="DM6" s="78">
        <f t="shared" si="10"/>
        <v>10.94</v>
      </c>
      <c r="DN6" s="78" t="str">
        <f t="shared" si="10"/>
        <v>-</v>
      </c>
      <c r="DO6" s="78" t="str">
        <f t="shared" si="10"/>
        <v>-</v>
      </c>
      <c r="DP6" s="78">
        <f t="shared" si="10"/>
        <v>17.239999999999998</v>
      </c>
      <c r="DQ6" s="78">
        <f t="shared" si="10"/>
        <v>23.79</v>
      </c>
      <c r="DR6" s="78">
        <f t="shared" si="10"/>
        <v>25.66</v>
      </c>
      <c r="DS6" s="70" t="str">
        <f>IF(DS7="","",IF(DS7="-","【-】","【"&amp;SUBSTITUTE(TEXT(DS7,"#,##0.00"),"-","△")&amp;"】"))</f>
        <v>【38.17】</v>
      </c>
      <c r="DT6" s="78" t="str">
        <f t="shared" ref="DT6:EC6" si="11">IF(DT7="",NA(),DT7)</f>
        <v>-</v>
      </c>
      <c r="DU6" s="78" t="str">
        <f t="shared" si="11"/>
        <v>-</v>
      </c>
      <c r="DV6" s="70">
        <f t="shared" si="11"/>
        <v>0</v>
      </c>
      <c r="DW6" s="70">
        <f t="shared" si="11"/>
        <v>0</v>
      </c>
      <c r="DX6" s="70">
        <f t="shared" si="11"/>
        <v>0</v>
      </c>
      <c r="DY6" s="78" t="str">
        <f t="shared" si="11"/>
        <v>-</v>
      </c>
      <c r="DZ6" s="78" t="str">
        <f t="shared" si="11"/>
        <v>-</v>
      </c>
      <c r="EA6" s="78">
        <f t="shared" si="11"/>
        <v>0.11</v>
      </c>
      <c r="EB6" s="78">
        <f t="shared" si="11"/>
        <v>1.22</v>
      </c>
      <c r="EC6" s="78">
        <f t="shared" si="11"/>
        <v>1.61</v>
      </c>
      <c r="ED6" s="70" t="str">
        <f>IF(ED7="","",IF(ED7="-","【-】","【"&amp;SUBSTITUTE(TEXT(ED7,"#,##0.00"),"-","△")&amp;"】"))</f>
        <v>【6.54】</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0.12</v>
      </c>
      <c r="EM6" s="78">
        <f t="shared" si="12"/>
        <v>9.e-002</v>
      </c>
      <c r="EN6" s="78">
        <f t="shared" si="12"/>
        <v>0.17</v>
      </c>
      <c r="EO6" s="70" t="str">
        <f>IF(EO7="","",IF(EO7="-","【-】","【"&amp;SUBSTITUTE(TEXT(EO7,"#,##0.00"),"-","△")&amp;"】"))</f>
        <v>【0.24】</v>
      </c>
    </row>
    <row r="7" spans="1:148" s="55" customFormat="1">
      <c r="A7" s="56"/>
      <c r="B7" s="62">
        <v>2021</v>
      </c>
      <c r="C7" s="62">
        <v>222119</v>
      </c>
      <c r="D7" s="62">
        <v>46</v>
      </c>
      <c r="E7" s="62">
        <v>17</v>
      </c>
      <c r="F7" s="62">
        <v>1</v>
      </c>
      <c r="G7" s="62">
        <v>0</v>
      </c>
      <c r="H7" s="62" t="s">
        <v>96</v>
      </c>
      <c r="I7" s="62" t="s">
        <v>97</v>
      </c>
      <c r="J7" s="62" t="s">
        <v>98</v>
      </c>
      <c r="K7" s="62" t="s">
        <v>99</v>
      </c>
      <c r="L7" s="62" t="s">
        <v>100</v>
      </c>
      <c r="M7" s="62" t="s">
        <v>101</v>
      </c>
      <c r="N7" s="71" t="s">
        <v>102</v>
      </c>
      <c r="O7" s="71">
        <v>76.59</v>
      </c>
      <c r="P7" s="71">
        <v>56.31</v>
      </c>
      <c r="Q7" s="71">
        <v>102.99</v>
      </c>
      <c r="R7" s="71">
        <v>2262</v>
      </c>
      <c r="S7" s="71">
        <v>168175</v>
      </c>
      <c r="T7" s="71">
        <v>163.44999999999999</v>
      </c>
      <c r="U7" s="71">
        <v>1028.9100000000001</v>
      </c>
      <c r="V7" s="71">
        <v>94415</v>
      </c>
      <c r="W7" s="71">
        <v>21.24</v>
      </c>
      <c r="X7" s="71">
        <v>4445.1499999999996</v>
      </c>
      <c r="Y7" s="71" t="s">
        <v>102</v>
      </c>
      <c r="Z7" s="71" t="s">
        <v>102</v>
      </c>
      <c r="AA7" s="71">
        <v>121.32</v>
      </c>
      <c r="AB7" s="71">
        <v>114.53</v>
      </c>
      <c r="AC7" s="71">
        <v>113.55</v>
      </c>
      <c r="AD7" s="71" t="s">
        <v>102</v>
      </c>
      <c r="AE7" s="71" t="s">
        <v>102</v>
      </c>
      <c r="AF7" s="71">
        <v>107.15</v>
      </c>
      <c r="AG7" s="71">
        <v>107.85</v>
      </c>
      <c r="AH7" s="71">
        <v>108.04</v>
      </c>
      <c r="AI7" s="71">
        <v>107.02</v>
      </c>
      <c r="AJ7" s="71" t="s">
        <v>102</v>
      </c>
      <c r="AK7" s="71" t="s">
        <v>102</v>
      </c>
      <c r="AL7" s="71">
        <v>0</v>
      </c>
      <c r="AM7" s="71">
        <v>0</v>
      </c>
      <c r="AN7" s="71">
        <v>0</v>
      </c>
      <c r="AO7" s="71" t="s">
        <v>102</v>
      </c>
      <c r="AP7" s="71" t="s">
        <v>102</v>
      </c>
      <c r="AQ7" s="71">
        <v>15.68</v>
      </c>
      <c r="AR7" s="71">
        <v>4.72</v>
      </c>
      <c r="AS7" s="71">
        <v>4.49</v>
      </c>
      <c r="AT7" s="71">
        <v>3.09</v>
      </c>
      <c r="AU7" s="71" t="s">
        <v>102</v>
      </c>
      <c r="AV7" s="71" t="s">
        <v>102</v>
      </c>
      <c r="AW7" s="71">
        <v>32.78</v>
      </c>
      <c r="AX7" s="71">
        <v>38.93</v>
      </c>
      <c r="AY7" s="71">
        <v>58.65</v>
      </c>
      <c r="AZ7" s="71" t="s">
        <v>102</v>
      </c>
      <c r="BA7" s="71" t="s">
        <v>102</v>
      </c>
      <c r="BB7" s="71">
        <v>46.82</v>
      </c>
      <c r="BC7" s="71">
        <v>67.930000000000007</v>
      </c>
      <c r="BD7" s="71">
        <v>68.53</v>
      </c>
      <c r="BE7" s="71">
        <v>71.39</v>
      </c>
      <c r="BF7" s="71" t="s">
        <v>102</v>
      </c>
      <c r="BG7" s="71" t="s">
        <v>102</v>
      </c>
      <c r="BH7" s="71">
        <v>637.48</v>
      </c>
      <c r="BI7" s="71">
        <v>541.67999999999995</v>
      </c>
      <c r="BJ7" s="71">
        <v>491.43</v>
      </c>
      <c r="BK7" s="71" t="s">
        <v>102</v>
      </c>
      <c r="BL7" s="71" t="s">
        <v>102</v>
      </c>
      <c r="BM7" s="71">
        <v>1028.05</v>
      </c>
      <c r="BN7" s="71">
        <v>857.88</v>
      </c>
      <c r="BO7" s="71">
        <v>825.1</v>
      </c>
      <c r="BP7" s="71">
        <v>669.11</v>
      </c>
      <c r="BQ7" s="71" t="s">
        <v>102</v>
      </c>
      <c r="BR7" s="71" t="s">
        <v>102</v>
      </c>
      <c r="BS7" s="71">
        <v>73.62</v>
      </c>
      <c r="BT7" s="71">
        <v>69.59</v>
      </c>
      <c r="BU7" s="71">
        <v>78.09</v>
      </c>
      <c r="BV7" s="71" t="s">
        <v>102</v>
      </c>
      <c r="BW7" s="71" t="s">
        <v>102</v>
      </c>
      <c r="BX7" s="71">
        <v>94.73</v>
      </c>
      <c r="BY7" s="71">
        <v>94.97</v>
      </c>
      <c r="BZ7" s="71">
        <v>97.07</v>
      </c>
      <c r="CA7" s="71">
        <v>99.73</v>
      </c>
      <c r="CB7" s="71" t="s">
        <v>102</v>
      </c>
      <c r="CC7" s="71" t="s">
        <v>102</v>
      </c>
      <c r="CD7" s="71">
        <v>160.86000000000001</v>
      </c>
      <c r="CE7" s="71">
        <v>169.15</v>
      </c>
      <c r="CF7" s="71">
        <v>150.69999999999999</v>
      </c>
      <c r="CG7" s="71" t="s">
        <v>102</v>
      </c>
      <c r="CH7" s="71" t="s">
        <v>102</v>
      </c>
      <c r="CI7" s="71">
        <v>160.91</v>
      </c>
      <c r="CJ7" s="71">
        <v>159.49</v>
      </c>
      <c r="CK7" s="71">
        <v>157.81</v>
      </c>
      <c r="CL7" s="71">
        <v>134.97999999999999</v>
      </c>
      <c r="CM7" s="71" t="s">
        <v>102</v>
      </c>
      <c r="CN7" s="71" t="s">
        <v>102</v>
      </c>
      <c r="CO7" s="71">
        <v>57.46</v>
      </c>
      <c r="CP7" s="71">
        <v>56.35</v>
      </c>
      <c r="CQ7" s="71">
        <v>56.8</v>
      </c>
      <c r="CR7" s="71" t="s">
        <v>102</v>
      </c>
      <c r="CS7" s="71" t="s">
        <v>102</v>
      </c>
      <c r="CT7" s="71">
        <v>61.4</v>
      </c>
      <c r="CU7" s="71">
        <v>65.28</v>
      </c>
      <c r="CV7" s="71">
        <v>64.92</v>
      </c>
      <c r="CW7" s="71">
        <v>59.99</v>
      </c>
      <c r="CX7" s="71" t="s">
        <v>102</v>
      </c>
      <c r="CY7" s="71" t="s">
        <v>102</v>
      </c>
      <c r="CZ7" s="71">
        <v>94.48</v>
      </c>
      <c r="DA7" s="71">
        <v>94.14</v>
      </c>
      <c r="DB7" s="71">
        <v>94.06</v>
      </c>
      <c r="DC7" s="71" t="s">
        <v>102</v>
      </c>
      <c r="DD7" s="71" t="s">
        <v>102</v>
      </c>
      <c r="DE7" s="71">
        <v>86.28</v>
      </c>
      <c r="DF7" s="71">
        <v>92.72</v>
      </c>
      <c r="DG7" s="71">
        <v>92.88</v>
      </c>
      <c r="DH7" s="71">
        <v>95.72</v>
      </c>
      <c r="DI7" s="71" t="s">
        <v>102</v>
      </c>
      <c r="DJ7" s="71" t="s">
        <v>102</v>
      </c>
      <c r="DK7" s="71">
        <v>3.65</v>
      </c>
      <c r="DL7" s="71">
        <v>6.98</v>
      </c>
      <c r="DM7" s="71">
        <v>10.94</v>
      </c>
      <c r="DN7" s="71" t="s">
        <v>102</v>
      </c>
      <c r="DO7" s="71" t="s">
        <v>102</v>
      </c>
      <c r="DP7" s="71">
        <v>17.239999999999998</v>
      </c>
      <c r="DQ7" s="71">
        <v>23.79</v>
      </c>
      <c r="DR7" s="71">
        <v>25.66</v>
      </c>
      <c r="DS7" s="71">
        <v>38.17</v>
      </c>
      <c r="DT7" s="71" t="s">
        <v>102</v>
      </c>
      <c r="DU7" s="71" t="s">
        <v>102</v>
      </c>
      <c r="DV7" s="71">
        <v>0</v>
      </c>
      <c r="DW7" s="71">
        <v>0</v>
      </c>
      <c r="DX7" s="71">
        <v>0</v>
      </c>
      <c r="DY7" s="71" t="s">
        <v>102</v>
      </c>
      <c r="DZ7" s="71" t="s">
        <v>102</v>
      </c>
      <c r="EA7" s="71">
        <v>0.11</v>
      </c>
      <c r="EB7" s="71">
        <v>1.22</v>
      </c>
      <c r="EC7" s="71">
        <v>1.61</v>
      </c>
      <c r="ED7" s="71">
        <v>6.54</v>
      </c>
      <c r="EE7" s="71" t="s">
        <v>102</v>
      </c>
      <c r="EF7" s="71" t="s">
        <v>102</v>
      </c>
      <c r="EG7" s="71">
        <v>0</v>
      </c>
      <c r="EH7" s="71">
        <v>0</v>
      </c>
      <c r="EI7" s="71">
        <v>0</v>
      </c>
      <c r="EJ7" s="71" t="s">
        <v>102</v>
      </c>
      <c r="EK7" s="71" t="s">
        <v>102</v>
      </c>
      <c r="EL7" s="71">
        <v>0.12</v>
      </c>
      <c r="EM7" s="71">
        <v>9.e-002</v>
      </c>
      <c r="EN7" s="71">
        <v>0.17</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2023-01-12T23:31:12Z</dcterms:created>
  <dcterms:modified xsi:type="dcterms:W3CDTF">2023-02-15T06:33:04Z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2023-02-15T06:33:04Z</vt:filetime>
  </property>
</Properties>
</file>