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GwoZBwwSVCUXnimF1mIDRdZoZM6tl9kOKCnqe5TKXJaqwa1WEshm8UyXM5LQOqVhDkzGQbj3byiTAKTUyXTQ==" workbookSaltValue="Cof27T3Wdkpwv8I+6Sn+4g==" workbookSpinCount="100000"/>
  <bookViews>
    <workbookView xWindow="-108" yWindow="-108" windowWidth="23256" windowHeight="12576"/>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<sst xmlns="http://schemas.openxmlformats.org/spreadsheetml/2006/main" xmlns:r="http://schemas.openxmlformats.org/officeDocument/2006/relationships" count="115" uniqueCount="115">
  <si>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</si>
  <si>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</si>
  <si>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</si>
  <si>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</si>
  <si>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</si>
  <si>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</si>
  <si>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</si>
  <si>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</si>
  <si>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</si>
  <si>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</si>
  <si>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</si>
  <si>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</si>
  <si>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</si>
  <si>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</si>
  <si>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</si>
  <si>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</si>
  <si>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</si>
  <si>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</si>
  <si>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</si>
  <si>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</si>
  <si>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</si>
  <si>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</si>
  <si>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</si>
  <si>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</si>
  <si>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</si>
  <si>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</si>
  <si>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</si>
  <si>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</si>
  <si>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</si>
  <si>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</si>
  <si>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</si>
  <si>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</si>
  <si>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</si>
  <si>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</si>
  <si>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</si>
  <si>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</si>
  <si>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</si>
  <si>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</si>
  <si>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</si>
  <si>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</si>
  <si>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</si>
  <si>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</si>
  <si>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</si>
  <si>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</si>
  <si>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</si>
  <si>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</si>
  <si>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</si>
  <si>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</si>
  <si>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</si>
  <si>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</si>
  <si>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</si>
  <si>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</si>
  <si>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</si>
  <si>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</si>
  <si>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</si>
  <si>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</si>
  <si>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</si>
  <si>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</si>
  <si>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</si>
  <si>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</si>
  <si>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</si>
  <si>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</si>
  <si>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</si>
  <si>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</si>
  <si>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</si>
  <si>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</si>
  <si>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 xml:space="preserve"> 供用開始後、約15年を経過した段階であるため、整備率は未だ低い状況下ではありますが、住民要望等を反映した効率的な面整備を実施していることにより、水洗化率は年々増加しており、企業債残高の減少にも表れています。
　経常収支比率や累積欠損金比率からは見えませんが、経費回収率が示すように、本市は使用料収入以外の収入に依存しているという状況であります。
　汚水処理原価が全国平均値と近い状況にある中で、経費回収率が著しく低いということは、使用料金の設定が適正ではないことが要因となっています。
　現在の経営及び今後迎えることとなる老朽化対策の財源を確保していくためには、下水道使用料の改定を視野に入れた経営の改善を図る必要があります。
</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</si>
  <si>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</si>
  <si>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</si>
  <si>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</si>
  <si>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</si>
  <si>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</si>
  <si>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</si>
  <si>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</si>
  <si>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</si>
  <si>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</si>
  <si>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</si>
  <si>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</si>
  <si>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</si>
  <si>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</si>
  <si>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</si>
  <si>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</si>
  <si>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</si>
  <si>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</si>
  <si>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</si>
  <si>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</si>
  <si>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</si>
  <si>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</si>
  <si>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</si>
  <si>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静岡県　伊東市</t>
  </si>
  <si>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</si>
  <si>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</si>
  <si>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</si>
  <si>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</si>
  <si>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</si>
  <si>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</si>
  <si>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</si>
  <si>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</si>
  <si>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</si>
  <si>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</si>
  <si>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</si>
  <si>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</si>
  <si>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</si>
  <si>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</si>
  <si>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</si>
  <si>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</si>
  <si>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</si>
  <si>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</si>
  <si>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</si>
  <si>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</si>
  <si>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</si>
  <si>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</si>
  <si>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</si>
  <si>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①平均値より低い数値となっておりますが、本市は令和2年度に法適用したことにより、固定資産の取得年月日及び減価償却の開始日を移行日としていることから、低い結果として表れているものです。
③平成18年度に供用を開始し、約15年が経過したところですが、施設の老朽化箇所については、確認されておりません。</t>
    <rPh sb="93" eb="95">
      <t>ヘイセイ</t>
    </rPh>
    <rPh sb="97" eb="99">
      <t>ネンド</t>
    </rPh>
    <rPh sb="100" eb="102">
      <t>キョウヨウ</t>
    </rPh>
    <rPh sb="103" eb="105">
      <t>カイシ</t>
    </rPh>
    <rPh sb="107" eb="108">
      <t>ヤク</t>
    </rPh>
    <rPh sb="110" eb="111">
      <t>ネン</t>
    </rPh>
    <rPh sb="112" eb="114">
      <t>ケイカ</t>
    </rPh>
    <rPh sb="123" eb="125">
      <t>シセツ</t>
    </rPh>
    <rPh sb="126" eb="129">
      <t>ロウキュウカ</t>
    </rPh>
    <rPh sb="129" eb="131">
      <t>カショ</t>
    </rPh>
    <rPh sb="137" eb="139">
      <t>カクニン</t>
    </rPh>
    <phoneticPr fontId="1"/>
  </si>
  <si>
    <t xml:space="preserve">①使用料収入以外の収入（一般会計繰入金）に依存していることにより、経常収支比率が100％となっているため、適正な料金設定等の経営改善が必要です。
②累積欠損金は発生しておりませんが、基準外の繰入金に依存しているため、削減に向けた取組が必要です。
③流動比率は、平均値を大きく下回っています。令和2年度から法適化しましたが、適用時点の現金は引継金のみであり、また、現行の経営状況では現金ストックが脆弱な状況であるため、経営基盤の強化を図るための改善が求められます。
④企業債残高対事業規模比率は、平均値より低くなっておりますが、営業収益に占める使用料収入の割合が低いため、適正な料金設定等の経営改善が求められます。
⑤経費回収率が100％を下回る部分につきましては、一般会計からの繰入金により補填している状況であります。このため、経費回収率を改善するための検討が必要となります。
⑥有収水量が減少する一方で、施設の維持管理及び資本費が増加傾向にあり、汚水処理原価は増加しております。包括的民間委託を実施していることにより維持管理経費の平準化に努めておりますが、契約額は年々増加しており、汚水処理原価は今後も増加していくことが見込まれます。
⑦供用開始から約15年が経過し、水洗化率の上昇に伴い処理水量も増加してきており、平均値を上回っていることから、適正な水準を保っています。
⑧計画的な面整備及び、接続促進業務を継続し、更なる数値の上昇に努めてまいります。
</t>
    <rPh sb="233" eb="236">
      <t>キギョウサイ</t>
    </rPh>
    <rPh sb="236" eb="238">
      <t>ザンダカ</t>
    </rPh>
    <rPh sb="238" eb="239">
      <t>タイ</t>
    </rPh>
    <rPh sb="239" eb="241">
      <t>ジギョウ</t>
    </rPh>
    <rPh sb="241" eb="245">
      <t>キボヒリツ</t>
    </rPh>
    <rPh sb="247" eb="249">
      <t>ヘイキン</t>
    </rPh>
    <rPh sb="249" eb="250">
      <t>チ</t>
    </rPh>
    <rPh sb="252" eb="253">
      <t>ヒク</t>
    </rPh>
    <rPh sb="263" eb="265">
      <t>エイギョウ</t>
    </rPh>
    <rPh sb="265" eb="267">
      <t>シュウエキ</t>
    </rPh>
    <rPh sb="268" eb="269">
      <t>シ</t>
    </rPh>
    <rPh sb="271" eb="274">
      <t>シヨウリョウ</t>
    </rPh>
    <rPh sb="274" eb="276">
      <t>シュウニュウ</t>
    </rPh>
    <rPh sb="277" eb="279">
      <t>ワリアイ</t>
    </rPh>
    <rPh sb="280" eb="281">
      <t>ヒク</t>
    </rPh>
    <rPh sb="285" eb="287">
      <t>テキセイ</t>
    </rPh>
    <rPh sb="288" eb="290">
      <t>リョウキン</t>
    </rPh>
    <rPh sb="290" eb="292">
      <t>セッテイ</t>
    </rPh>
    <rPh sb="292" eb="293">
      <t>トウ</t>
    </rPh>
    <rPh sb="294" eb="296">
      <t>ケイエイ</t>
    </rPh>
    <rPh sb="296" eb="298">
      <t>カイゼン</t>
    </rPh>
    <rPh sb="299" eb="300">
      <t>モト</t>
    </rPh>
    <rPh sb="520" eb="522">
      <t>キョウヨウ</t>
    </rPh>
    <rPh sb="522" eb="524">
      <t>カイシ</t>
    </rPh>
    <rPh sb="526" eb="527">
      <t>ヤク</t>
    </rPh>
    <rPh sb="529" eb="530">
      <t>ネン</t>
    </rPh>
    <rPh sb="531" eb="533">
      <t>ケイカ</t>
    </rPh>
    <rPh sb="535" eb="538">
      <t>スイセンカ</t>
    </rPh>
    <rPh sb="538" eb="539">
      <t>リツ</t>
    </rPh>
    <rPh sb="540" eb="542">
      <t>ジョウショウ</t>
    </rPh>
    <rPh sb="543" eb="544">
      <t>トモナ</t>
    </rPh>
    <rPh sb="545" eb="549">
      <t>ショリスイリョウ</t>
    </rPh>
    <rPh sb="550" eb="552">
      <t>ゾウカ</t>
    </rPh>
    <rPh sb="559" eb="562">
      <t>ヘイキンチ</t>
    </rPh>
    <rPh sb="563" eb="565">
      <t>ウワマワ</t>
    </rPh>
    <rPh sb="574" eb="576">
      <t>テキセイ</t>
    </rPh>
    <rPh sb="577" eb="579">
      <t>スイジュン</t>
    </rPh>
    <rPh sb="580" eb="581">
      <t>タモ</t>
    </rPh>
    <rPh sb="589" eb="592">
      <t>ケイカクテキ</t>
    </rPh>
    <rPh sb="593" eb="596">
      <t>メンセイビ</t>
    </rPh>
    <rPh sb="596" eb="597">
      <t>オヨ</t>
    </rPh>
    <rPh sb="599" eb="601">
      <t>セツゾク</t>
    </rPh>
    <rPh sb="601" eb="603">
      <t>ソクシン</t>
    </rPh>
    <rPh sb="603" eb="605">
      <t>ギョウム</t>
    </rPh>
    <rPh sb="606" eb="608">
      <t>ケイゾク</t>
    </rPh>
    <rPh sb="610" eb="611">
      <t>サラ</t>
    </rPh>
    <rPh sb="613" eb="615">
      <t>スウチ</t>
    </rPh>
    <rPh sb="616" eb="618">
      <t>ジョウショウ</t>
    </rPh>
    <rPh sb="619" eb="620">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</si>
</sst>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0.39</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47.93</c:v>
                </c:pt>
                <c:pt idx="4">
                  <c:v>47.75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42.4</c:v>
                </c:pt>
                <c:pt idx="4">
                  <c:v>42.28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92.68</c:v>
                </c:pt>
                <c:pt idx="4">
                  <c:v>93.25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84.19</c:v>
                </c:pt>
                <c:pt idx="4">
                  <c:v>84.34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105.78</c:v>
                </c:pt>
                <c:pt idx="4">
                  <c:v>106.09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3.71</c:v>
                </c:pt>
                <c:pt idx="4">
                  <c:v>7.44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21.36</c:v>
                </c:pt>
                <c:pt idx="4">
                  <c:v>22.79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1.e-002</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63.96</c:v>
                </c:pt>
                <c:pt idx="4">
                  <c:v>69.42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4.92</c:v>
                </c:pt>
                <c:pt idx="4">
                  <c:v>12.97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44.24</c:v>
                </c:pt>
                <c:pt idx="4">
                  <c:v>43.07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946.88</c:v>
                </c:pt>
                <c:pt idx="4">
                  <c:v>782.73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1258.43</c:v>
                </c:pt>
                <c:pt idx="4">
                  <c:v>1163.75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60.71</c:v>
                </c:pt>
                <c:pt idx="4">
                  <c:v>59.28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73.36</c:v>
                </c:pt>
                <c:pt idx="4">
                  <c:v>72.599999999999994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156.72</c:v>
                </c:pt>
                <c:pt idx="4">
                  <c:v>160.49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224.88</c:v>
                </c:pt>
                <c:pt idx="4">
                  <c:v>228.64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【63.89】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伊東市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15</v>
      </c>
      <c r="J7" s="5"/>
      <c r="K7" s="5"/>
      <c r="L7" s="5"/>
      <c r="M7" s="5"/>
      <c r="N7" s="5"/>
      <c r="O7" s="5"/>
      <c r="P7" s="5" t="s">
        <v>7</v>
      </c>
      <c r="Q7" s="5"/>
      <c r="R7" s="5"/>
      <c r="S7" s="5"/>
      <c r="T7" s="5"/>
      <c r="U7" s="5"/>
      <c r="V7" s="5"/>
      <c r="W7" s="5" t="s">
        <v>17</v>
      </c>
      <c r="X7" s="5"/>
      <c r="Y7" s="5"/>
      <c r="Z7" s="5"/>
      <c r="AA7" s="5"/>
      <c r="AB7" s="5"/>
      <c r="AC7" s="5"/>
      <c r="AD7" s="5" t="s">
        <v>6</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6" t="s">
        <v>20</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67074</v>
      </c>
      <c r="AM8" s="21"/>
      <c r="AN8" s="21"/>
      <c r="AO8" s="21"/>
      <c r="AP8" s="21"/>
      <c r="AQ8" s="21"/>
      <c r="AR8" s="21"/>
      <c r="AS8" s="21"/>
      <c r="AT8" s="7">
        <f>データ!T6</f>
        <v>124.02</v>
      </c>
      <c r="AU8" s="7"/>
      <c r="AV8" s="7"/>
      <c r="AW8" s="7"/>
      <c r="AX8" s="7"/>
      <c r="AY8" s="7"/>
      <c r="AZ8" s="7"/>
      <c r="BA8" s="7"/>
      <c r="BB8" s="7">
        <f>データ!U6</f>
        <v>540.83000000000004</v>
      </c>
      <c r="BC8" s="7"/>
      <c r="BD8" s="7"/>
      <c r="BE8" s="7"/>
      <c r="BF8" s="7"/>
      <c r="BG8" s="7"/>
      <c r="BH8" s="7"/>
      <c r="BI8" s="7"/>
      <c r="BJ8" s="3"/>
      <c r="BK8" s="3"/>
      <c r="BL8" s="27" t="s">
        <v>14</v>
      </c>
      <c r="BM8" s="39"/>
      <c r="BN8" s="48" t="s">
        <v>22</v>
      </c>
      <c r="BO8" s="48"/>
      <c r="BP8" s="48"/>
      <c r="BQ8" s="48"/>
      <c r="BR8" s="48"/>
      <c r="BS8" s="48"/>
      <c r="BT8" s="48"/>
      <c r="BU8" s="48"/>
      <c r="BV8" s="48"/>
      <c r="BW8" s="48"/>
      <c r="BX8" s="48"/>
      <c r="BY8" s="52"/>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40"/>
      <c r="BN9" s="49"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50.39</v>
      </c>
      <c r="J10" s="7"/>
      <c r="K10" s="7"/>
      <c r="L10" s="7"/>
      <c r="M10" s="7"/>
      <c r="N10" s="7"/>
      <c r="O10" s="7"/>
      <c r="P10" s="7">
        <f>データ!P6</f>
        <v>4.87</v>
      </c>
      <c r="Q10" s="7"/>
      <c r="R10" s="7"/>
      <c r="S10" s="7"/>
      <c r="T10" s="7"/>
      <c r="U10" s="7"/>
      <c r="V10" s="7"/>
      <c r="W10" s="7">
        <f>データ!Q6</f>
        <v>100</v>
      </c>
      <c r="X10" s="7"/>
      <c r="Y10" s="7"/>
      <c r="Z10" s="7"/>
      <c r="AA10" s="7"/>
      <c r="AB10" s="7"/>
      <c r="AC10" s="7"/>
      <c r="AD10" s="21">
        <f>データ!R6</f>
        <v>1925</v>
      </c>
      <c r="AE10" s="21"/>
      <c r="AF10" s="21"/>
      <c r="AG10" s="21"/>
      <c r="AH10" s="21"/>
      <c r="AI10" s="21"/>
      <c r="AJ10" s="21"/>
      <c r="AK10" s="2"/>
      <c r="AL10" s="21">
        <f>データ!V6</f>
        <v>3246</v>
      </c>
      <c r="AM10" s="21"/>
      <c r="AN10" s="21"/>
      <c r="AO10" s="21"/>
      <c r="AP10" s="21"/>
      <c r="AQ10" s="21"/>
      <c r="AR10" s="21"/>
      <c r="AS10" s="21"/>
      <c r="AT10" s="7">
        <f>データ!W6</f>
        <v>0.87</v>
      </c>
      <c r="AU10" s="7"/>
      <c r="AV10" s="7"/>
      <c r="AW10" s="7"/>
      <c r="AX10" s="7"/>
      <c r="AY10" s="7"/>
      <c r="AZ10" s="7"/>
      <c r="BA10" s="7"/>
      <c r="BB10" s="7">
        <f>データ!X6</f>
        <v>3731.03</v>
      </c>
      <c r="BC10" s="7"/>
      <c r="BD10" s="7"/>
      <c r="BE10" s="7"/>
      <c r="BF10" s="7"/>
      <c r="BG10" s="7"/>
      <c r="BH10" s="7"/>
      <c r="BI10" s="7"/>
      <c r="BJ10" s="2"/>
      <c r="BK10" s="2"/>
      <c r="BL10" s="29" t="s">
        <v>39</v>
      </c>
      <c r="BM10" s="41"/>
      <c r="BN10" s="50" t="s">
        <v>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113</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66</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9</v>
      </c>
      <c r="J84" s="12" t="s">
        <v>50</v>
      </c>
      <c r="K84" s="12" t="s">
        <v>51</v>
      </c>
      <c r="L84" s="12" t="s">
        <v>34</v>
      </c>
      <c r="M84" s="12" t="s">
        <v>37</v>
      </c>
      <c r="N84" s="12" t="s">
        <v>53</v>
      </c>
      <c r="O84" s="12" t="s">
        <v>55</v>
      </c>
    </row>
    <row r="85" spans="1:78" hidden="1">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IC1OC3d10+JJhBCTF4HYLRw1Bljm4QmK3Vy1/+niAwMxi/nphVgHUZCqtfDo0JZNZhriIuop9WdJZkIck9a56w==" saltValue="A5bKRCyl6BDmduY/fjdUl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56</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57</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21</v>
      </c>
      <c r="B3" s="64" t="s">
        <v>33</v>
      </c>
      <c r="C3" s="64" t="s">
        <v>59</v>
      </c>
      <c r="D3" s="64" t="s">
        <v>60</v>
      </c>
      <c r="E3" s="64" t="s">
        <v>4</v>
      </c>
      <c r="F3" s="64" t="s">
        <v>3</v>
      </c>
      <c r="G3" s="64" t="s">
        <v>26</v>
      </c>
      <c r="H3" s="71" t="s">
        <v>61</v>
      </c>
      <c r="I3" s="74"/>
      <c r="J3" s="74"/>
      <c r="K3" s="74"/>
      <c r="L3" s="74"/>
      <c r="M3" s="74"/>
      <c r="N3" s="74"/>
      <c r="O3" s="74"/>
      <c r="P3" s="74"/>
      <c r="Q3" s="74"/>
      <c r="R3" s="74"/>
      <c r="S3" s="74"/>
      <c r="T3" s="74"/>
      <c r="U3" s="74"/>
      <c r="V3" s="74"/>
      <c r="W3" s="74"/>
      <c r="X3" s="79"/>
      <c r="Y3" s="82"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62</v>
      </c>
      <c r="B4" s="65"/>
      <c r="C4" s="65"/>
      <c r="D4" s="65"/>
      <c r="E4" s="65"/>
      <c r="F4" s="65"/>
      <c r="G4" s="65"/>
      <c r="H4" s="72"/>
      <c r="I4" s="75"/>
      <c r="J4" s="75"/>
      <c r="K4" s="75"/>
      <c r="L4" s="75"/>
      <c r="M4" s="75"/>
      <c r="N4" s="75"/>
      <c r="O4" s="75"/>
      <c r="P4" s="75"/>
      <c r="Q4" s="75"/>
      <c r="R4" s="75"/>
      <c r="S4" s="75"/>
      <c r="T4" s="75"/>
      <c r="U4" s="75"/>
      <c r="V4" s="75"/>
      <c r="W4" s="75"/>
      <c r="X4" s="80"/>
      <c r="Y4" s="83" t="s">
        <v>52</v>
      </c>
      <c r="Z4" s="83"/>
      <c r="AA4" s="83"/>
      <c r="AB4" s="83"/>
      <c r="AC4" s="83"/>
      <c r="AD4" s="83"/>
      <c r="AE4" s="83"/>
      <c r="AF4" s="83"/>
      <c r="AG4" s="83"/>
      <c r="AH4" s="83"/>
      <c r="AI4" s="83"/>
      <c r="AJ4" s="83" t="s">
        <v>46</v>
      </c>
      <c r="AK4" s="83"/>
      <c r="AL4" s="83"/>
      <c r="AM4" s="83"/>
      <c r="AN4" s="83"/>
      <c r="AO4" s="83"/>
      <c r="AP4" s="83"/>
      <c r="AQ4" s="83"/>
      <c r="AR4" s="83"/>
      <c r="AS4" s="83"/>
      <c r="AT4" s="83"/>
      <c r="AU4" s="83" t="s">
        <v>29</v>
      </c>
      <c r="AV4" s="83"/>
      <c r="AW4" s="83"/>
      <c r="AX4" s="83"/>
      <c r="AY4" s="83"/>
      <c r="AZ4" s="83"/>
      <c r="BA4" s="83"/>
      <c r="BB4" s="83"/>
      <c r="BC4" s="83"/>
      <c r="BD4" s="83"/>
      <c r="BE4" s="83"/>
      <c r="BF4" s="83" t="s">
        <v>64</v>
      </c>
      <c r="BG4" s="83"/>
      <c r="BH4" s="83"/>
      <c r="BI4" s="83"/>
      <c r="BJ4" s="83"/>
      <c r="BK4" s="83"/>
      <c r="BL4" s="83"/>
      <c r="BM4" s="83"/>
      <c r="BN4" s="83"/>
      <c r="BO4" s="83"/>
      <c r="BP4" s="83"/>
      <c r="BQ4" s="83" t="s">
        <v>16</v>
      </c>
      <c r="BR4" s="83"/>
      <c r="BS4" s="83"/>
      <c r="BT4" s="83"/>
      <c r="BU4" s="83"/>
      <c r="BV4" s="83"/>
      <c r="BW4" s="83"/>
      <c r="BX4" s="83"/>
      <c r="BY4" s="83"/>
      <c r="BZ4" s="83"/>
      <c r="CA4" s="83"/>
      <c r="CB4" s="83" t="s">
        <v>63</v>
      </c>
      <c r="CC4" s="83"/>
      <c r="CD4" s="83"/>
      <c r="CE4" s="83"/>
      <c r="CF4" s="83"/>
      <c r="CG4" s="83"/>
      <c r="CH4" s="83"/>
      <c r="CI4" s="83"/>
      <c r="CJ4" s="83"/>
      <c r="CK4" s="83"/>
      <c r="CL4" s="83"/>
      <c r="CM4" s="83" t="s">
        <v>1</v>
      </c>
      <c r="CN4" s="83"/>
      <c r="CO4" s="83"/>
      <c r="CP4" s="83"/>
      <c r="CQ4" s="83"/>
      <c r="CR4" s="83"/>
      <c r="CS4" s="83"/>
      <c r="CT4" s="83"/>
      <c r="CU4" s="83"/>
      <c r="CV4" s="83"/>
      <c r="CW4" s="83"/>
      <c r="CX4" s="83" t="s">
        <v>65</v>
      </c>
      <c r="CY4" s="83"/>
      <c r="CZ4" s="83"/>
      <c r="DA4" s="83"/>
      <c r="DB4" s="83"/>
      <c r="DC4" s="83"/>
      <c r="DD4" s="83"/>
      <c r="DE4" s="83"/>
      <c r="DF4" s="83"/>
      <c r="DG4" s="83"/>
      <c r="DH4" s="83"/>
      <c r="DI4" s="83" t="s">
        <v>67</v>
      </c>
      <c r="DJ4" s="83"/>
      <c r="DK4" s="83"/>
      <c r="DL4" s="83"/>
      <c r="DM4" s="83"/>
      <c r="DN4" s="83"/>
      <c r="DO4" s="83"/>
      <c r="DP4" s="83"/>
      <c r="DQ4" s="83"/>
      <c r="DR4" s="83"/>
      <c r="DS4" s="83"/>
      <c r="DT4" s="83" t="s">
        <v>68</v>
      </c>
      <c r="DU4" s="83"/>
      <c r="DV4" s="83"/>
      <c r="DW4" s="83"/>
      <c r="DX4" s="83"/>
      <c r="DY4" s="83"/>
      <c r="DZ4" s="83"/>
      <c r="EA4" s="83"/>
      <c r="EB4" s="83"/>
      <c r="EC4" s="83"/>
      <c r="ED4" s="83"/>
      <c r="EE4" s="83" t="s">
        <v>69</v>
      </c>
      <c r="EF4" s="83"/>
      <c r="EG4" s="83"/>
      <c r="EH4" s="83"/>
      <c r="EI4" s="83"/>
      <c r="EJ4" s="83"/>
      <c r="EK4" s="83"/>
      <c r="EL4" s="83"/>
      <c r="EM4" s="83"/>
      <c r="EN4" s="83"/>
      <c r="EO4" s="83"/>
    </row>
    <row r="5" spans="1:148">
      <c r="A5" s="62" t="s">
        <v>70</v>
      </c>
      <c r="B5" s="66"/>
      <c r="C5" s="66"/>
      <c r="D5" s="66"/>
      <c r="E5" s="66"/>
      <c r="F5" s="66"/>
      <c r="G5" s="66"/>
      <c r="H5" s="73" t="s">
        <v>58</v>
      </c>
      <c r="I5" s="73" t="s">
        <v>71</v>
      </c>
      <c r="J5" s="73" t="s">
        <v>72</v>
      </c>
      <c r="K5" s="73" t="s">
        <v>73</v>
      </c>
      <c r="L5" s="73" t="s">
        <v>74</v>
      </c>
      <c r="M5" s="73" t="s">
        <v>6</v>
      </c>
      <c r="N5" s="73" t="s">
        <v>75</v>
      </c>
      <c r="O5" s="73" t="s">
        <v>76</v>
      </c>
      <c r="P5" s="73" t="s">
        <v>77</v>
      </c>
      <c r="Q5" s="73" t="s">
        <v>78</v>
      </c>
      <c r="R5" s="73" t="s">
        <v>79</v>
      </c>
      <c r="S5" s="73" t="s">
        <v>80</v>
      </c>
      <c r="T5" s="73" t="s">
        <v>81</v>
      </c>
      <c r="U5" s="73" t="s">
        <v>0</v>
      </c>
      <c r="V5" s="73" t="s">
        <v>82</v>
      </c>
      <c r="W5" s="73" t="s">
        <v>83</v>
      </c>
      <c r="X5" s="73" t="s">
        <v>84</v>
      </c>
      <c r="Y5" s="73" t="s">
        <v>85</v>
      </c>
      <c r="Z5" s="73" t="s">
        <v>86</v>
      </c>
      <c r="AA5" s="73" t="s">
        <v>87</v>
      </c>
      <c r="AB5" s="73" t="s">
        <v>88</v>
      </c>
      <c r="AC5" s="73" t="s">
        <v>90</v>
      </c>
      <c r="AD5" s="73" t="s">
        <v>92</v>
      </c>
      <c r="AE5" s="73" t="s">
        <v>93</v>
      </c>
      <c r="AF5" s="73" t="s">
        <v>94</v>
      </c>
      <c r="AG5" s="73" t="s">
        <v>95</v>
      </c>
      <c r="AH5" s="73" t="s">
        <v>96</v>
      </c>
      <c r="AI5" s="73" t="s">
        <v>45</v>
      </c>
      <c r="AJ5" s="73" t="s">
        <v>85</v>
      </c>
      <c r="AK5" s="73" t="s">
        <v>86</v>
      </c>
      <c r="AL5" s="73" t="s">
        <v>87</v>
      </c>
      <c r="AM5" s="73" t="s">
        <v>88</v>
      </c>
      <c r="AN5" s="73" t="s">
        <v>90</v>
      </c>
      <c r="AO5" s="73" t="s">
        <v>92</v>
      </c>
      <c r="AP5" s="73" t="s">
        <v>93</v>
      </c>
      <c r="AQ5" s="73" t="s">
        <v>94</v>
      </c>
      <c r="AR5" s="73" t="s">
        <v>95</v>
      </c>
      <c r="AS5" s="73" t="s">
        <v>96</v>
      </c>
      <c r="AT5" s="73" t="s">
        <v>91</v>
      </c>
      <c r="AU5" s="73" t="s">
        <v>85</v>
      </c>
      <c r="AV5" s="73" t="s">
        <v>86</v>
      </c>
      <c r="AW5" s="73" t="s">
        <v>87</v>
      </c>
      <c r="AX5" s="73" t="s">
        <v>88</v>
      </c>
      <c r="AY5" s="73" t="s">
        <v>90</v>
      </c>
      <c r="AZ5" s="73" t="s">
        <v>92</v>
      </c>
      <c r="BA5" s="73" t="s">
        <v>93</v>
      </c>
      <c r="BB5" s="73" t="s">
        <v>94</v>
      </c>
      <c r="BC5" s="73" t="s">
        <v>95</v>
      </c>
      <c r="BD5" s="73" t="s">
        <v>96</v>
      </c>
      <c r="BE5" s="73" t="s">
        <v>91</v>
      </c>
      <c r="BF5" s="73" t="s">
        <v>85</v>
      </c>
      <c r="BG5" s="73" t="s">
        <v>86</v>
      </c>
      <c r="BH5" s="73" t="s">
        <v>87</v>
      </c>
      <c r="BI5" s="73" t="s">
        <v>88</v>
      </c>
      <c r="BJ5" s="73" t="s">
        <v>90</v>
      </c>
      <c r="BK5" s="73" t="s">
        <v>92</v>
      </c>
      <c r="BL5" s="73" t="s">
        <v>93</v>
      </c>
      <c r="BM5" s="73" t="s">
        <v>94</v>
      </c>
      <c r="BN5" s="73" t="s">
        <v>95</v>
      </c>
      <c r="BO5" s="73" t="s">
        <v>96</v>
      </c>
      <c r="BP5" s="73" t="s">
        <v>91</v>
      </c>
      <c r="BQ5" s="73" t="s">
        <v>85</v>
      </c>
      <c r="BR5" s="73" t="s">
        <v>86</v>
      </c>
      <c r="BS5" s="73" t="s">
        <v>87</v>
      </c>
      <c r="BT5" s="73" t="s">
        <v>88</v>
      </c>
      <c r="BU5" s="73" t="s">
        <v>90</v>
      </c>
      <c r="BV5" s="73" t="s">
        <v>92</v>
      </c>
      <c r="BW5" s="73" t="s">
        <v>93</v>
      </c>
      <c r="BX5" s="73" t="s">
        <v>94</v>
      </c>
      <c r="BY5" s="73" t="s">
        <v>95</v>
      </c>
      <c r="BZ5" s="73" t="s">
        <v>96</v>
      </c>
      <c r="CA5" s="73" t="s">
        <v>91</v>
      </c>
      <c r="CB5" s="73" t="s">
        <v>85</v>
      </c>
      <c r="CC5" s="73" t="s">
        <v>86</v>
      </c>
      <c r="CD5" s="73" t="s">
        <v>87</v>
      </c>
      <c r="CE5" s="73" t="s">
        <v>88</v>
      </c>
      <c r="CF5" s="73" t="s">
        <v>90</v>
      </c>
      <c r="CG5" s="73" t="s">
        <v>92</v>
      </c>
      <c r="CH5" s="73" t="s">
        <v>93</v>
      </c>
      <c r="CI5" s="73" t="s">
        <v>94</v>
      </c>
      <c r="CJ5" s="73" t="s">
        <v>95</v>
      </c>
      <c r="CK5" s="73" t="s">
        <v>96</v>
      </c>
      <c r="CL5" s="73" t="s">
        <v>91</v>
      </c>
      <c r="CM5" s="73" t="s">
        <v>85</v>
      </c>
      <c r="CN5" s="73" t="s">
        <v>86</v>
      </c>
      <c r="CO5" s="73" t="s">
        <v>87</v>
      </c>
      <c r="CP5" s="73" t="s">
        <v>88</v>
      </c>
      <c r="CQ5" s="73" t="s">
        <v>90</v>
      </c>
      <c r="CR5" s="73" t="s">
        <v>92</v>
      </c>
      <c r="CS5" s="73" t="s">
        <v>93</v>
      </c>
      <c r="CT5" s="73" t="s">
        <v>94</v>
      </c>
      <c r="CU5" s="73" t="s">
        <v>95</v>
      </c>
      <c r="CV5" s="73" t="s">
        <v>96</v>
      </c>
      <c r="CW5" s="73" t="s">
        <v>91</v>
      </c>
      <c r="CX5" s="73" t="s">
        <v>85</v>
      </c>
      <c r="CY5" s="73" t="s">
        <v>86</v>
      </c>
      <c r="CZ5" s="73" t="s">
        <v>87</v>
      </c>
      <c r="DA5" s="73" t="s">
        <v>88</v>
      </c>
      <c r="DB5" s="73" t="s">
        <v>90</v>
      </c>
      <c r="DC5" s="73" t="s">
        <v>92</v>
      </c>
      <c r="DD5" s="73" t="s">
        <v>93</v>
      </c>
      <c r="DE5" s="73" t="s">
        <v>94</v>
      </c>
      <c r="DF5" s="73" t="s">
        <v>95</v>
      </c>
      <c r="DG5" s="73" t="s">
        <v>96</v>
      </c>
      <c r="DH5" s="73" t="s">
        <v>91</v>
      </c>
      <c r="DI5" s="73" t="s">
        <v>85</v>
      </c>
      <c r="DJ5" s="73" t="s">
        <v>86</v>
      </c>
      <c r="DK5" s="73" t="s">
        <v>87</v>
      </c>
      <c r="DL5" s="73" t="s">
        <v>88</v>
      </c>
      <c r="DM5" s="73" t="s">
        <v>90</v>
      </c>
      <c r="DN5" s="73" t="s">
        <v>92</v>
      </c>
      <c r="DO5" s="73" t="s">
        <v>93</v>
      </c>
      <c r="DP5" s="73" t="s">
        <v>94</v>
      </c>
      <c r="DQ5" s="73" t="s">
        <v>95</v>
      </c>
      <c r="DR5" s="73" t="s">
        <v>96</v>
      </c>
      <c r="DS5" s="73" t="s">
        <v>91</v>
      </c>
      <c r="DT5" s="73" t="s">
        <v>85</v>
      </c>
      <c r="DU5" s="73" t="s">
        <v>86</v>
      </c>
      <c r="DV5" s="73" t="s">
        <v>87</v>
      </c>
      <c r="DW5" s="73" t="s">
        <v>88</v>
      </c>
      <c r="DX5" s="73" t="s">
        <v>90</v>
      </c>
      <c r="DY5" s="73" t="s">
        <v>92</v>
      </c>
      <c r="DZ5" s="73" t="s">
        <v>93</v>
      </c>
      <c r="EA5" s="73" t="s">
        <v>94</v>
      </c>
      <c r="EB5" s="73" t="s">
        <v>95</v>
      </c>
      <c r="EC5" s="73" t="s">
        <v>96</v>
      </c>
      <c r="ED5" s="73" t="s">
        <v>91</v>
      </c>
      <c r="EE5" s="73" t="s">
        <v>85</v>
      </c>
      <c r="EF5" s="73" t="s">
        <v>86</v>
      </c>
      <c r="EG5" s="73" t="s">
        <v>87</v>
      </c>
      <c r="EH5" s="73" t="s">
        <v>88</v>
      </c>
      <c r="EI5" s="73" t="s">
        <v>90</v>
      </c>
      <c r="EJ5" s="73" t="s">
        <v>92</v>
      </c>
      <c r="EK5" s="73" t="s">
        <v>93</v>
      </c>
      <c r="EL5" s="73" t="s">
        <v>94</v>
      </c>
      <c r="EM5" s="73" t="s">
        <v>95</v>
      </c>
      <c r="EN5" s="73" t="s">
        <v>96</v>
      </c>
      <c r="EO5" s="73" t="s">
        <v>91</v>
      </c>
    </row>
    <row r="6" spans="1:148" s="61" customFormat="1">
      <c r="A6" s="62" t="s">
        <v>97</v>
      </c>
      <c r="B6" s="67">
        <f t="shared" ref="B6:X6" si="1">B7</f>
        <v>2021</v>
      </c>
      <c r="C6" s="67">
        <f t="shared" si="1"/>
        <v>222089</v>
      </c>
      <c r="D6" s="67">
        <f t="shared" si="1"/>
        <v>46</v>
      </c>
      <c r="E6" s="67">
        <f t="shared" si="1"/>
        <v>17</v>
      </c>
      <c r="F6" s="67">
        <f t="shared" si="1"/>
        <v>4</v>
      </c>
      <c r="G6" s="67">
        <f t="shared" si="1"/>
        <v>0</v>
      </c>
      <c r="H6" s="67" t="str">
        <f t="shared" si="1"/>
        <v>静岡県　伊東市</v>
      </c>
      <c r="I6" s="67" t="str">
        <f t="shared" si="1"/>
        <v>法適用</v>
      </c>
      <c r="J6" s="67" t="str">
        <f t="shared" si="1"/>
        <v>下水道事業</v>
      </c>
      <c r="K6" s="67" t="str">
        <f t="shared" si="1"/>
        <v>特定環境保全公共下水道</v>
      </c>
      <c r="L6" s="67" t="str">
        <f t="shared" si="1"/>
        <v>D2</v>
      </c>
      <c r="M6" s="67" t="str">
        <f t="shared" si="1"/>
        <v>非設置</v>
      </c>
      <c r="N6" s="76" t="str">
        <f t="shared" si="1"/>
        <v>-</v>
      </c>
      <c r="O6" s="76">
        <f t="shared" si="1"/>
        <v>50.39</v>
      </c>
      <c r="P6" s="76">
        <f t="shared" si="1"/>
        <v>4.87</v>
      </c>
      <c r="Q6" s="76">
        <f t="shared" si="1"/>
        <v>100</v>
      </c>
      <c r="R6" s="76">
        <f t="shared" si="1"/>
        <v>1925</v>
      </c>
      <c r="S6" s="76">
        <f t="shared" si="1"/>
        <v>67074</v>
      </c>
      <c r="T6" s="76">
        <f t="shared" si="1"/>
        <v>124.02</v>
      </c>
      <c r="U6" s="76">
        <f t="shared" si="1"/>
        <v>540.83000000000004</v>
      </c>
      <c r="V6" s="76">
        <f t="shared" si="1"/>
        <v>3246</v>
      </c>
      <c r="W6" s="76">
        <f t="shared" si="1"/>
        <v>0.87</v>
      </c>
      <c r="X6" s="76">
        <f t="shared" si="1"/>
        <v>3731.03</v>
      </c>
      <c r="Y6" s="84" t="str">
        <f t="shared" ref="Y6:AH6" si="2">IF(Y7="",NA(),Y7)</f>
        <v>-</v>
      </c>
      <c r="Z6" s="84" t="str">
        <f t="shared" si="2"/>
        <v>-</v>
      </c>
      <c r="AA6" s="84" t="str">
        <f t="shared" si="2"/>
        <v>-</v>
      </c>
      <c r="AB6" s="84">
        <f t="shared" si="2"/>
        <v>100</v>
      </c>
      <c r="AC6" s="84">
        <f t="shared" si="2"/>
        <v>100</v>
      </c>
      <c r="AD6" s="84" t="str">
        <f t="shared" si="2"/>
        <v>-</v>
      </c>
      <c r="AE6" s="84" t="str">
        <f t="shared" si="2"/>
        <v>-</v>
      </c>
      <c r="AF6" s="84" t="str">
        <f t="shared" si="2"/>
        <v>-</v>
      </c>
      <c r="AG6" s="84">
        <f t="shared" si="2"/>
        <v>105.78</v>
      </c>
      <c r="AH6" s="84">
        <f t="shared" si="2"/>
        <v>106.09</v>
      </c>
      <c r="AI6" s="76" t="str">
        <f>IF(AI7="","",IF(AI7="-","【-】","【"&amp;SUBSTITUTE(TEXT(AI7,"#,##0.00"),"-","△")&amp;"】"))</f>
        <v>【105.35】</v>
      </c>
      <c r="AJ6" s="84" t="str">
        <f t="shared" ref="AJ6:AS6" si="3">IF(AJ7="",NA(),AJ7)</f>
        <v>-</v>
      </c>
      <c r="AK6" s="84" t="str">
        <f t="shared" si="3"/>
        <v>-</v>
      </c>
      <c r="AL6" s="84" t="str">
        <f t="shared" si="3"/>
        <v>-</v>
      </c>
      <c r="AM6" s="76">
        <f t="shared" si="3"/>
        <v>0</v>
      </c>
      <c r="AN6" s="76">
        <f t="shared" si="3"/>
        <v>0</v>
      </c>
      <c r="AO6" s="84" t="str">
        <f t="shared" si="3"/>
        <v>-</v>
      </c>
      <c r="AP6" s="84" t="str">
        <f t="shared" si="3"/>
        <v>-</v>
      </c>
      <c r="AQ6" s="84" t="str">
        <f t="shared" si="3"/>
        <v>-</v>
      </c>
      <c r="AR6" s="84">
        <f t="shared" si="3"/>
        <v>63.96</v>
      </c>
      <c r="AS6" s="84">
        <f t="shared" si="3"/>
        <v>69.42</v>
      </c>
      <c r="AT6" s="76" t="str">
        <f>IF(AT7="","",IF(AT7="-","【-】","【"&amp;SUBSTITUTE(TEXT(AT7,"#,##0.00"),"-","△")&amp;"】"))</f>
        <v>【63.89】</v>
      </c>
      <c r="AU6" s="84" t="str">
        <f t="shared" ref="AU6:BD6" si="4">IF(AU7="",NA(),AU7)</f>
        <v>-</v>
      </c>
      <c r="AV6" s="84" t="str">
        <f t="shared" si="4"/>
        <v>-</v>
      </c>
      <c r="AW6" s="84" t="str">
        <f t="shared" si="4"/>
        <v>-</v>
      </c>
      <c r="AX6" s="84">
        <f t="shared" si="4"/>
        <v>4.92</v>
      </c>
      <c r="AY6" s="84">
        <f t="shared" si="4"/>
        <v>12.97</v>
      </c>
      <c r="AZ6" s="84" t="str">
        <f t="shared" si="4"/>
        <v>-</v>
      </c>
      <c r="BA6" s="84" t="str">
        <f t="shared" si="4"/>
        <v>-</v>
      </c>
      <c r="BB6" s="84" t="str">
        <f t="shared" si="4"/>
        <v>-</v>
      </c>
      <c r="BC6" s="84">
        <f t="shared" si="4"/>
        <v>44.24</v>
      </c>
      <c r="BD6" s="84">
        <f t="shared" si="4"/>
        <v>43.07</v>
      </c>
      <c r="BE6" s="76" t="str">
        <f>IF(BE7="","",IF(BE7="-","【-】","【"&amp;SUBSTITUTE(TEXT(BE7,"#,##0.00"),"-","△")&amp;"】"))</f>
        <v>【44.07】</v>
      </c>
      <c r="BF6" s="84" t="str">
        <f t="shared" ref="BF6:BO6" si="5">IF(BF7="",NA(),BF7)</f>
        <v>-</v>
      </c>
      <c r="BG6" s="84" t="str">
        <f t="shared" si="5"/>
        <v>-</v>
      </c>
      <c r="BH6" s="84" t="str">
        <f t="shared" si="5"/>
        <v>-</v>
      </c>
      <c r="BI6" s="84">
        <f t="shared" si="5"/>
        <v>946.88</v>
      </c>
      <c r="BJ6" s="84">
        <f t="shared" si="5"/>
        <v>782.73</v>
      </c>
      <c r="BK6" s="84" t="str">
        <f t="shared" si="5"/>
        <v>-</v>
      </c>
      <c r="BL6" s="84" t="str">
        <f t="shared" si="5"/>
        <v>-</v>
      </c>
      <c r="BM6" s="84" t="str">
        <f t="shared" si="5"/>
        <v>-</v>
      </c>
      <c r="BN6" s="84">
        <f t="shared" si="5"/>
        <v>1258.43</v>
      </c>
      <c r="BO6" s="84">
        <f t="shared" si="5"/>
        <v>1163.75</v>
      </c>
      <c r="BP6" s="76" t="str">
        <f>IF(BP7="","",IF(BP7="-","【-】","【"&amp;SUBSTITUTE(TEXT(BP7,"#,##0.00"),"-","△")&amp;"】"))</f>
        <v>【1,201.79】</v>
      </c>
      <c r="BQ6" s="84" t="str">
        <f t="shared" ref="BQ6:BZ6" si="6">IF(BQ7="",NA(),BQ7)</f>
        <v>-</v>
      </c>
      <c r="BR6" s="84" t="str">
        <f t="shared" si="6"/>
        <v>-</v>
      </c>
      <c r="BS6" s="84" t="str">
        <f t="shared" si="6"/>
        <v>-</v>
      </c>
      <c r="BT6" s="84">
        <f t="shared" si="6"/>
        <v>60.71</v>
      </c>
      <c r="BU6" s="84">
        <f t="shared" si="6"/>
        <v>59.28</v>
      </c>
      <c r="BV6" s="84" t="str">
        <f t="shared" si="6"/>
        <v>-</v>
      </c>
      <c r="BW6" s="84" t="str">
        <f t="shared" si="6"/>
        <v>-</v>
      </c>
      <c r="BX6" s="84" t="str">
        <f t="shared" si="6"/>
        <v>-</v>
      </c>
      <c r="BY6" s="84">
        <f t="shared" si="6"/>
        <v>73.36</v>
      </c>
      <c r="BZ6" s="84">
        <f t="shared" si="6"/>
        <v>72.599999999999994</v>
      </c>
      <c r="CA6" s="76" t="str">
        <f>IF(CA7="","",IF(CA7="-","【-】","【"&amp;SUBSTITUTE(TEXT(CA7,"#,##0.00"),"-","△")&amp;"】"))</f>
        <v>【75.31】</v>
      </c>
      <c r="CB6" s="84" t="str">
        <f t="shared" ref="CB6:CK6" si="7">IF(CB7="",NA(),CB7)</f>
        <v>-</v>
      </c>
      <c r="CC6" s="84" t="str">
        <f t="shared" si="7"/>
        <v>-</v>
      </c>
      <c r="CD6" s="84" t="str">
        <f t="shared" si="7"/>
        <v>-</v>
      </c>
      <c r="CE6" s="84">
        <f t="shared" si="7"/>
        <v>156.72</v>
      </c>
      <c r="CF6" s="84">
        <f t="shared" si="7"/>
        <v>160.49</v>
      </c>
      <c r="CG6" s="84" t="str">
        <f t="shared" si="7"/>
        <v>-</v>
      </c>
      <c r="CH6" s="84" t="str">
        <f t="shared" si="7"/>
        <v>-</v>
      </c>
      <c r="CI6" s="84" t="str">
        <f t="shared" si="7"/>
        <v>-</v>
      </c>
      <c r="CJ6" s="84">
        <f t="shared" si="7"/>
        <v>224.88</v>
      </c>
      <c r="CK6" s="84">
        <f t="shared" si="7"/>
        <v>228.64</v>
      </c>
      <c r="CL6" s="76" t="str">
        <f>IF(CL7="","",IF(CL7="-","【-】","【"&amp;SUBSTITUTE(TEXT(CL7,"#,##0.00"),"-","△")&amp;"】"))</f>
        <v>【216.39】</v>
      </c>
      <c r="CM6" s="84" t="str">
        <f t="shared" ref="CM6:CV6" si="8">IF(CM7="",NA(),CM7)</f>
        <v>-</v>
      </c>
      <c r="CN6" s="84" t="str">
        <f t="shared" si="8"/>
        <v>-</v>
      </c>
      <c r="CO6" s="84" t="str">
        <f t="shared" si="8"/>
        <v>-</v>
      </c>
      <c r="CP6" s="84">
        <f t="shared" si="8"/>
        <v>47.93</v>
      </c>
      <c r="CQ6" s="84">
        <f t="shared" si="8"/>
        <v>47.75</v>
      </c>
      <c r="CR6" s="84" t="str">
        <f t="shared" si="8"/>
        <v>-</v>
      </c>
      <c r="CS6" s="84" t="str">
        <f t="shared" si="8"/>
        <v>-</v>
      </c>
      <c r="CT6" s="84" t="str">
        <f t="shared" si="8"/>
        <v>-</v>
      </c>
      <c r="CU6" s="84">
        <f t="shared" si="8"/>
        <v>42.4</v>
      </c>
      <c r="CV6" s="84">
        <f t="shared" si="8"/>
        <v>42.28</v>
      </c>
      <c r="CW6" s="76" t="str">
        <f>IF(CW7="","",IF(CW7="-","【-】","【"&amp;SUBSTITUTE(TEXT(CW7,"#,##0.00"),"-","△")&amp;"】"))</f>
        <v>【42.57】</v>
      </c>
      <c r="CX6" s="84" t="str">
        <f t="shared" ref="CX6:DG6" si="9">IF(CX7="",NA(),CX7)</f>
        <v>-</v>
      </c>
      <c r="CY6" s="84" t="str">
        <f t="shared" si="9"/>
        <v>-</v>
      </c>
      <c r="CZ6" s="84" t="str">
        <f t="shared" si="9"/>
        <v>-</v>
      </c>
      <c r="DA6" s="84">
        <f t="shared" si="9"/>
        <v>92.68</v>
      </c>
      <c r="DB6" s="84">
        <f t="shared" si="9"/>
        <v>93.25</v>
      </c>
      <c r="DC6" s="84" t="str">
        <f t="shared" si="9"/>
        <v>-</v>
      </c>
      <c r="DD6" s="84" t="str">
        <f t="shared" si="9"/>
        <v>-</v>
      </c>
      <c r="DE6" s="84" t="str">
        <f t="shared" si="9"/>
        <v>-</v>
      </c>
      <c r="DF6" s="84">
        <f t="shared" si="9"/>
        <v>84.19</v>
      </c>
      <c r="DG6" s="84">
        <f t="shared" si="9"/>
        <v>84.34</v>
      </c>
      <c r="DH6" s="76" t="str">
        <f>IF(DH7="","",IF(DH7="-","【-】","【"&amp;SUBSTITUTE(TEXT(DH7,"#,##0.00"),"-","△")&amp;"】"))</f>
        <v>【85.24】</v>
      </c>
      <c r="DI6" s="84" t="str">
        <f t="shared" ref="DI6:DR6" si="10">IF(DI7="",NA(),DI7)</f>
        <v>-</v>
      </c>
      <c r="DJ6" s="84" t="str">
        <f t="shared" si="10"/>
        <v>-</v>
      </c>
      <c r="DK6" s="84" t="str">
        <f t="shared" si="10"/>
        <v>-</v>
      </c>
      <c r="DL6" s="84">
        <f t="shared" si="10"/>
        <v>3.71</v>
      </c>
      <c r="DM6" s="84">
        <f t="shared" si="10"/>
        <v>7.44</v>
      </c>
      <c r="DN6" s="84" t="str">
        <f t="shared" si="10"/>
        <v>-</v>
      </c>
      <c r="DO6" s="84" t="str">
        <f t="shared" si="10"/>
        <v>-</v>
      </c>
      <c r="DP6" s="84" t="str">
        <f t="shared" si="10"/>
        <v>-</v>
      </c>
      <c r="DQ6" s="84">
        <f t="shared" si="10"/>
        <v>21.36</v>
      </c>
      <c r="DR6" s="84">
        <f t="shared" si="10"/>
        <v>22.79</v>
      </c>
      <c r="DS6" s="76" t="str">
        <f>IF(DS7="","",IF(DS7="-","【-】","【"&amp;SUBSTITUTE(TEXT(DS7,"#,##0.00"),"-","△")&amp;"】"))</f>
        <v>【25.87】</v>
      </c>
      <c r="DT6" s="84" t="str">
        <f t="shared" ref="DT6:EC6" si="11">IF(DT7="",NA(),DT7)</f>
        <v>-</v>
      </c>
      <c r="DU6" s="84" t="str">
        <f t="shared" si="11"/>
        <v>-</v>
      </c>
      <c r="DV6" s="84" t="str">
        <f t="shared" si="11"/>
        <v>-</v>
      </c>
      <c r="DW6" s="76">
        <f t="shared" si="11"/>
        <v>0</v>
      </c>
      <c r="DX6" s="76">
        <f t="shared" si="11"/>
        <v>0</v>
      </c>
      <c r="DY6" s="84" t="str">
        <f t="shared" si="11"/>
        <v>-</v>
      </c>
      <c r="DZ6" s="84" t="str">
        <f t="shared" si="11"/>
        <v>-</v>
      </c>
      <c r="EA6" s="84" t="str">
        <f t="shared" si="11"/>
        <v>-</v>
      </c>
      <c r="EB6" s="84">
        <f t="shared" si="11"/>
        <v>1.e-002</v>
      </c>
      <c r="EC6" s="84">
        <f t="shared" si="11"/>
        <v>1.e-002</v>
      </c>
      <c r="ED6" s="76" t="str">
        <f>IF(ED7="","",IF(ED7="-","【-】","【"&amp;SUBSTITUTE(TEXT(ED7,"#,##0.00"),"-","△")&amp;"】"))</f>
        <v>【0.01】</v>
      </c>
      <c r="EE6" s="84" t="str">
        <f t="shared" ref="EE6:EN6" si="12">IF(EE7="",NA(),EE7)</f>
        <v>-</v>
      </c>
      <c r="EF6" s="84" t="str">
        <f t="shared" si="12"/>
        <v>-</v>
      </c>
      <c r="EG6" s="84" t="str">
        <f t="shared" si="12"/>
        <v>-</v>
      </c>
      <c r="EH6" s="76">
        <f t="shared" si="12"/>
        <v>0</v>
      </c>
      <c r="EI6" s="76">
        <f t="shared" si="12"/>
        <v>0</v>
      </c>
      <c r="EJ6" s="84" t="str">
        <f t="shared" si="12"/>
        <v>-</v>
      </c>
      <c r="EK6" s="84" t="str">
        <f t="shared" si="12"/>
        <v>-</v>
      </c>
      <c r="EL6" s="84" t="str">
        <f t="shared" si="12"/>
        <v>-</v>
      </c>
      <c r="EM6" s="84">
        <f t="shared" si="12"/>
        <v>0.39</v>
      </c>
      <c r="EN6" s="84">
        <f t="shared" si="12"/>
        <v>0.1</v>
      </c>
      <c r="EO6" s="76" t="str">
        <f>IF(EO7="","",IF(EO7="-","【-】","【"&amp;SUBSTITUTE(TEXT(EO7,"#,##0.00"),"-","△")&amp;"】"))</f>
        <v>【0.15】</v>
      </c>
    </row>
    <row r="7" spans="1:148" s="61" customFormat="1">
      <c r="A7" s="62"/>
      <c r="B7" s="68">
        <v>2021</v>
      </c>
      <c r="C7" s="68">
        <v>222089</v>
      </c>
      <c r="D7" s="68">
        <v>46</v>
      </c>
      <c r="E7" s="68">
        <v>17</v>
      </c>
      <c r="F7" s="68">
        <v>4</v>
      </c>
      <c r="G7" s="68">
        <v>0</v>
      </c>
      <c r="H7" s="68" t="s">
        <v>89</v>
      </c>
      <c r="I7" s="68" t="s">
        <v>98</v>
      </c>
      <c r="J7" s="68" t="s">
        <v>99</v>
      </c>
      <c r="K7" s="68" t="s">
        <v>13</v>
      </c>
      <c r="L7" s="68" t="s">
        <v>100</v>
      </c>
      <c r="M7" s="68" t="s">
        <v>101</v>
      </c>
      <c r="N7" s="77" t="s">
        <v>102</v>
      </c>
      <c r="O7" s="77">
        <v>50.39</v>
      </c>
      <c r="P7" s="77">
        <v>4.87</v>
      </c>
      <c r="Q7" s="77">
        <v>100</v>
      </c>
      <c r="R7" s="77">
        <v>1925</v>
      </c>
      <c r="S7" s="77">
        <v>67074</v>
      </c>
      <c r="T7" s="77">
        <v>124.02</v>
      </c>
      <c r="U7" s="77">
        <v>540.83000000000004</v>
      </c>
      <c r="V7" s="77">
        <v>3246</v>
      </c>
      <c r="W7" s="77">
        <v>0.87</v>
      </c>
      <c r="X7" s="77">
        <v>3731.03</v>
      </c>
      <c r="Y7" s="77" t="s">
        <v>102</v>
      </c>
      <c r="Z7" s="77" t="s">
        <v>102</v>
      </c>
      <c r="AA7" s="77" t="s">
        <v>102</v>
      </c>
      <c r="AB7" s="77">
        <v>100</v>
      </c>
      <c r="AC7" s="77">
        <v>100</v>
      </c>
      <c r="AD7" s="77" t="s">
        <v>102</v>
      </c>
      <c r="AE7" s="77" t="s">
        <v>102</v>
      </c>
      <c r="AF7" s="77" t="s">
        <v>102</v>
      </c>
      <c r="AG7" s="77">
        <v>105.78</v>
      </c>
      <c r="AH7" s="77">
        <v>106.09</v>
      </c>
      <c r="AI7" s="77">
        <v>105.35</v>
      </c>
      <c r="AJ7" s="77" t="s">
        <v>102</v>
      </c>
      <c r="AK7" s="77" t="s">
        <v>102</v>
      </c>
      <c r="AL7" s="77" t="s">
        <v>102</v>
      </c>
      <c r="AM7" s="77">
        <v>0</v>
      </c>
      <c r="AN7" s="77">
        <v>0</v>
      </c>
      <c r="AO7" s="77" t="s">
        <v>102</v>
      </c>
      <c r="AP7" s="77" t="s">
        <v>102</v>
      </c>
      <c r="AQ7" s="77" t="s">
        <v>102</v>
      </c>
      <c r="AR7" s="77">
        <v>63.96</v>
      </c>
      <c r="AS7" s="77">
        <v>69.42</v>
      </c>
      <c r="AT7" s="77">
        <v>63.89</v>
      </c>
      <c r="AU7" s="77" t="s">
        <v>102</v>
      </c>
      <c r="AV7" s="77" t="s">
        <v>102</v>
      </c>
      <c r="AW7" s="77" t="s">
        <v>102</v>
      </c>
      <c r="AX7" s="77">
        <v>4.92</v>
      </c>
      <c r="AY7" s="77">
        <v>12.97</v>
      </c>
      <c r="AZ7" s="77" t="s">
        <v>102</v>
      </c>
      <c r="BA7" s="77" t="s">
        <v>102</v>
      </c>
      <c r="BB7" s="77" t="s">
        <v>102</v>
      </c>
      <c r="BC7" s="77">
        <v>44.24</v>
      </c>
      <c r="BD7" s="77">
        <v>43.07</v>
      </c>
      <c r="BE7" s="77">
        <v>44.07</v>
      </c>
      <c r="BF7" s="77" t="s">
        <v>102</v>
      </c>
      <c r="BG7" s="77" t="s">
        <v>102</v>
      </c>
      <c r="BH7" s="77" t="s">
        <v>102</v>
      </c>
      <c r="BI7" s="77">
        <v>946.88</v>
      </c>
      <c r="BJ7" s="77">
        <v>782.73</v>
      </c>
      <c r="BK7" s="77" t="s">
        <v>102</v>
      </c>
      <c r="BL7" s="77" t="s">
        <v>102</v>
      </c>
      <c r="BM7" s="77" t="s">
        <v>102</v>
      </c>
      <c r="BN7" s="77">
        <v>1258.43</v>
      </c>
      <c r="BO7" s="77">
        <v>1163.75</v>
      </c>
      <c r="BP7" s="77">
        <v>1201.79</v>
      </c>
      <c r="BQ7" s="77" t="s">
        <v>102</v>
      </c>
      <c r="BR7" s="77" t="s">
        <v>102</v>
      </c>
      <c r="BS7" s="77" t="s">
        <v>102</v>
      </c>
      <c r="BT7" s="77">
        <v>60.71</v>
      </c>
      <c r="BU7" s="77">
        <v>59.28</v>
      </c>
      <c r="BV7" s="77" t="s">
        <v>102</v>
      </c>
      <c r="BW7" s="77" t="s">
        <v>102</v>
      </c>
      <c r="BX7" s="77" t="s">
        <v>102</v>
      </c>
      <c r="BY7" s="77">
        <v>73.36</v>
      </c>
      <c r="BZ7" s="77">
        <v>72.599999999999994</v>
      </c>
      <c r="CA7" s="77">
        <v>75.31</v>
      </c>
      <c r="CB7" s="77" t="s">
        <v>102</v>
      </c>
      <c r="CC7" s="77" t="s">
        <v>102</v>
      </c>
      <c r="CD7" s="77" t="s">
        <v>102</v>
      </c>
      <c r="CE7" s="77">
        <v>156.72</v>
      </c>
      <c r="CF7" s="77">
        <v>160.49</v>
      </c>
      <c r="CG7" s="77" t="s">
        <v>102</v>
      </c>
      <c r="CH7" s="77" t="s">
        <v>102</v>
      </c>
      <c r="CI7" s="77" t="s">
        <v>102</v>
      </c>
      <c r="CJ7" s="77">
        <v>224.88</v>
      </c>
      <c r="CK7" s="77">
        <v>228.64</v>
      </c>
      <c r="CL7" s="77">
        <v>216.39</v>
      </c>
      <c r="CM7" s="77" t="s">
        <v>102</v>
      </c>
      <c r="CN7" s="77" t="s">
        <v>102</v>
      </c>
      <c r="CO7" s="77" t="s">
        <v>102</v>
      </c>
      <c r="CP7" s="77">
        <v>47.93</v>
      </c>
      <c r="CQ7" s="77">
        <v>47.75</v>
      </c>
      <c r="CR7" s="77" t="s">
        <v>102</v>
      </c>
      <c r="CS7" s="77" t="s">
        <v>102</v>
      </c>
      <c r="CT7" s="77" t="s">
        <v>102</v>
      </c>
      <c r="CU7" s="77">
        <v>42.4</v>
      </c>
      <c r="CV7" s="77">
        <v>42.28</v>
      </c>
      <c r="CW7" s="77">
        <v>42.57</v>
      </c>
      <c r="CX7" s="77" t="s">
        <v>102</v>
      </c>
      <c r="CY7" s="77" t="s">
        <v>102</v>
      </c>
      <c r="CZ7" s="77" t="s">
        <v>102</v>
      </c>
      <c r="DA7" s="77">
        <v>92.68</v>
      </c>
      <c r="DB7" s="77">
        <v>93.25</v>
      </c>
      <c r="DC7" s="77" t="s">
        <v>102</v>
      </c>
      <c r="DD7" s="77" t="s">
        <v>102</v>
      </c>
      <c r="DE7" s="77" t="s">
        <v>102</v>
      </c>
      <c r="DF7" s="77">
        <v>84.19</v>
      </c>
      <c r="DG7" s="77">
        <v>84.34</v>
      </c>
      <c r="DH7" s="77">
        <v>85.24</v>
      </c>
      <c r="DI7" s="77" t="s">
        <v>102</v>
      </c>
      <c r="DJ7" s="77" t="s">
        <v>102</v>
      </c>
      <c r="DK7" s="77" t="s">
        <v>102</v>
      </c>
      <c r="DL7" s="77">
        <v>3.71</v>
      </c>
      <c r="DM7" s="77">
        <v>7.44</v>
      </c>
      <c r="DN7" s="77" t="s">
        <v>102</v>
      </c>
      <c r="DO7" s="77" t="s">
        <v>102</v>
      </c>
      <c r="DP7" s="77" t="s">
        <v>102</v>
      </c>
      <c r="DQ7" s="77">
        <v>21.36</v>
      </c>
      <c r="DR7" s="77">
        <v>22.79</v>
      </c>
      <c r="DS7" s="77">
        <v>25.87</v>
      </c>
      <c r="DT7" s="77" t="s">
        <v>102</v>
      </c>
      <c r="DU7" s="77" t="s">
        <v>102</v>
      </c>
      <c r="DV7" s="77" t="s">
        <v>102</v>
      </c>
      <c r="DW7" s="77">
        <v>0</v>
      </c>
      <c r="DX7" s="77">
        <v>0</v>
      </c>
      <c r="DY7" s="77" t="s">
        <v>102</v>
      </c>
      <c r="DZ7" s="77" t="s">
        <v>102</v>
      </c>
      <c r="EA7" s="77" t="s">
        <v>102</v>
      </c>
      <c r="EB7" s="77">
        <v>1.e-002</v>
      </c>
      <c r="EC7" s="77">
        <v>1.e-002</v>
      </c>
      <c r="ED7" s="77">
        <v>1.e-002</v>
      </c>
      <c r="EE7" s="77" t="s">
        <v>102</v>
      </c>
      <c r="EF7" s="77" t="s">
        <v>102</v>
      </c>
      <c r="EG7" s="77" t="s">
        <v>102</v>
      </c>
      <c r="EH7" s="77">
        <v>0</v>
      </c>
      <c r="EI7" s="77">
        <v>0</v>
      </c>
      <c r="EJ7" s="77" t="s">
        <v>102</v>
      </c>
      <c r="EK7" s="77" t="s">
        <v>102</v>
      </c>
      <c r="EL7" s="77" t="s">
        <v>102</v>
      </c>
      <c r="EM7" s="77">
        <v>0.39</v>
      </c>
      <c r="EN7" s="77">
        <v>0.1</v>
      </c>
      <c r="EO7" s="77">
        <v>0.15</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103</v>
      </c>
      <c r="C9" s="63" t="s">
        <v>104</v>
      </c>
      <c r="D9" s="63" t="s">
        <v>105</v>
      </c>
      <c r="E9" s="63" t="s">
        <v>106</v>
      </c>
      <c r="F9" s="63" t="s">
        <v>107</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33</v>
      </c>
      <c r="B10" s="69">
        <f>DATEVALUE($B7+12-B11&amp;"/1/"&amp;B12)</f>
        <v>47119</v>
      </c>
      <c r="C10" s="69">
        <f>DATEVALUE($B7+12-C11&amp;"/1/"&amp;C12)</f>
        <v>47484</v>
      </c>
      <c r="D10" s="70">
        <f>DATEVALUE($B7+12-D11&amp;"/1/"&amp;D12)</f>
        <v>47849</v>
      </c>
      <c r="E10" s="70">
        <f>DATEVALUE($B7+12-E11&amp;"/1/"&amp;E12)</f>
        <v>48215</v>
      </c>
      <c r="F10" s="70">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2023-01-12T23:39:28Z</dcterms:created>
  <dcterms:modified xsi:type="dcterms:W3CDTF">2023-02-15T06:31:12Z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2023-02-15T06:31:12Z</vt:filetime>
  </property>
</Properties>
</file>