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1ROF5nBXdyvNo9O2wSsglMB7R0lWMKQqMqNfHJYqebTLKpGN900mdINsG1pLIdV8JfO1lkQTau/a8XIBo64Zg==" workbookSaltValue="lrqNYcB8FOchOzjZxoGQ9Q==" workbookSpinCount="100000"/>
  <bookViews>
    <workbookView xWindow="-108" yWindow="-108" windowWidth="23256" windowHeight="1257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<sst xmlns="http://schemas.openxmlformats.org/spreadsheetml/2006/main" xmlns:r="http://schemas.openxmlformats.org/officeDocument/2006/relationships" count="115" uniqueCount="115">
  <si>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</si>
  <si>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</si>
  <si>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</si>
  <si>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</si>
  <si>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</si>
  <si>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</si>
  <si>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</si>
  <si>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</si>
  <si>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</si>
  <si>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</si>
  <si>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</si>
  <si>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</si>
  <si>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</si>
  <si>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</si>
  <si>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</si>
  <si>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</si>
  <si>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</si>
  <si>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</si>
  <si>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</si>
  <si>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</si>
  <si>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</si>
  <si>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</si>
  <si>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</si>
  <si>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</si>
  <si>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</si>
  <si>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</si>
  <si>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</si>
  <si>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</si>
  <si>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</si>
  <si>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</si>
  <si>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</si>
  <si>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</si>
  <si>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</si>
  <si>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</si>
  <si>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</si>
  <si>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</si>
  <si>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</si>
  <si>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</si>
  <si>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</si>
  <si>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</si>
  <si>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</si>
  <si>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</si>
  <si>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</si>
  <si>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</si>
  <si>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</si>
  <si>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</si>
  <si>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</si>
  <si>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</si>
  <si>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</si>
  <si>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</si>
  <si>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</si>
  <si>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</si>
  <si>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</si>
  <si>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</si>
  <si>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</si>
  <si>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</si>
  <si>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</si>
  <si>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</si>
  <si>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</si>
  <si>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</si>
  <si>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</si>
  <si>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</si>
  <si>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</si>
  <si>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</si>
  <si>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</si>
  <si>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</si>
  <si>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</si>
  <si>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</si>
  <si>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</si>
  <si>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</si>
  <si>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</si>
  <si>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</si>
  <si>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</si>
  <si>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</si>
  <si>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</si>
  <si>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</si>
  <si>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</si>
  <si>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</si>
  <si>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</si>
  <si>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</si>
  <si>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</si>
  <si>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</si>
  <si>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　経常収支比率や累積欠損金比率からは見えませんが、経費回収率が示すように、本市は使用料収入以外の収入に依存しているという状況であります。
　汚水処理原価が全国平均値と近い状況にある中で、経費回収率が著しく低いということは、使用料金の設定が適正ではないことが要因となっています。
　現在の経営及び今後迎えることとなる老朽化対策の財源を確保していくためには、下水道使用料の改定を視野に入れた経営の改善を図る必要があります。</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</si>
  <si>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</si>
  <si>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</si>
  <si>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</si>
  <si>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</si>
  <si>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</si>
  <si>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静岡県　伊東市</t>
  </si>
  <si>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</si>
  <si>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</si>
  <si>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</si>
  <si>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</si>
  <si>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</si>
  <si>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</si>
  <si>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</si>
  <si>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</si>
  <si>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</si>
  <si>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</si>
  <si>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</si>
  <si>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</si>
  <si>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</si>
  <si>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</si>
  <si>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</si>
  <si>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</si>
  <si>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</si>
  <si>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</si>
  <si>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</si>
  <si>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</si>
  <si>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</si>
  <si>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</si>
  <si>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</si>
  <si>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</si>
  <si>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①平均値より低い数値となっておりますが、本市は令和2年度に法適用したことにより、固定資産の取得年月日及び減価償却の開始日を移行日としていることから、低い結果として表れているものです。
③計画的な管きょ調査により、老朽箇所を的確に把握しているため、効率的な更新事業が行われています。</t>
    <rPh sb="1" eb="4">
      <t>ヘイキンチ</t>
    </rPh>
    <rPh sb="20" eb="22">
      <t>ホンシ</t>
    </rPh>
    <rPh sb="23" eb="25">
      <t>レイワ</t>
    </rPh>
    <rPh sb="26" eb="28">
      <t>ネンド</t>
    </rPh>
    <rPh sb="29" eb="32">
      <t>ホウテキヨウ</t>
    </rPh>
    <rPh sb="40" eb="42">
      <t>コテイ</t>
    </rPh>
    <rPh sb="42" eb="44">
      <t>シサン</t>
    </rPh>
    <rPh sb="45" eb="47">
      <t>シュトク</t>
    </rPh>
    <rPh sb="47" eb="50">
      <t>ネンガッピ</t>
    </rPh>
    <rPh sb="50" eb="51">
      <t>オヨ</t>
    </rPh>
    <rPh sb="52" eb="54">
      <t>ゲンカ</t>
    </rPh>
    <rPh sb="59" eb="60">
      <t>ビ</t>
    </rPh>
    <rPh sb="61" eb="63">
      <t>イコウ</t>
    </rPh>
    <rPh sb="63" eb="64">
      <t>ビ</t>
    </rPh>
    <phoneticPr fontId="1"/>
  </si>
  <si>
    <t xml:space="preserve">①使用料収入以外の収入（一般会計繰入金）に依存していることにより、経常収支比率が100％を上回っているため、適正な料金設定等の経営改善が必要です。
②累積欠損金は発生しておりませんが、基準外の繰入金に依存しているため、削減に向けた取組が必要です。
③流動比率は、平均値を大きく下回っています。令和2年度から法適化しましたが、適用時点の現金は引継金のみであり、また、現行の経営状況では現金ストックが脆弱な状況であるため、経営基盤の強化を図るための改善が求められます。
④企業債残高対事業規模比率は、平均値を上回っていますが、営業収益に占める使用料収入規模が少ないことが要因であり、適正な料金設定等の経営改善が求められます。
⑤経費回収率が100％を下回る部分につきましては、一般会計からの繰入金により補填している状況であります。このため、経費回収率を改善するための検討が必要となります。
⑥有収水量が減少する一方で、施設の維持管理及び資本費が増加傾向にあり、汚水処理原価は増加しております。包括的民間委託を実施していることにより維持管理経費の平準化に努めておりますが、契約額は年々増加しており、汚水処理原価は今後も増加していくことが見込まれます。
⑦当市は一部合流式であり、降雨が多い時期などは処理水量が大幅に増加するため、当市の現状に見合った施設規模となっております。
⑧平均を下回っておりますが、下水道接続に要する費用面等の事情により、接続件数の伸び悩みが慢性化しているため、継続的な接続促進事業を実施していく必要があります。
</t>
    <rPh sb="33" eb="35">
      <t>ケイジョウ</t>
    </rPh>
    <rPh sb="35" eb="39">
      <t>シュウシヒリツ</t>
    </rPh>
    <rPh sb="125" eb="127">
      <t>リュウドウ</t>
    </rPh>
    <rPh sb="127" eb="129">
      <t>ヒリツ</t>
    </rPh>
    <rPh sb="131" eb="133">
      <t>ヘイキン</t>
    </rPh>
    <rPh sb="133" eb="134">
      <t>チ</t>
    </rPh>
    <rPh sb="135" eb="136">
      <t>オオ</t>
    </rPh>
    <rPh sb="138" eb="140">
      <t>シタマワ</t>
    </rPh>
    <rPh sb="234" eb="237">
      <t>キギョウサイ</t>
    </rPh>
    <rPh sb="237" eb="239">
      <t>ザンダカ</t>
    </rPh>
    <rPh sb="239" eb="240">
      <t>タイ</t>
    </rPh>
    <rPh sb="240" eb="242">
      <t>ジギョウ</t>
    </rPh>
    <rPh sb="242" eb="244">
      <t>キボ</t>
    </rPh>
    <rPh sb="244" eb="246">
      <t>ヒリツ</t>
    </rPh>
    <rPh sb="248" eb="250">
      <t>ヘイキン</t>
    </rPh>
    <rPh sb="250" eb="251">
      <t>チ</t>
    </rPh>
    <rPh sb="252" eb="254">
      <t>ウワマワ</t>
    </rPh>
    <rPh sb="586" eb="588">
      <t>ヘイキン</t>
    </rPh>
    <rPh sb="589" eb="591">
      <t>シタマワ</t>
    </rPh>
    <rPh sb="619" eb="623">
      <t>セツゾクケンスウ</t>
    </rPh>
    <rPh sb="624" eb="625">
      <t>ノ</t>
    </rPh>
    <rPh sb="626" eb="627">
      <t>ナヤ</t>
    </rPh>
    <rPh sb="629" eb="632">
      <t>マンセイカ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</si>
</sst>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0.13</c:v>
                </c:pt>
                <c:pt idx="4">
                  <c:v>0.26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0.15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52.54</c:v>
                </c:pt>
                <c:pt idx="4">
                  <c:v>51.83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56.72</c:v>
                </c:pt>
                <c:pt idx="4">
                  <c:v>56.43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83.52</c:v>
                </c:pt>
                <c:pt idx="4">
                  <c:v>83.9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90.72</c:v>
                </c:pt>
                <c:pt idx="4">
                  <c:v>91.07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101.61</c:v>
                </c:pt>
                <c:pt idx="4">
                  <c:v>103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106.5</c:v>
                </c:pt>
                <c:pt idx="4">
                  <c:v>106.22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4.16</c:v>
                </c:pt>
                <c:pt idx="4">
                  <c:v>8.2200000000000006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20.78</c:v>
                </c:pt>
                <c:pt idx="4">
                  <c:v>23.54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1.34</c:v>
                </c:pt>
                <c:pt idx="4">
                  <c:v>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18.36</c:v>
                </c:pt>
                <c:pt idx="4">
                  <c:v>18.010000000000002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28.15</c:v>
                </c:pt>
                <c:pt idx="4">
                  <c:v>25.49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55.6</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1044.9100000000001</c:v>
                </c:pt>
                <c:pt idx="4">
                  <c:v>1586.88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789.08</c:v>
                </c:pt>
                <c:pt idx="4">
                  <c:v>747.84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51.14</c:v>
                </c:pt>
                <c:pt idx="4">
                  <c:v>49.26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88.25</c:v>
                </c:pt>
                <c:pt idx="4">
                  <c:v>90.17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135.43</c:v>
                </c:pt>
                <c:pt idx="4">
                  <c:v>140.04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176.37</c:v>
                </c:pt>
                <c:pt idx="4">
                  <c:v>173.17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伊東市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67074</v>
      </c>
      <c r="AM8" s="21"/>
      <c r="AN8" s="21"/>
      <c r="AO8" s="21"/>
      <c r="AP8" s="21"/>
      <c r="AQ8" s="21"/>
      <c r="AR8" s="21"/>
      <c r="AS8" s="21"/>
      <c r="AT8" s="7">
        <f>データ!T6</f>
        <v>124.02</v>
      </c>
      <c r="AU8" s="7"/>
      <c r="AV8" s="7"/>
      <c r="AW8" s="7"/>
      <c r="AX8" s="7"/>
      <c r="AY8" s="7"/>
      <c r="AZ8" s="7"/>
      <c r="BA8" s="7"/>
      <c r="BB8" s="7">
        <f>データ!U6</f>
        <v>540.83000000000004</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44.05</v>
      </c>
      <c r="J10" s="7"/>
      <c r="K10" s="7"/>
      <c r="L10" s="7"/>
      <c r="M10" s="7"/>
      <c r="N10" s="7"/>
      <c r="O10" s="7"/>
      <c r="P10" s="7">
        <f>データ!P6</f>
        <v>33.15</v>
      </c>
      <c r="Q10" s="7"/>
      <c r="R10" s="7"/>
      <c r="S10" s="7"/>
      <c r="T10" s="7"/>
      <c r="U10" s="7"/>
      <c r="V10" s="7"/>
      <c r="W10" s="7">
        <f>データ!Q6</f>
        <v>87.33</v>
      </c>
      <c r="X10" s="7"/>
      <c r="Y10" s="7"/>
      <c r="Z10" s="7"/>
      <c r="AA10" s="7"/>
      <c r="AB10" s="7"/>
      <c r="AC10" s="7"/>
      <c r="AD10" s="21">
        <f>データ!R6</f>
        <v>1925</v>
      </c>
      <c r="AE10" s="21"/>
      <c r="AF10" s="21"/>
      <c r="AG10" s="21"/>
      <c r="AH10" s="21"/>
      <c r="AI10" s="21"/>
      <c r="AJ10" s="21"/>
      <c r="AK10" s="2"/>
      <c r="AL10" s="21">
        <f>データ!V6</f>
        <v>22110</v>
      </c>
      <c r="AM10" s="21"/>
      <c r="AN10" s="21"/>
      <c r="AO10" s="21"/>
      <c r="AP10" s="21"/>
      <c r="AQ10" s="21"/>
      <c r="AR10" s="21"/>
      <c r="AS10" s="21"/>
      <c r="AT10" s="7">
        <f>データ!W6</f>
        <v>5.13</v>
      </c>
      <c r="AU10" s="7"/>
      <c r="AV10" s="7"/>
      <c r="AW10" s="7"/>
      <c r="AX10" s="7"/>
      <c r="AY10" s="7"/>
      <c r="AZ10" s="7"/>
      <c r="BA10" s="7"/>
      <c r="BB10" s="7">
        <f>データ!X6</f>
        <v>4309.9399999999996</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82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BQQWS7L1ypDTOb5tJ+lL/F0rtWhp6meuSQFPLypj1pNpuoHs8GxVYI0rIc9AytastI8Q619pqhYvKm+rUOizA==" saltValue="GF+ZVI57RSuuuxpJLDjIi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83</v>
      </c>
      <c r="Y5" s="73" t="s">
        <v>84</v>
      </c>
      <c r="Z5" s="73" t="s">
        <v>85</v>
      </c>
      <c r="AA5" s="73" t="s">
        <v>86</v>
      </c>
      <c r="AB5" s="73" t="s">
        <v>87</v>
      </c>
      <c r="AC5" s="73" t="s">
        <v>89</v>
      </c>
      <c r="AD5" s="73" t="s">
        <v>91</v>
      </c>
      <c r="AE5" s="73" t="s">
        <v>92</v>
      </c>
      <c r="AF5" s="73" t="s">
        <v>93</v>
      </c>
      <c r="AG5" s="73" t="s">
        <v>94</v>
      </c>
      <c r="AH5" s="73" t="s">
        <v>95</v>
      </c>
      <c r="AI5" s="73" t="s">
        <v>44</v>
      </c>
      <c r="AJ5" s="73" t="s">
        <v>84</v>
      </c>
      <c r="AK5" s="73" t="s">
        <v>85</v>
      </c>
      <c r="AL5" s="73" t="s">
        <v>86</v>
      </c>
      <c r="AM5" s="73" t="s">
        <v>87</v>
      </c>
      <c r="AN5" s="73" t="s">
        <v>89</v>
      </c>
      <c r="AO5" s="73" t="s">
        <v>91</v>
      </c>
      <c r="AP5" s="73" t="s">
        <v>92</v>
      </c>
      <c r="AQ5" s="73" t="s">
        <v>93</v>
      </c>
      <c r="AR5" s="73" t="s">
        <v>94</v>
      </c>
      <c r="AS5" s="73" t="s">
        <v>95</v>
      </c>
      <c r="AT5" s="73" t="s">
        <v>90</v>
      </c>
      <c r="AU5" s="73" t="s">
        <v>84</v>
      </c>
      <c r="AV5" s="73" t="s">
        <v>85</v>
      </c>
      <c r="AW5" s="73" t="s">
        <v>86</v>
      </c>
      <c r="AX5" s="73" t="s">
        <v>87</v>
      </c>
      <c r="AY5" s="73" t="s">
        <v>89</v>
      </c>
      <c r="AZ5" s="73" t="s">
        <v>91</v>
      </c>
      <c r="BA5" s="73" t="s">
        <v>92</v>
      </c>
      <c r="BB5" s="73" t="s">
        <v>93</v>
      </c>
      <c r="BC5" s="73" t="s">
        <v>94</v>
      </c>
      <c r="BD5" s="73" t="s">
        <v>95</v>
      </c>
      <c r="BE5" s="73" t="s">
        <v>90</v>
      </c>
      <c r="BF5" s="73" t="s">
        <v>84</v>
      </c>
      <c r="BG5" s="73" t="s">
        <v>85</v>
      </c>
      <c r="BH5" s="73" t="s">
        <v>86</v>
      </c>
      <c r="BI5" s="73" t="s">
        <v>87</v>
      </c>
      <c r="BJ5" s="73" t="s">
        <v>89</v>
      </c>
      <c r="BK5" s="73" t="s">
        <v>91</v>
      </c>
      <c r="BL5" s="73" t="s">
        <v>92</v>
      </c>
      <c r="BM5" s="73" t="s">
        <v>93</v>
      </c>
      <c r="BN5" s="73" t="s">
        <v>94</v>
      </c>
      <c r="BO5" s="73" t="s">
        <v>95</v>
      </c>
      <c r="BP5" s="73" t="s">
        <v>90</v>
      </c>
      <c r="BQ5" s="73" t="s">
        <v>84</v>
      </c>
      <c r="BR5" s="73" t="s">
        <v>85</v>
      </c>
      <c r="BS5" s="73" t="s">
        <v>86</v>
      </c>
      <c r="BT5" s="73" t="s">
        <v>87</v>
      </c>
      <c r="BU5" s="73" t="s">
        <v>89</v>
      </c>
      <c r="BV5" s="73" t="s">
        <v>91</v>
      </c>
      <c r="BW5" s="73" t="s">
        <v>92</v>
      </c>
      <c r="BX5" s="73" t="s">
        <v>93</v>
      </c>
      <c r="BY5" s="73" t="s">
        <v>94</v>
      </c>
      <c r="BZ5" s="73" t="s">
        <v>95</v>
      </c>
      <c r="CA5" s="73" t="s">
        <v>90</v>
      </c>
      <c r="CB5" s="73" t="s">
        <v>84</v>
      </c>
      <c r="CC5" s="73" t="s">
        <v>85</v>
      </c>
      <c r="CD5" s="73" t="s">
        <v>86</v>
      </c>
      <c r="CE5" s="73" t="s">
        <v>87</v>
      </c>
      <c r="CF5" s="73" t="s">
        <v>89</v>
      </c>
      <c r="CG5" s="73" t="s">
        <v>91</v>
      </c>
      <c r="CH5" s="73" t="s">
        <v>92</v>
      </c>
      <c r="CI5" s="73" t="s">
        <v>93</v>
      </c>
      <c r="CJ5" s="73" t="s">
        <v>94</v>
      </c>
      <c r="CK5" s="73" t="s">
        <v>95</v>
      </c>
      <c r="CL5" s="73" t="s">
        <v>90</v>
      </c>
      <c r="CM5" s="73" t="s">
        <v>84</v>
      </c>
      <c r="CN5" s="73" t="s">
        <v>85</v>
      </c>
      <c r="CO5" s="73" t="s">
        <v>86</v>
      </c>
      <c r="CP5" s="73" t="s">
        <v>87</v>
      </c>
      <c r="CQ5" s="73" t="s">
        <v>89</v>
      </c>
      <c r="CR5" s="73" t="s">
        <v>91</v>
      </c>
      <c r="CS5" s="73" t="s">
        <v>92</v>
      </c>
      <c r="CT5" s="73" t="s">
        <v>93</v>
      </c>
      <c r="CU5" s="73" t="s">
        <v>94</v>
      </c>
      <c r="CV5" s="73" t="s">
        <v>95</v>
      </c>
      <c r="CW5" s="73" t="s">
        <v>90</v>
      </c>
      <c r="CX5" s="73" t="s">
        <v>84</v>
      </c>
      <c r="CY5" s="73" t="s">
        <v>85</v>
      </c>
      <c r="CZ5" s="73" t="s">
        <v>86</v>
      </c>
      <c r="DA5" s="73" t="s">
        <v>87</v>
      </c>
      <c r="DB5" s="73" t="s">
        <v>89</v>
      </c>
      <c r="DC5" s="73" t="s">
        <v>91</v>
      </c>
      <c r="DD5" s="73" t="s">
        <v>92</v>
      </c>
      <c r="DE5" s="73" t="s">
        <v>93</v>
      </c>
      <c r="DF5" s="73" t="s">
        <v>94</v>
      </c>
      <c r="DG5" s="73" t="s">
        <v>95</v>
      </c>
      <c r="DH5" s="73" t="s">
        <v>90</v>
      </c>
      <c r="DI5" s="73" t="s">
        <v>84</v>
      </c>
      <c r="DJ5" s="73" t="s">
        <v>85</v>
      </c>
      <c r="DK5" s="73" t="s">
        <v>86</v>
      </c>
      <c r="DL5" s="73" t="s">
        <v>87</v>
      </c>
      <c r="DM5" s="73" t="s">
        <v>89</v>
      </c>
      <c r="DN5" s="73" t="s">
        <v>91</v>
      </c>
      <c r="DO5" s="73" t="s">
        <v>92</v>
      </c>
      <c r="DP5" s="73" t="s">
        <v>93</v>
      </c>
      <c r="DQ5" s="73" t="s">
        <v>94</v>
      </c>
      <c r="DR5" s="73" t="s">
        <v>95</v>
      </c>
      <c r="DS5" s="73" t="s">
        <v>90</v>
      </c>
      <c r="DT5" s="73" t="s">
        <v>84</v>
      </c>
      <c r="DU5" s="73" t="s">
        <v>85</v>
      </c>
      <c r="DV5" s="73" t="s">
        <v>86</v>
      </c>
      <c r="DW5" s="73" t="s">
        <v>87</v>
      </c>
      <c r="DX5" s="73" t="s">
        <v>89</v>
      </c>
      <c r="DY5" s="73" t="s">
        <v>91</v>
      </c>
      <c r="DZ5" s="73" t="s">
        <v>92</v>
      </c>
      <c r="EA5" s="73" t="s">
        <v>93</v>
      </c>
      <c r="EB5" s="73" t="s">
        <v>94</v>
      </c>
      <c r="EC5" s="73" t="s">
        <v>95</v>
      </c>
      <c r="ED5" s="73" t="s">
        <v>90</v>
      </c>
      <c r="EE5" s="73" t="s">
        <v>84</v>
      </c>
      <c r="EF5" s="73" t="s">
        <v>85</v>
      </c>
      <c r="EG5" s="73" t="s">
        <v>86</v>
      </c>
      <c r="EH5" s="73" t="s">
        <v>87</v>
      </c>
      <c r="EI5" s="73" t="s">
        <v>89</v>
      </c>
      <c r="EJ5" s="73" t="s">
        <v>91</v>
      </c>
      <c r="EK5" s="73" t="s">
        <v>92</v>
      </c>
      <c r="EL5" s="73" t="s">
        <v>93</v>
      </c>
      <c r="EM5" s="73" t="s">
        <v>94</v>
      </c>
      <c r="EN5" s="73" t="s">
        <v>95</v>
      </c>
      <c r="EO5" s="73" t="s">
        <v>90</v>
      </c>
    </row>
    <row r="6" spans="1:148" s="61" customFormat="1">
      <c r="A6" s="62" t="s">
        <v>96</v>
      </c>
      <c r="B6" s="67">
        <f t="shared" ref="B6:X6" si="1">B7</f>
        <v>2021</v>
      </c>
      <c r="C6" s="67">
        <f t="shared" si="1"/>
        <v>222089</v>
      </c>
      <c r="D6" s="67">
        <f t="shared" si="1"/>
        <v>46</v>
      </c>
      <c r="E6" s="67">
        <f t="shared" si="1"/>
        <v>17</v>
      </c>
      <c r="F6" s="67">
        <f t="shared" si="1"/>
        <v>1</v>
      </c>
      <c r="G6" s="67">
        <f t="shared" si="1"/>
        <v>0</v>
      </c>
      <c r="H6" s="67" t="str">
        <f t="shared" si="1"/>
        <v>静岡県　伊東市</v>
      </c>
      <c r="I6" s="67" t="str">
        <f t="shared" si="1"/>
        <v>法適用</v>
      </c>
      <c r="J6" s="67" t="str">
        <f t="shared" si="1"/>
        <v>下水道事業</v>
      </c>
      <c r="K6" s="67" t="str">
        <f t="shared" si="1"/>
        <v>公共下水道</v>
      </c>
      <c r="L6" s="67" t="str">
        <f t="shared" si="1"/>
        <v>Cc1</v>
      </c>
      <c r="M6" s="67" t="str">
        <f t="shared" si="1"/>
        <v>非設置</v>
      </c>
      <c r="N6" s="76" t="str">
        <f t="shared" si="1"/>
        <v>-</v>
      </c>
      <c r="O6" s="76">
        <f t="shared" si="1"/>
        <v>44.05</v>
      </c>
      <c r="P6" s="76">
        <f t="shared" si="1"/>
        <v>33.15</v>
      </c>
      <c r="Q6" s="76">
        <f t="shared" si="1"/>
        <v>87.33</v>
      </c>
      <c r="R6" s="76">
        <f t="shared" si="1"/>
        <v>1925</v>
      </c>
      <c r="S6" s="76">
        <f t="shared" si="1"/>
        <v>67074</v>
      </c>
      <c r="T6" s="76">
        <f t="shared" si="1"/>
        <v>124.02</v>
      </c>
      <c r="U6" s="76">
        <f t="shared" si="1"/>
        <v>540.83000000000004</v>
      </c>
      <c r="V6" s="76">
        <f t="shared" si="1"/>
        <v>22110</v>
      </c>
      <c r="W6" s="76">
        <f t="shared" si="1"/>
        <v>5.13</v>
      </c>
      <c r="X6" s="76">
        <f t="shared" si="1"/>
        <v>4309.9399999999996</v>
      </c>
      <c r="Y6" s="84" t="str">
        <f t="shared" ref="Y6:AH6" si="2">IF(Y7="",NA(),Y7)</f>
        <v>-</v>
      </c>
      <c r="Z6" s="84" t="str">
        <f t="shared" si="2"/>
        <v>-</v>
      </c>
      <c r="AA6" s="84" t="str">
        <f t="shared" si="2"/>
        <v>-</v>
      </c>
      <c r="AB6" s="84">
        <f t="shared" si="2"/>
        <v>101.61</v>
      </c>
      <c r="AC6" s="84">
        <f t="shared" si="2"/>
        <v>103</v>
      </c>
      <c r="AD6" s="84" t="str">
        <f t="shared" si="2"/>
        <v>-</v>
      </c>
      <c r="AE6" s="84" t="str">
        <f t="shared" si="2"/>
        <v>-</v>
      </c>
      <c r="AF6" s="84" t="str">
        <f t="shared" si="2"/>
        <v>-</v>
      </c>
      <c r="AG6" s="84">
        <f t="shared" si="2"/>
        <v>106.5</v>
      </c>
      <c r="AH6" s="84">
        <f t="shared" si="2"/>
        <v>106.22</v>
      </c>
      <c r="AI6" s="76" t="str">
        <f>IF(AI7="","",IF(AI7="-","【-】","【"&amp;SUBSTITUTE(TEXT(AI7,"#,##0.00"),"-","△")&amp;"】"))</f>
        <v>【107.02】</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18.36</v>
      </c>
      <c r="AS6" s="84">
        <f t="shared" si="3"/>
        <v>18.010000000000002</v>
      </c>
      <c r="AT6" s="76" t="str">
        <f>IF(AT7="","",IF(AT7="-","【-】","【"&amp;SUBSTITUTE(TEXT(AT7,"#,##0.00"),"-","△")&amp;"】"))</f>
        <v>【3.09】</v>
      </c>
      <c r="AU6" s="84" t="str">
        <f t="shared" ref="AU6:BD6" si="4">IF(AU7="",NA(),AU7)</f>
        <v>-</v>
      </c>
      <c r="AV6" s="84" t="str">
        <f t="shared" si="4"/>
        <v>-</v>
      </c>
      <c r="AW6" s="84" t="str">
        <f t="shared" si="4"/>
        <v>-</v>
      </c>
      <c r="AX6" s="84">
        <f t="shared" si="4"/>
        <v>28.15</v>
      </c>
      <c r="AY6" s="84">
        <f t="shared" si="4"/>
        <v>25.49</v>
      </c>
      <c r="AZ6" s="84" t="str">
        <f t="shared" si="4"/>
        <v>-</v>
      </c>
      <c r="BA6" s="84" t="str">
        <f t="shared" si="4"/>
        <v>-</v>
      </c>
      <c r="BB6" s="84" t="str">
        <f t="shared" si="4"/>
        <v>-</v>
      </c>
      <c r="BC6" s="84">
        <f t="shared" si="4"/>
        <v>55.6</v>
      </c>
      <c r="BD6" s="84">
        <f t="shared" si="4"/>
        <v>59.4</v>
      </c>
      <c r="BE6" s="76" t="str">
        <f>IF(BE7="","",IF(BE7="-","【-】","【"&amp;SUBSTITUTE(TEXT(BE7,"#,##0.00"),"-","△")&amp;"】"))</f>
        <v>【71.39】</v>
      </c>
      <c r="BF6" s="84" t="str">
        <f t="shared" ref="BF6:BO6" si="5">IF(BF7="",NA(),BF7)</f>
        <v>-</v>
      </c>
      <c r="BG6" s="84" t="str">
        <f t="shared" si="5"/>
        <v>-</v>
      </c>
      <c r="BH6" s="84" t="str">
        <f t="shared" si="5"/>
        <v>-</v>
      </c>
      <c r="BI6" s="84">
        <f t="shared" si="5"/>
        <v>1044.9100000000001</v>
      </c>
      <c r="BJ6" s="84">
        <f t="shared" si="5"/>
        <v>1586.88</v>
      </c>
      <c r="BK6" s="84" t="str">
        <f t="shared" si="5"/>
        <v>-</v>
      </c>
      <c r="BL6" s="84" t="str">
        <f t="shared" si="5"/>
        <v>-</v>
      </c>
      <c r="BM6" s="84" t="str">
        <f t="shared" si="5"/>
        <v>-</v>
      </c>
      <c r="BN6" s="84">
        <f t="shared" si="5"/>
        <v>789.08</v>
      </c>
      <c r="BO6" s="84">
        <f t="shared" si="5"/>
        <v>747.84</v>
      </c>
      <c r="BP6" s="76" t="str">
        <f>IF(BP7="","",IF(BP7="-","【-】","【"&amp;SUBSTITUTE(TEXT(BP7,"#,##0.00"),"-","△")&amp;"】"))</f>
        <v>【669.11】</v>
      </c>
      <c r="BQ6" s="84" t="str">
        <f t="shared" ref="BQ6:BZ6" si="6">IF(BQ7="",NA(),BQ7)</f>
        <v>-</v>
      </c>
      <c r="BR6" s="84" t="str">
        <f t="shared" si="6"/>
        <v>-</v>
      </c>
      <c r="BS6" s="84" t="str">
        <f t="shared" si="6"/>
        <v>-</v>
      </c>
      <c r="BT6" s="84">
        <f t="shared" si="6"/>
        <v>51.14</v>
      </c>
      <c r="BU6" s="84">
        <f t="shared" si="6"/>
        <v>49.26</v>
      </c>
      <c r="BV6" s="84" t="str">
        <f t="shared" si="6"/>
        <v>-</v>
      </c>
      <c r="BW6" s="84" t="str">
        <f t="shared" si="6"/>
        <v>-</v>
      </c>
      <c r="BX6" s="84" t="str">
        <f t="shared" si="6"/>
        <v>-</v>
      </c>
      <c r="BY6" s="84">
        <f t="shared" si="6"/>
        <v>88.25</v>
      </c>
      <c r="BZ6" s="84">
        <f t="shared" si="6"/>
        <v>90.17</v>
      </c>
      <c r="CA6" s="76" t="str">
        <f>IF(CA7="","",IF(CA7="-","【-】","【"&amp;SUBSTITUTE(TEXT(CA7,"#,##0.00"),"-","△")&amp;"】"))</f>
        <v>【99.73】</v>
      </c>
      <c r="CB6" s="84" t="str">
        <f t="shared" ref="CB6:CK6" si="7">IF(CB7="",NA(),CB7)</f>
        <v>-</v>
      </c>
      <c r="CC6" s="84" t="str">
        <f t="shared" si="7"/>
        <v>-</v>
      </c>
      <c r="CD6" s="84" t="str">
        <f t="shared" si="7"/>
        <v>-</v>
      </c>
      <c r="CE6" s="84">
        <f t="shared" si="7"/>
        <v>135.43</v>
      </c>
      <c r="CF6" s="84">
        <f t="shared" si="7"/>
        <v>140.04</v>
      </c>
      <c r="CG6" s="84" t="str">
        <f t="shared" si="7"/>
        <v>-</v>
      </c>
      <c r="CH6" s="84" t="str">
        <f t="shared" si="7"/>
        <v>-</v>
      </c>
      <c r="CI6" s="84" t="str">
        <f t="shared" si="7"/>
        <v>-</v>
      </c>
      <c r="CJ6" s="84">
        <f t="shared" si="7"/>
        <v>176.37</v>
      </c>
      <c r="CK6" s="84">
        <f t="shared" si="7"/>
        <v>173.17</v>
      </c>
      <c r="CL6" s="76" t="str">
        <f>IF(CL7="","",IF(CL7="-","【-】","【"&amp;SUBSTITUTE(TEXT(CL7,"#,##0.00"),"-","△")&amp;"】"))</f>
        <v>【134.98】</v>
      </c>
      <c r="CM6" s="84" t="str">
        <f t="shared" ref="CM6:CV6" si="8">IF(CM7="",NA(),CM7)</f>
        <v>-</v>
      </c>
      <c r="CN6" s="84" t="str">
        <f t="shared" si="8"/>
        <v>-</v>
      </c>
      <c r="CO6" s="84" t="str">
        <f t="shared" si="8"/>
        <v>-</v>
      </c>
      <c r="CP6" s="84">
        <f t="shared" si="8"/>
        <v>52.54</v>
      </c>
      <c r="CQ6" s="84">
        <f t="shared" si="8"/>
        <v>51.83</v>
      </c>
      <c r="CR6" s="84" t="str">
        <f t="shared" si="8"/>
        <v>-</v>
      </c>
      <c r="CS6" s="84" t="str">
        <f t="shared" si="8"/>
        <v>-</v>
      </c>
      <c r="CT6" s="84" t="str">
        <f t="shared" si="8"/>
        <v>-</v>
      </c>
      <c r="CU6" s="84">
        <f t="shared" si="8"/>
        <v>56.72</v>
      </c>
      <c r="CV6" s="84">
        <f t="shared" si="8"/>
        <v>56.43</v>
      </c>
      <c r="CW6" s="76" t="str">
        <f>IF(CW7="","",IF(CW7="-","【-】","【"&amp;SUBSTITUTE(TEXT(CW7,"#,##0.00"),"-","△")&amp;"】"))</f>
        <v>【59.99】</v>
      </c>
      <c r="CX6" s="84" t="str">
        <f t="shared" ref="CX6:DG6" si="9">IF(CX7="",NA(),CX7)</f>
        <v>-</v>
      </c>
      <c r="CY6" s="84" t="str">
        <f t="shared" si="9"/>
        <v>-</v>
      </c>
      <c r="CZ6" s="84" t="str">
        <f t="shared" si="9"/>
        <v>-</v>
      </c>
      <c r="DA6" s="84">
        <f t="shared" si="9"/>
        <v>83.52</v>
      </c>
      <c r="DB6" s="84">
        <f t="shared" si="9"/>
        <v>83.9</v>
      </c>
      <c r="DC6" s="84" t="str">
        <f t="shared" si="9"/>
        <v>-</v>
      </c>
      <c r="DD6" s="84" t="str">
        <f t="shared" si="9"/>
        <v>-</v>
      </c>
      <c r="DE6" s="84" t="str">
        <f t="shared" si="9"/>
        <v>-</v>
      </c>
      <c r="DF6" s="84">
        <f t="shared" si="9"/>
        <v>90.72</v>
      </c>
      <c r="DG6" s="84">
        <f t="shared" si="9"/>
        <v>91.07</v>
      </c>
      <c r="DH6" s="76" t="str">
        <f>IF(DH7="","",IF(DH7="-","【-】","【"&amp;SUBSTITUTE(TEXT(DH7,"#,##0.00"),"-","△")&amp;"】"))</f>
        <v>【95.72】</v>
      </c>
      <c r="DI6" s="84" t="str">
        <f t="shared" ref="DI6:DR6" si="10">IF(DI7="",NA(),DI7)</f>
        <v>-</v>
      </c>
      <c r="DJ6" s="84" t="str">
        <f t="shared" si="10"/>
        <v>-</v>
      </c>
      <c r="DK6" s="84" t="str">
        <f t="shared" si="10"/>
        <v>-</v>
      </c>
      <c r="DL6" s="84">
        <f t="shared" si="10"/>
        <v>4.16</v>
      </c>
      <c r="DM6" s="84">
        <f t="shared" si="10"/>
        <v>8.2200000000000006</v>
      </c>
      <c r="DN6" s="84" t="str">
        <f t="shared" si="10"/>
        <v>-</v>
      </c>
      <c r="DO6" s="84" t="str">
        <f t="shared" si="10"/>
        <v>-</v>
      </c>
      <c r="DP6" s="84" t="str">
        <f t="shared" si="10"/>
        <v>-</v>
      </c>
      <c r="DQ6" s="84">
        <f t="shared" si="10"/>
        <v>20.78</v>
      </c>
      <c r="DR6" s="84">
        <f t="shared" si="10"/>
        <v>23.54</v>
      </c>
      <c r="DS6" s="76" t="str">
        <f>IF(DS7="","",IF(DS7="-","【-】","【"&amp;SUBSTITUTE(TEXT(DS7,"#,##0.00"),"-","△")&amp;"】"))</f>
        <v>【38.17】</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84">
        <f t="shared" si="11"/>
        <v>1.34</v>
      </c>
      <c r="EC6" s="84">
        <f t="shared" si="11"/>
        <v>1.5</v>
      </c>
      <c r="ED6" s="76" t="str">
        <f>IF(ED7="","",IF(ED7="-","【-】","【"&amp;SUBSTITUTE(TEXT(ED7,"#,##0.00"),"-","△")&amp;"】"))</f>
        <v>【6.54】</v>
      </c>
      <c r="EE6" s="84" t="str">
        <f t="shared" ref="EE6:EN6" si="12">IF(EE7="",NA(),EE7)</f>
        <v>-</v>
      </c>
      <c r="EF6" s="84" t="str">
        <f t="shared" si="12"/>
        <v>-</v>
      </c>
      <c r="EG6" s="84" t="str">
        <f t="shared" si="12"/>
        <v>-</v>
      </c>
      <c r="EH6" s="84">
        <f t="shared" si="12"/>
        <v>0.13</v>
      </c>
      <c r="EI6" s="84">
        <f t="shared" si="12"/>
        <v>0.26</v>
      </c>
      <c r="EJ6" s="84" t="str">
        <f t="shared" si="12"/>
        <v>-</v>
      </c>
      <c r="EK6" s="84" t="str">
        <f t="shared" si="12"/>
        <v>-</v>
      </c>
      <c r="EL6" s="84" t="str">
        <f t="shared" si="12"/>
        <v>-</v>
      </c>
      <c r="EM6" s="84">
        <f t="shared" si="12"/>
        <v>0.15</v>
      </c>
      <c r="EN6" s="84">
        <f t="shared" si="12"/>
        <v>0.15</v>
      </c>
      <c r="EO6" s="76" t="str">
        <f>IF(EO7="","",IF(EO7="-","【-】","【"&amp;SUBSTITUTE(TEXT(EO7,"#,##0.00"),"-","△")&amp;"】"))</f>
        <v>【0.24】</v>
      </c>
    </row>
    <row r="7" spans="1:148" s="61" customFormat="1">
      <c r="A7" s="62"/>
      <c r="B7" s="68">
        <v>2021</v>
      </c>
      <c r="C7" s="68">
        <v>222089</v>
      </c>
      <c r="D7" s="68">
        <v>46</v>
      </c>
      <c r="E7" s="68">
        <v>17</v>
      </c>
      <c r="F7" s="68">
        <v>1</v>
      </c>
      <c r="G7" s="68">
        <v>0</v>
      </c>
      <c r="H7" s="68" t="s">
        <v>88</v>
      </c>
      <c r="I7" s="68" t="s">
        <v>97</v>
      </c>
      <c r="J7" s="68" t="s">
        <v>98</v>
      </c>
      <c r="K7" s="68" t="s">
        <v>99</v>
      </c>
      <c r="L7" s="68" t="s">
        <v>100</v>
      </c>
      <c r="M7" s="68" t="s">
        <v>101</v>
      </c>
      <c r="N7" s="77" t="s">
        <v>102</v>
      </c>
      <c r="O7" s="77">
        <v>44.05</v>
      </c>
      <c r="P7" s="77">
        <v>33.15</v>
      </c>
      <c r="Q7" s="77">
        <v>87.33</v>
      </c>
      <c r="R7" s="77">
        <v>1925</v>
      </c>
      <c r="S7" s="77">
        <v>67074</v>
      </c>
      <c r="T7" s="77">
        <v>124.02</v>
      </c>
      <c r="U7" s="77">
        <v>540.83000000000004</v>
      </c>
      <c r="V7" s="77">
        <v>22110</v>
      </c>
      <c r="W7" s="77">
        <v>5.13</v>
      </c>
      <c r="X7" s="77">
        <v>4309.9399999999996</v>
      </c>
      <c r="Y7" s="77" t="s">
        <v>102</v>
      </c>
      <c r="Z7" s="77" t="s">
        <v>102</v>
      </c>
      <c r="AA7" s="77" t="s">
        <v>102</v>
      </c>
      <c r="AB7" s="77">
        <v>101.61</v>
      </c>
      <c r="AC7" s="77">
        <v>103</v>
      </c>
      <c r="AD7" s="77" t="s">
        <v>102</v>
      </c>
      <c r="AE7" s="77" t="s">
        <v>102</v>
      </c>
      <c r="AF7" s="77" t="s">
        <v>102</v>
      </c>
      <c r="AG7" s="77">
        <v>106.5</v>
      </c>
      <c r="AH7" s="77">
        <v>106.22</v>
      </c>
      <c r="AI7" s="77">
        <v>107.02</v>
      </c>
      <c r="AJ7" s="77" t="s">
        <v>102</v>
      </c>
      <c r="AK7" s="77" t="s">
        <v>102</v>
      </c>
      <c r="AL7" s="77" t="s">
        <v>102</v>
      </c>
      <c r="AM7" s="77">
        <v>0</v>
      </c>
      <c r="AN7" s="77">
        <v>0</v>
      </c>
      <c r="AO7" s="77" t="s">
        <v>102</v>
      </c>
      <c r="AP7" s="77" t="s">
        <v>102</v>
      </c>
      <c r="AQ7" s="77" t="s">
        <v>102</v>
      </c>
      <c r="AR7" s="77">
        <v>18.36</v>
      </c>
      <c r="AS7" s="77">
        <v>18.010000000000002</v>
      </c>
      <c r="AT7" s="77">
        <v>3.09</v>
      </c>
      <c r="AU7" s="77" t="s">
        <v>102</v>
      </c>
      <c r="AV7" s="77" t="s">
        <v>102</v>
      </c>
      <c r="AW7" s="77" t="s">
        <v>102</v>
      </c>
      <c r="AX7" s="77">
        <v>28.15</v>
      </c>
      <c r="AY7" s="77">
        <v>25.49</v>
      </c>
      <c r="AZ7" s="77" t="s">
        <v>102</v>
      </c>
      <c r="BA7" s="77" t="s">
        <v>102</v>
      </c>
      <c r="BB7" s="77" t="s">
        <v>102</v>
      </c>
      <c r="BC7" s="77">
        <v>55.6</v>
      </c>
      <c r="BD7" s="77">
        <v>59.4</v>
      </c>
      <c r="BE7" s="77">
        <v>71.39</v>
      </c>
      <c r="BF7" s="77" t="s">
        <v>102</v>
      </c>
      <c r="BG7" s="77" t="s">
        <v>102</v>
      </c>
      <c r="BH7" s="77" t="s">
        <v>102</v>
      </c>
      <c r="BI7" s="77">
        <v>1044.9100000000001</v>
      </c>
      <c r="BJ7" s="77">
        <v>1586.88</v>
      </c>
      <c r="BK7" s="77" t="s">
        <v>102</v>
      </c>
      <c r="BL7" s="77" t="s">
        <v>102</v>
      </c>
      <c r="BM7" s="77" t="s">
        <v>102</v>
      </c>
      <c r="BN7" s="77">
        <v>789.08</v>
      </c>
      <c r="BO7" s="77">
        <v>747.84</v>
      </c>
      <c r="BP7" s="77">
        <v>669.11</v>
      </c>
      <c r="BQ7" s="77" t="s">
        <v>102</v>
      </c>
      <c r="BR7" s="77" t="s">
        <v>102</v>
      </c>
      <c r="BS7" s="77" t="s">
        <v>102</v>
      </c>
      <c r="BT7" s="77">
        <v>51.14</v>
      </c>
      <c r="BU7" s="77">
        <v>49.26</v>
      </c>
      <c r="BV7" s="77" t="s">
        <v>102</v>
      </c>
      <c r="BW7" s="77" t="s">
        <v>102</v>
      </c>
      <c r="BX7" s="77" t="s">
        <v>102</v>
      </c>
      <c r="BY7" s="77">
        <v>88.25</v>
      </c>
      <c r="BZ7" s="77">
        <v>90.17</v>
      </c>
      <c r="CA7" s="77">
        <v>99.73</v>
      </c>
      <c r="CB7" s="77" t="s">
        <v>102</v>
      </c>
      <c r="CC7" s="77" t="s">
        <v>102</v>
      </c>
      <c r="CD7" s="77" t="s">
        <v>102</v>
      </c>
      <c r="CE7" s="77">
        <v>135.43</v>
      </c>
      <c r="CF7" s="77">
        <v>140.04</v>
      </c>
      <c r="CG7" s="77" t="s">
        <v>102</v>
      </c>
      <c r="CH7" s="77" t="s">
        <v>102</v>
      </c>
      <c r="CI7" s="77" t="s">
        <v>102</v>
      </c>
      <c r="CJ7" s="77">
        <v>176.37</v>
      </c>
      <c r="CK7" s="77">
        <v>173.17</v>
      </c>
      <c r="CL7" s="77">
        <v>134.97999999999999</v>
      </c>
      <c r="CM7" s="77" t="s">
        <v>102</v>
      </c>
      <c r="CN7" s="77" t="s">
        <v>102</v>
      </c>
      <c r="CO7" s="77" t="s">
        <v>102</v>
      </c>
      <c r="CP7" s="77">
        <v>52.54</v>
      </c>
      <c r="CQ7" s="77">
        <v>51.83</v>
      </c>
      <c r="CR7" s="77" t="s">
        <v>102</v>
      </c>
      <c r="CS7" s="77" t="s">
        <v>102</v>
      </c>
      <c r="CT7" s="77" t="s">
        <v>102</v>
      </c>
      <c r="CU7" s="77">
        <v>56.72</v>
      </c>
      <c r="CV7" s="77">
        <v>56.43</v>
      </c>
      <c r="CW7" s="77">
        <v>59.99</v>
      </c>
      <c r="CX7" s="77" t="s">
        <v>102</v>
      </c>
      <c r="CY7" s="77" t="s">
        <v>102</v>
      </c>
      <c r="CZ7" s="77" t="s">
        <v>102</v>
      </c>
      <c r="DA7" s="77">
        <v>83.52</v>
      </c>
      <c r="DB7" s="77">
        <v>83.9</v>
      </c>
      <c r="DC7" s="77" t="s">
        <v>102</v>
      </c>
      <c r="DD7" s="77" t="s">
        <v>102</v>
      </c>
      <c r="DE7" s="77" t="s">
        <v>102</v>
      </c>
      <c r="DF7" s="77">
        <v>90.72</v>
      </c>
      <c r="DG7" s="77">
        <v>91.07</v>
      </c>
      <c r="DH7" s="77">
        <v>95.72</v>
      </c>
      <c r="DI7" s="77" t="s">
        <v>102</v>
      </c>
      <c r="DJ7" s="77" t="s">
        <v>102</v>
      </c>
      <c r="DK7" s="77" t="s">
        <v>102</v>
      </c>
      <c r="DL7" s="77">
        <v>4.16</v>
      </c>
      <c r="DM7" s="77">
        <v>8.2200000000000006</v>
      </c>
      <c r="DN7" s="77" t="s">
        <v>102</v>
      </c>
      <c r="DO7" s="77" t="s">
        <v>102</v>
      </c>
      <c r="DP7" s="77" t="s">
        <v>102</v>
      </c>
      <c r="DQ7" s="77">
        <v>20.78</v>
      </c>
      <c r="DR7" s="77">
        <v>23.54</v>
      </c>
      <c r="DS7" s="77">
        <v>38.17</v>
      </c>
      <c r="DT7" s="77" t="s">
        <v>102</v>
      </c>
      <c r="DU7" s="77" t="s">
        <v>102</v>
      </c>
      <c r="DV7" s="77" t="s">
        <v>102</v>
      </c>
      <c r="DW7" s="77">
        <v>0</v>
      </c>
      <c r="DX7" s="77">
        <v>0</v>
      </c>
      <c r="DY7" s="77" t="s">
        <v>102</v>
      </c>
      <c r="DZ7" s="77" t="s">
        <v>102</v>
      </c>
      <c r="EA7" s="77" t="s">
        <v>102</v>
      </c>
      <c r="EB7" s="77">
        <v>1.34</v>
      </c>
      <c r="EC7" s="77">
        <v>1.5</v>
      </c>
      <c r="ED7" s="77">
        <v>6.54</v>
      </c>
      <c r="EE7" s="77" t="s">
        <v>102</v>
      </c>
      <c r="EF7" s="77" t="s">
        <v>102</v>
      </c>
      <c r="EG7" s="77" t="s">
        <v>102</v>
      </c>
      <c r="EH7" s="77">
        <v>0.13</v>
      </c>
      <c r="EI7" s="77">
        <v>0.26</v>
      </c>
      <c r="EJ7" s="77" t="s">
        <v>102</v>
      </c>
      <c r="EK7" s="77" t="s">
        <v>102</v>
      </c>
      <c r="EL7" s="77" t="s">
        <v>102</v>
      </c>
      <c r="EM7" s="77">
        <v>0.15</v>
      </c>
      <c r="EN7" s="77">
        <v>0.15</v>
      </c>
      <c r="EO7" s="77">
        <v>0.24</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2023-01-12T23:31:10Z</dcterms:created>
  <dcterms:modified xsi:type="dcterms:W3CDTF">2023-02-15T06:30:56Z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2023-02-15T06:30:56Z</vt:filetime>
  </property>
</Properties>
</file>