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QzzGzMcvbbXtwmdLORhJKM1wlSSspLqM9ldZtW+fUacrkKRoIs8wtbf3Jwsj47jkoir1LXCBuiB5CUeIuW8AA==" workbookSaltValue="w59XbaAL/1tLc0jnrAxD4A==" workbookSpinCount="100000"/>
  <bookViews>
    <workbookView xWindow="-108" yWindow="-108" windowWidth="23256" windowHeight="12576"/>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<sst xmlns="http://schemas.openxmlformats.org/spreadsheetml/2006/main" xmlns:r="http://schemas.openxmlformats.org/officeDocument/2006/relationships" count="115" uniqueCount="115">
  <si>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</si>
  <si>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</si>
  <si>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</si>
  <si>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</si>
  <si>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</si>
  <si>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</si>
  <si>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</si>
  <si>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</si>
  <si>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</si>
  <si>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</si>
  <si>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</si>
  <si>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</si>
  <si>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</si>
  <si>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</si>
  <si>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</si>
  <si>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</si>
  <si>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</si>
  <si>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</si>
  <si>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</si>
  <si>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</si>
  <si>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</si>
  <si>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</si>
  <si>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</si>
  <si>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</si>
  <si>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</si>
  <si>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</si>
  <si>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</si>
  <si>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</si>
  <si>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</si>
  <si>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</si>
  <si>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</si>
  <si>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</si>
  <si>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</si>
  <si>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</si>
  <si>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</si>
  <si>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</si>
  <si>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</si>
  <si>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</si>
  <si>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</si>
  <si>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</si>
  <si>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</si>
  <si>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</si>
  <si>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</si>
  <si>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</si>
  <si>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</si>
  <si>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</si>
  <si>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</si>
  <si>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</si>
  <si>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</si>
  <si>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</si>
  <si>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</si>
  <si>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</si>
  <si>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</si>
  <si>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</si>
  <si>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</si>
  <si>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</si>
  <si>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</si>
  <si>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</si>
  <si>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</si>
  <si>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</si>
  <si>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</si>
  <si>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</si>
  <si>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</si>
  <si>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</si>
  <si>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</si>
  <si>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</si>
  <si>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</si>
  <si>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</si>
  <si>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</si>
  <si>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</si>
  <si>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</si>
  <si>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</si>
  <si>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</si>
  <si>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</si>
  <si>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</si>
  <si>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</si>
  <si>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</si>
  <si>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</si>
  <si>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</si>
  <si>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</si>
  <si>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</si>
  <si>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</si>
  <si>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</si>
  <si>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</si>
  <si>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</si>
  <si>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</si>
  <si>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</si>
  <si>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</si>
  <si>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</si>
  <si>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</si>
  <si>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</si>
  <si>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</si>
  <si>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</si>
  <si>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</si>
  <si>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</si>
  <si>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</si>
  <si>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沼津市</t>
  </si>
  <si>
    <t>法適用</t>
  </si>
  <si>
    <t>下水道事業</t>
  </si>
  <si>
    <t>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</si>
  <si>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</si>
  <si>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</si>
  <si>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</si>
  <si>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</si>
  <si>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</si>
  <si>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</si>
  <si>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</si>
  <si>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</si>
  <si>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</si>
  <si>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</si>
  <si>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</si>
  <si>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</si>
  <si>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下水道事業は、快適で衛生的な住環境を維持するために必要な都市計画事業である。そのため、普及の促進や施設の長寿命化、更新を計画的に推進していかなければならず、強固な経営基盤の確立が不可欠である。
　このような中、沼津市の下水道事業は、平成31年４月から利用者の皆様に負担増をお願いし、使用料の改定を行った。
　今後もあらゆる経費削減策を講じるほか、水洗化指導を粘り強く行い、下水道利用者を増やしていくほか、適正な受益者負担となるよう、定期的に使用料の見直しの検討など、財源の確保に努めなければならない。</t>
    <rPh sb="19" eb="21">
      <t>イジ</t>
    </rPh>
    <rPh sb="123" eb="124">
      <t>ガツ</t>
    </rPh>
    <phoneticPr fontId="1"/>
  </si>
  <si>
    <r>
      <t>　①有形固定資産減価償却率を見ると、類似団体平均値を上回っている。これは、処理施設の機械設備が老朽化してきており、更新の必要性が高まっているためである。しかし、沼津市の下水道普及率は</t>
    </r>
    <r>
      <rPr>
        <sz val="11"/>
        <color auto="1"/>
        <rFont val="ＭＳ ゴシック"/>
      </rPr>
      <t>令和３年度末現在、62.0％で、普及促進の</t>
    </r>
    <r>
      <rPr>
        <sz val="11"/>
        <color theme="1"/>
        <rFont val="ＭＳ ゴシック"/>
      </rPr>
      <t>段階にある。そのため、現状では②管渠老朽化率0％が示すように、更新しなければならない管渠は存在しないが、将来的には耐用年数を経過する管渠も出てくる。普及の促進とともに長寿命化対策も行わなければならず、効率とバランスを考えた整備、維持管理をしていかなければならない。</t>
    </r>
    <rPh sb="37" eb="39">
      <t>ショリ</t>
    </rPh>
    <rPh sb="39" eb="41">
      <t>シセツ</t>
    </rPh>
    <rPh sb="42" eb="44">
      <t>キカイ</t>
    </rPh>
    <rPh sb="44" eb="46">
      <t>セツビ</t>
    </rPh>
    <rPh sb="47" eb="50">
      <t>ロウキュウカ</t>
    </rPh>
    <rPh sb="57" eb="59">
      <t>コウシン</t>
    </rPh>
    <rPh sb="60" eb="63">
      <t>ヒツヨウセイ</t>
    </rPh>
    <rPh sb="64" eb="65">
      <t>タカ</t>
    </rPh>
    <rPh sb="91" eb="93">
      <t>レイワ</t>
    </rPh>
    <phoneticPr fontId="13"/>
  </si>
  <si>
    <r>
      <t>　使用料収入で汚水処理費用をどの程度賄えているかを示す⑤経費回収率は、約50％程度と依然として類似団体平均より低く、使用料収入だけでは維持管理経費を賄うことができ</t>
    </r>
    <r>
      <rPr>
        <sz val="9"/>
        <color auto="1"/>
        <rFont val="ＭＳ ゴシック"/>
      </rPr>
      <t>ていないことを示している。本市の下水道普及率は６割程度で、未普及解消の段階にあり、事業として採算性が低く</t>
    </r>
    <r>
      <rPr>
        <sz val="9"/>
        <color theme="1"/>
        <rFont val="ＭＳ ゴシック"/>
      </rPr>
      <t>経営を維持できない状況にあるため、不足分については、総務省の地方公営企業繰出基準に基づく基準を超えて一般会計より繰り出しを受けている。そのため、今後も下水道の普及及び水洗化を促進するとともに、経営状況を鑑みて使用料改定を検討していく必要がある。④企業債残高対事業規模比率が高い理由は、事業費から控除財源を除いた満額に企業債を充てているためである。
　また、経費について見ると、1㎥あたりの汚水処理にどの程度経費を要したかを示す⑥汚水処理原価は、類似団体平均、全国平均よりも多額となっている。この要因としては、沼津市の地形的な特性から多くの処理場（市管理：5か所、県管理：1か所）を所有しなければならないなど、他市町と比べ効率的な維持管理が困難であることがあげられる。⑥施設利用率が平均値を下回っているのは、普及率がまだ低いため、施設の処理能力に対する流入水量が少ないことが要因である。
　さらに、下水道への接続率を表す⑧水洗化率を見ると全国平均、類似団体平均より低く、整備効果を十分に発揮できていない状況であり、収入における自主財源の確保のためにも粘り強く水洗化指導を行っていかなければならない。
※沼津市においては、特定環境保全公共下水道、公共下水道、漁業集落排水は個別に管理しておらず、同一の会計で管理している為、沼津市下水道の分析は、最大規模である公共下水道のシートを見ていただけると理解していただきやすいです。</t>
    </r>
    <rPh sb="4" eb="6">
      <t>シュウニュウ</t>
    </rPh>
    <rPh sb="7" eb="9">
      <t>オスイ</t>
    </rPh>
    <rPh sb="9" eb="11">
      <t>ショリ</t>
    </rPh>
    <rPh sb="11" eb="13">
      <t>ヒヨウ</t>
    </rPh>
    <rPh sb="39" eb="41">
      <t>テイド</t>
    </rPh>
    <rPh sb="42" eb="44">
      <t>イゼン</t>
    </rPh>
    <rPh sb="47" eb="49">
      <t>ルイジ</t>
    </rPh>
    <rPh sb="49" eb="51">
      <t>ダンタイ</t>
    </rPh>
    <rPh sb="51" eb="53">
      <t>ヘイキン</t>
    </rPh>
    <rPh sb="55" eb="56">
      <t>ヒク</t>
    </rPh>
    <rPh sb="88" eb="89">
      <t>シメ</t>
    </rPh>
    <rPh sb="105" eb="106">
      <t>ワリ</t>
    </rPh>
    <rPh sb="177" eb="179">
      <t>キジュン</t>
    </rPh>
    <rPh sb="180" eb="181">
      <t>コ</t>
    </rPh>
    <rPh sb="205" eb="207">
      <t>コンゴ</t>
    </rPh>
    <rPh sb="208" eb="211">
      <t>ゲスイドウ</t>
    </rPh>
    <rPh sb="212" eb="214">
      <t>フキュウ</t>
    </rPh>
    <rPh sb="214" eb="215">
      <t>オヨ</t>
    </rPh>
    <rPh sb="216" eb="219">
      <t>スイセンカ</t>
    </rPh>
    <rPh sb="220" eb="222">
      <t>ソクシン</t>
    </rPh>
    <rPh sb="229" eb="231">
      <t>ケイエイ</t>
    </rPh>
    <rPh sb="231" eb="233">
      <t>ジョウキョウ</t>
    </rPh>
    <rPh sb="234" eb="235">
      <t>カンガ</t>
    </rPh>
    <rPh sb="237" eb="240">
      <t>シヨウリョウ</t>
    </rPh>
    <rPh sb="240" eb="242">
      <t>カイテイ</t>
    </rPh>
    <rPh sb="243" eb="245">
      <t>ケントウ</t>
    </rPh>
    <rPh sb="249" eb="251">
      <t>ヒツヨウ</t>
    </rPh>
    <rPh sb="256" eb="258">
      <t>キギョウ</t>
    </rPh>
    <rPh sb="258" eb="259">
      <t>サイ</t>
    </rPh>
    <rPh sb="259" eb="261">
      <t>ザンダカ</t>
    </rPh>
    <rPh sb="261" eb="262">
      <t>タイ</t>
    </rPh>
    <rPh sb="262" eb="264">
      <t>ジギョウ</t>
    </rPh>
    <rPh sb="264" eb="266">
      <t>キボ</t>
    </rPh>
    <rPh sb="266" eb="268">
      <t>ヒリツ</t>
    </rPh>
    <rPh sb="269" eb="270">
      <t>タカ</t>
    </rPh>
    <rPh sb="271" eb="273">
      <t>リユウ</t>
    </rPh>
    <rPh sb="275" eb="278">
      <t>ジギョウヒ</t>
    </rPh>
    <rPh sb="280" eb="282">
      <t>コウジョ</t>
    </rPh>
    <rPh sb="282" eb="284">
      <t>ザイゲン</t>
    </rPh>
    <rPh sb="285" eb="286">
      <t>ノゾ</t>
    </rPh>
    <rPh sb="288" eb="290">
      <t>マンガク</t>
    </rPh>
    <rPh sb="291" eb="293">
      <t>キギョウ</t>
    </rPh>
    <rPh sb="293" eb="294">
      <t>サイ</t>
    </rPh>
    <rPh sb="295" eb="296">
      <t>ア</t>
    </rPh>
    <rPh sb="467" eb="469">
      <t>シセツ</t>
    </rPh>
    <rPh sb="469" eb="471">
      <t>リヨウ</t>
    </rPh>
    <rPh sb="471" eb="472">
      <t>リツ</t>
    </rPh>
    <rPh sb="473" eb="476">
      <t>ヘイキンチ</t>
    </rPh>
    <rPh sb="477" eb="479">
      <t>シタマワ</t>
    </rPh>
    <rPh sb="486" eb="488">
      <t>フキュウ</t>
    </rPh>
    <rPh sb="488" eb="489">
      <t>リツ</t>
    </rPh>
    <rPh sb="492" eb="493">
      <t>ヒク</t>
    </rPh>
    <rPh sb="497" eb="499">
      <t>シセツ</t>
    </rPh>
    <rPh sb="500" eb="502">
      <t>ショリ</t>
    </rPh>
    <rPh sb="502" eb="504">
      <t>ノウリョク</t>
    </rPh>
    <rPh sb="505" eb="506">
      <t>タイ</t>
    </rPh>
    <rPh sb="508" eb="510">
      <t>リュウニュウ</t>
    </rPh>
    <rPh sb="510" eb="512">
      <t>スイリョウ</t>
    </rPh>
    <rPh sb="513" eb="514">
      <t>スク</t>
    </rPh>
    <rPh sb="519" eb="521">
      <t>ヨウイン</t>
    </rPh>
    <rPh sb="589" eb="591">
      <t>シュウニュウ</t>
    </rPh>
    <phoneticPr fontId="1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</si>
</sst>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18"/>
      <color theme="3"/>
      <name val="游ゴシック Light"/>
      <family val="2"/>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0.15</c:v>
                </c:pt>
                <c:pt idx="1">
                  <c:v>6.e-002</c:v>
                </c:pt>
                <c:pt idx="2">
                  <c:v>4.e-002</c:v>
                </c:pt>
                <c:pt idx="3">
                  <c:v>6.e-002</c:v>
                </c:pt>
                <c:pt idx="4">
                  <c:v>0.27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22.05</c:v>
                </c:pt>
                <c:pt idx="1">
                  <c:v>21.82</c:v>
                </c:pt>
                <c:pt idx="2">
                  <c:v>22.12</c:v>
                </c:pt>
                <c:pt idx="3">
                  <c:v>20.83</c:v>
                </c:pt>
                <c:pt idx="4">
                  <c:v>22.55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42.38</c:v>
                </c:pt>
                <c:pt idx="1">
                  <c:v>46.17</c:v>
                </c:pt>
                <c:pt idx="2">
                  <c:v>45.68</c:v>
                </c:pt>
                <c:pt idx="3">
                  <c:v>45.87</c:v>
                </c:pt>
                <c:pt idx="4">
                  <c:v>44.24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70.88</c:v>
                </c:pt>
                <c:pt idx="1">
                  <c:v>71.39</c:v>
                </c:pt>
                <c:pt idx="2">
                  <c:v>72.010000000000005</c:v>
                </c:pt>
                <c:pt idx="3">
                  <c:v>72.12</c:v>
                </c:pt>
                <c:pt idx="4">
                  <c:v>73.260000000000005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87.01</c:v>
                </c:pt>
                <c:pt idx="1">
                  <c:v>87.84</c:v>
                </c:pt>
                <c:pt idx="2">
                  <c:v>87.96</c:v>
                </c:pt>
                <c:pt idx="3">
                  <c:v>87.65</c:v>
                </c:pt>
                <c:pt idx="4">
                  <c:v>88.15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103.61</c:v>
                </c:pt>
                <c:pt idx="1">
                  <c:v>102.95</c:v>
                </c:pt>
                <c:pt idx="2">
                  <c:v>103.34</c:v>
                </c:pt>
                <c:pt idx="3">
                  <c:v>102.7</c:v>
                </c:pt>
                <c:pt idx="4">
                  <c:v>104.11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24.36</c:v>
                </c:pt>
                <c:pt idx="1">
                  <c:v>26.54</c:v>
                </c:pt>
                <c:pt idx="2">
                  <c:v>28.7</c:v>
                </c:pt>
                <c:pt idx="3">
                  <c:v>30.8</c:v>
                </c:pt>
                <c:pt idx="4">
                  <c:v>32.909999999999997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28.59</c:v>
                </c:pt>
                <c:pt idx="1">
                  <c:v>26.56</c:v>
                </c:pt>
                <c:pt idx="2">
                  <c:v>27.82</c:v>
                </c:pt>
                <c:pt idx="3">
                  <c:v>29.24</c:v>
                </c:pt>
                <c:pt idx="4">
                  <c:v>31.73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80.63</c:v>
                </c:pt>
                <c:pt idx="1">
                  <c:v>27.02</c:v>
                </c:pt>
                <c:pt idx="2">
                  <c:v>29.74</c:v>
                </c:pt>
                <c:pt idx="3">
                  <c:v>48.2</c:v>
                </c:pt>
                <c:pt idx="4">
                  <c:v>46.91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23.56</c:v>
                </c:pt>
                <c:pt idx="1">
                  <c:v>13.65</c:v>
                </c:pt>
                <c:pt idx="2">
                  <c:v>19.71</c:v>
                </c:pt>
                <c:pt idx="3">
                  <c:v>24.37</c:v>
                </c:pt>
                <c:pt idx="4">
                  <c:v>35.49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70.92</c:v>
                </c:pt>
                <c:pt idx="1">
                  <c:v>60.67</c:v>
                </c:pt>
                <c:pt idx="2">
                  <c:v>53.44</c:v>
                </c:pt>
                <c:pt idx="3">
                  <c:v>46.85</c:v>
                </c:pt>
                <c:pt idx="4">
                  <c:v>44.35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4730.7299999999996</c:v>
                </c:pt>
                <c:pt idx="1">
                  <c:v>4557.1899999999996</c:v>
                </c:pt>
                <c:pt idx="2">
                  <c:v>3595.24</c:v>
                </c:pt>
                <c:pt idx="3">
                  <c:v>3539.42</c:v>
                </c:pt>
                <c:pt idx="4">
                  <c:v>3463.84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1144.94</c:v>
                </c:pt>
                <c:pt idx="1">
                  <c:v>1252.71</c:v>
                </c:pt>
                <c:pt idx="2">
                  <c:v>1267.3900000000001</c:v>
                </c:pt>
                <c:pt idx="3">
                  <c:v>1268.6300000000001</c:v>
                </c:pt>
                <c:pt idx="4">
                  <c:v>1283.69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40.51</c:v>
                </c:pt>
                <c:pt idx="1">
                  <c:v>40.68</c:v>
                </c:pt>
                <c:pt idx="2">
                  <c:v>49.29</c:v>
                </c:pt>
                <c:pt idx="3">
                  <c:v>47.47</c:v>
                </c:pt>
                <c:pt idx="4">
                  <c:v>47.33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88.16</c:v>
                </c:pt>
                <c:pt idx="1">
                  <c:v>87.03</c:v>
                </c:pt>
                <c:pt idx="2">
                  <c:v>84.3</c:v>
                </c:pt>
                <c:pt idx="3">
                  <c:v>82.88</c:v>
                </c:pt>
                <c:pt idx="4">
                  <c:v>82.53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262.44</c:v>
                </c:pt>
                <c:pt idx="1">
                  <c:v>262.08</c:v>
                </c:pt>
                <c:pt idx="2">
                  <c:v>267.08999999999997</c:v>
                </c:pt>
                <c:pt idx="3">
                  <c:v>281.91000000000003</c:v>
                </c:pt>
                <c:pt idx="4">
                  <c:v>283.95999999999998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173.89</c:v>
                </c:pt>
                <c:pt idx="1">
                  <c:v>177.02</c:v>
                </c:pt>
                <c:pt idx="2">
                  <c:v>185.47</c:v>
                </c:pt>
                <c:pt idx="3">
                  <c:v>187.76</c:v>
                </c:pt>
                <c:pt idx="4">
                  <c:v>190.48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【63.89】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沼津市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15</v>
      </c>
      <c r="J7" s="5"/>
      <c r="K7" s="5"/>
      <c r="L7" s="5"/>
      <c r="M7" s="5"/>
      <c r="N7" s="5"/>
      <c r="O7" s="5"/>
      <c r="P7" s="5" t="s">
        <v>7</v>
      </c>
      <c r="Q7" s="5"/>
      <c r="R7" s="5"/>
      <c r="S7" s="5"/>
      <c r="T7" s="5"/>
      <c r="U7" s="5"/>
      <c r="V7" s="5"/>
      <c r="W7" s="5" t="s">
        <v>17</v>
      </c>
      <c r="X7" s="5"/>
      <c r="Y7" s="5"/>
      <c r="Z7" s="5"/>
      <c r="AA7" s="5"/>
      <c r="AB7" s="5"/>
      <c r="AC7" s="5"/>
      <c r="AD7" s="5" t="s">
        <v>6</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6" t="s">
        <v>20</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D1</v>
      </c>
      <c r="X8" s="6"/>
      <c r="Y8" s="6"/>
      <c r="Z8" s="6"/>
      <c r="AA8" s="6"/>
      <c r="AB8" s="6"/>
      <c r="AC8" s="6"/>
      <c r="AD8" s="20" t="str">
        <f>データ!$M$6</f>
        <v>非設置</v>
      </c>
      <c r="AE8" s="20"/>
      <c r="AF8" s="20"/>
      <c r="AG8" s="20"/>
      <c r="AH8" s="20"/>
      <c r="AI8" s="20"/>
      <c r="AJ8" s="20"/>
      <c r="AK8" s="3"/>
      <c r="AL8" s="21">
        <f>データ!S6</f>
        <v>191256</v>
      </c>
      <c r="AM8" s="21"/>
      <c r="AN8" s="21"/>
      <c r="AO8" s="21"/>
      <c r="AP8" s="21"/>
      <c r="AQ8" s="21"/>
      <c r="AR8" s="21"/>
      <c r="AS8" s="21"/>
      <c r="AT8" s="7">
        <f>データ!T6</f>
        <v>186.82</v>
      </c>
      <c r="AU8" s="7"/>
      <c r="AV8" s="7"/>
      <c r="AW8" s="7"/>
      <c r="AX8" s="7"/>
      <c r="AY8" s="7"/>
      <c r="AZ8" s="7"/>
      <c r="BA8" s="7"/>
      <c r="BB8" s="7">
        <f>データ!U6</f>
        <v>1023.74</v>
      </c>
      <c r="BC8" s="7"/>
      <c r="BD8" s="7"/>
      <c r="BE8" s="7"/>
      <c r="BF8" s="7"/>
      <c r="BG8" s="7"/>
      <c r="BH8" s="7"/>
      <c r="BI8" s="7"/>
      <c r="BJ8" s="3"/>
      <c r="BK8" s="3"/>
      <c r="BL8" s="27" t="s">
        <v>14</v>
      </c>
      <c r="BM8" s="39"/>
      <c r="BN8" s="48" t="s">
        <v>22</v>
      </c>
      <c r="BO8" s="48"/>
      <c r="BP8" s="48"/>
      <c r="BQ8" s="48"/>
      <c r="BR8" s="48"/>
      <c r="BS8" s="48"/>
      <c r="BT8" s="48"/>
      <c r="BU8" s="48"/>
      <c r="BV8" s="48"/>
      <c r="BW8" s="48"/>
      <c r="BX8" s="48"/>
      <c r="BY8" s="52"/>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40"/>
      <c r="BN9" s="49"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45.29</v>
      </c>
      <c r="J10" s="7"/>
      <c r="K10" s="7"/>
      <c r="L10" s="7"/>
      <c r="M10" s="7"/>
      <c r="N10" s="7"/>
      <c r="O10" s="7"/>
      <c r="P10" s="7">
        <f>データ!P6</f>
        <v>4.4400000000000004</v>
      </c>
      <c r="Q10" s="7"/>
      <c r="R10" s="7"/>
      <c r="S10" s="7"/>
      <c r="T10" s="7"/>
      <c r="U10" s="7"/>
      <c r="V10" s="7"/>
      <c r="W10" s="7">
        <f>データ!Q6</f>
        <v>83.18</v>
      </c>
      <c r="X10" s="7"/>
      <c r="Y10" s="7"/>
      <c r="Z10" s="7"/>
      <c r="AA10" s="7"/>
      <c r="AB10" s="7"/>
      <c r="AC10" s="7"/>
      <c r="AD10" s="21">
        <f>データ!R6</f>
        <v>2600</v>
      </c>
      <c r="AE10" s="21"/>
      <c r="AF10" s="21"/>
      <c r="AG10" s="21"/>
      <c r="AH10" s="21"/>
      <c r="AI10" s="21"/>
      <c r="AJ10" s="21"/>
      <c r="AK10" s="2"/>
      <c r="AL10" s="21">
        <f>データ!V6</f>
        <v>8649</v>
      </c>
      <c r="AM10" s="21"/>
      <c r="AN10" s="21"/>
      <c r="AO10" s="21"/>
      <c r="AP10" s="21"/>
      <c r="AQ10" s="21"/>
      <c r="AR10" s="21"/>
      <c r="AS10" s="21"/>
      <c r="AT10" s="7">
        <f>データ!W6</f>
        <v>3.51</v>
      </c>
      <c r="AU10" s="7"/>
      <c r="AV10" s="7"/>
      <c r="AW10" s="7"/>
      <c r="AX10" s="7"/>
      <c r="AY10" s="7"/>
      <c r="AZ10" s="7"/>
      <c r="BA10" s="7"/>
      <c r="BB10" s="7">
        <f>データ!X6</f>
        <v>2464.1</v>
      </c>
      <c r="BC10" s="7"/>
      <c r="BD10" s="7"/>
      <c r="BE10" s="7"/>
      <c r="BF10" s="7"/>
      <c r="BG10" s="7"/>
      <c r="BH10" s="7"/>
      <c r="BI10" s="7"/>
      <c r="BJ10" s="2"/>
      <c r="BK10" s="2"/>
      <c r="BL10" s="29" t="s">
        <v>39</v>
      </c>
      <c r="BM10" s="41"/>
      <c r="BN10" s="50" t="s">
        <v>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113</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112</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9</v>
      </c>
      <c r="J84" s="12" t="s">
        <v>50</v>
      </c>
      <c r="K84" s="12" t="s">
        <v>51</v>
      </c>
      <c r="L84" s="12" t="s">
        <v>34</v>
      </c>
      <c r="M84" s="12" t="s">
        <v>37</v>
      </c>
      <c r="N84" s="12" t="s">
        <v>53</v>
      </c>
      <c r="O84" s="12" t="s">
        <v>55</v>
      </c>
    </row>
    <row r="85" spans="1:78" hidden="1">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Mbj2OLC7CrhgIeAPISt/vziC5TttouID/yX3ANsj9wt21Kvw1dZGcv9ZigjxBwTI1WiC5S8QC/IK68wGsFJ8rA==" saltValue="J3N3gL108rPGxwqHPsfq4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56</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57</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21</v>
      </c>
      <c r="B3" s="64" t="s">
        <v>33</v>
      </c>
      <c r="C3" s="64" t="s">
        <v>59</v>
      </c>
      <c r="D3" s="64" t="s">
        <v>60</v>
      </c>
      <c r="E3" s="64" t="s">
        <v>4</v>
      </c>
      <c r="F3" s="64" t="s">
        <v>3</v>
      </c>
      <c r="G3" s="64" t="s">
        <v>26</v>
      </c>
      <c r="H3" s="71" t="s">
        <v>61</v>
      </c>
      <c r="I3" s="74"/>
      <c r="J3" s="74"/>
      <c r="K3" s="74"/>
      <c r="L3" s="74"/>
      <c r="M3" s="74"/>
      <c r="N3" s="74"/>
      <c r="O3" s="74"/>
      <c r="P3" s="74"/>
      <c r="Q3" s="74"/>
      <c r="R3" s="74"/>
      <c r="S3" s="74"/>
      <c r="T3" s="74"/>
      <c r="U3" s="74"/>
      <c r="V3" s="74"/>
      <c r="W3" s="74"/>
      <c r="X3" s="79"/>
      <c r="Y3" s="82"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62</v>
      </c>
      <c r="B4" s="65"/>
      <c r="C4" s="65"/>
      <c r="D4" s="65"/>
      <c r="E4" s="65"/>
      <c r="F4" s="65"/>
      <c r="G4" s="65"/>
      <c r="H4" s="72"/>
      <c r="I4" s="75"/>
      <c r="J4" s="75"/>
      <c r="K4" s="75"/>
      <c r="L4" s="75"/>
      <c r="M4" s="75"/>
      <c r="N4" s="75"/>
      <c r="O4" s="75"/>
      <c r="P4" s="75"/>
      <c r="Q4" s="75"/>
      <c r="R4" s="75"/>
      <c r="S4" s="75"/>
      <c r="T4" s="75"/>
      <c r="U4" s="75"/>
      <c r="V4" s="75"/>
      <c r="W4" s="75"/>
      <c r="X4" s="80"/>
      <c r="Y4" s="83" t="s">
        <v>52</v>
      </c>
      <c r="Z4" s="83"/>
      <c r="AA4" s="83"/>
      <c r="AB4" s="83"/>
      <c r="AC4" s="83"/>
      <c r="AD4" s="83"/>
      <c r="AE4" s="83"/>
      <c r="AF4" s="83"/>
      <c r="AG4" s="83"/>
      <c r="AH4" s="83"/>
      <c r="AI4" s="83"/>
      <c r="AJ4" s="83" t="s">
        <v>46</v>
      </c>
      <c r="AK4" s="83"/>
      <c r="AL4" s="83"/>
      <c r="AM4" s="83"/>
      <c r="AN4" s="83"/>
      <c r="AO4" s="83"/>
      <c r="AP4" s="83"/>
      <c r="AQ4" s="83"/>
      <c r="AR4" s="83"/>
      <c r="AS4" s="83"/>
      <c r="AT4" s="83"/>
      <c r="AU4" s="83" t="s">
        <v>29</v>
      </c>
      <c r="AV4" s="83"/>
      <c r="AW4" s="83"/>
      <c r="AX4" s="83"/>
      <c r="AY4" s="83"/>
      <c r="AZ4" s="83"/>
      <c r="BA4" s="83"/>
      <c r="BB4" s="83"/>
      <c r="BC4" s="83"/>
      <c r="BD4" s="83"/>
      <c r="BE4" s="83"/>
      <c r="BF4" s="83" t="s">
        <v>64</v>
      </c>
      <c r="BG4" s="83"/>
      <c r="BH4" s="83"/>
      <c r="BI4" s="83"/>
      <c r="BJ4" s="83"/>
      <c r="BK4" s="83"/>
      <c r="BL4" s="83"/>
      <c r="BM4" s="83"/>
      <c r="BN4" s="83"/>
      <c r="BO4" s="83"/>
      <c r="BP4" s="83"/>
      <c r="BQ4" s="83" t="s">
        <v>16</v>
      </c>
      <c r="BR4" s="83"/>
      <c r="BS4" s="83"/>
      <c r="BT4" s="83"/>
      <c r="BU4" s="83"/>
      <c r="BV4" s="83"/>
      <c r="BW4" s="83"/>
      <c r="BX4" s="83"/>
      <c r="BY4" s="83"/>
      <c r="BZ4" s="83"/>
      <c r="CA4" s="83"/>
      <c r="CB4" s="83" t="s">
        <v>63</v>
      </c>
      <c r="CC4" s="83"/>
      <c r="CD4" s="83"/>
      <c r="CE4" s="83"/>
      <c r="CF4" s="83"/>
      <c r="CG4" s="83"/>
      <c r="CH4" s="83"/>
      <c r="CI4" s="83"/>
      <c r="CJ4" s="83"/>
      <c r="CK4" s="83"/>
      <c r="CL4" s="83"/>
      <c r="CM4" s="83" t="s">
        <v>1</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8">
      <c r="A5" s="62" t="s">
        <v>69</v>
      </c>
      <c r="B5" s="66"/>
      <c r="C5" s="66"/>
      <c r="D5" s="66"/>
      <c r="E5" s="66"/>
      <c r="F5" s="66"/>
      <c r="G5" s="66"/>
      <c r="H5" s="73" t="s">
        <v>58</v>
      </c>
      <c r="I5" s="73" t="s">
        <v>70</v>
      </c>
      <c r="J5" s="73" t="s">
        <v>71</v>
      </c>
      <c r="K5" s="73" t="s">
        <v>72</v>
      </c>
      <c r="L5" s="73" t="s">
        <v>73</v>
      </c>
      <c r="M5" s="73" t="s">
        <v>6</v>
      </c>
      <c r="N5" s="73" t="s">
        <v>74</v>
      </c>
      <c r="O5" s="73" t="s">
        <v>75</v>
      </c>
      <c r="P5" s="73" t="s">
        <v>76</v>
      </c>
      <c r="Q5" s="73" t="s">
        <v>77</v>
      </c>
      <c r="R5" s="73" t="s">
        <v>78</v>
      </c>
      <c r="S5" s="73" t="s">
        <v>79</v>
      </c>
      <c r="T5" s="73" t="s">
        <v>80</v>
      </c>
      <c r="U5" s="73" t="s">
        <v>0</v>
      </c>
      <c r="V5" s="73" t="s">
        <v>81</v>
      </c>
      <c r="W5" s="73" t="s">
        <v>82</v>
      </c>
      <c r="X5" s="73" t="s">
        <v>83</v>
      </c>
      <c r="Y5" s="73" t="s">
        <v>84</v>
      </c>
      <c r="Z5" s="73" t="s">
        <v>85</v>
      </c>
      <c r="AA5" s="73" t="s">
        <v>86</v>
      </c>
      <c r="AB5" s="73" t="s">
        <v>87</v>
      </c>
      <c r="AC5" s="73" t="s">
        <v>88</v>
      </c>
      <c r="AD5" s="73" t="s">
        <v>90</v>
      </c>
      <c r="AE5" s="73" t="s">
        <v>91</v>
      </c>
      <c r="AF5" s="73" t="s">
        <v>92</v>
      </c>
      <c r="AG5" s="73" t="s">
        <v>93</v>
      </c>
      <c r="AH5" s="73" t="s">
        <v>94</v>
      </c>
      <c r="AI5" s="73" t="s">
        <v>45</v>
      </c>
      <c r="AJ5" s="73" t="s">
        <v>84</v>
      </c>
      <c r="AK5" s="73" t="s">
        <v>85</v>
      </c>
      <c r="AL5" s="73" t="s">
        <v>86</v>
      </c>
      <c r="AM5" s="73" t="s">
        <v>87</v>
      </c>
      <c r="AN5" s="73" t="s">
        <v>88</v>
      </c>
      <c r="AO5" s="73" t="s">
        <v>90</v>
      </c>
      <c r="AP5" s="73" t="s">
        <v>91</v>
      </c>
      <c r="AQ5" s="73" t="s">
        <v>92</v>
      </c>
      <c r="AR5" s="73" t="s">
        <v>93</v>
      </c>
      <c r="AS5" s="73" t="s">
        <v>94</v>
      </c>
      <c r="AT5" s="73" t="s">
        <v>89</v>
      </c>
      <c r="AU5" s="73" t="s">
        <v>84</v>
      </c>
      <c r="AV5" s="73" t="s">
        <v>85</v>
      </c>
      <c r="AW5" s="73" t="s">
        <v>86</v>
      </c>
      <c r="AX5" s="73" t="s">
        <v>87</v>
      </c>
      <c r="AY5" s="73" t="s">
        <v>88</v>
      </c>
      <c r="AZ5" s="73" t="s">
        <v>90</v>
      </c>
      <c r="BA5" s="73" t="s">
        <v>91</v>
      </c>
      <c r="BB5" s="73" t="s">
        <v>92</v>
      </c>
      <c r="BC5" s="73" t="s">
        <v>93</v>
      </c>
      <c r="BD5" s="73" t="s">
        <v>94</v>
      </c>
      <c r="BE5" s="73" t="s">
        <v>89</v>
      </c>
      <c r="BF5" s="73" t="s">
        <v>84</v>
      </c>
      <c r="BG5" s="73" t="s">
        <v>85</v>
      </c>
      <c r="BH5" s="73" t="s">
        <v>86</v>
      </c>
      <c r="BI5" s="73" t="s">
        <v>87</v>
      </c>
      <c r="BJ5" s="73" t="s">
        <v>88</v>
      </c>
      <c r="BK5" s="73" t="s">
        <v>90</v>
      </c>
      <c r="BL5" s="73" t="s">
        <v>91</v>
      </c>
      <c r="BM5" s="73" t="s">
        <v>92</v>
      </c>
      <c r="BN5" s="73" t="s">
        <v>93</v>
      </c>
      <c r="BO5" s="73" t="s">
        <v>94</v>
      </c>
      <c r="BP5" s="73" t="s">
        <v>89</v>
      </c>
      <c r="BQ5" s="73" t="s">
        <v>84</v>
      </c>
      <c r="BR5" s="73" t="s">
        <v>85</v>
      </c>
      <c r="BS5" s="73" t="s">
        <v>86</v>
      </c>
      <c r="BT5" s="73" t="s">
        <v>87</v>
      </c>
      <c r="BU5" s="73" t="s">
        <v>88</v>
      </c>
      <c r="BV5" s="73" t="s">
        <v>90</v>
      </c>
      <c r="BW5" s="73" t="s">
        <v>91</v>
      </c>
      <c r="BX5" s="73" t="s">
        <v>92</v>
      </c>
      <c r="BY5" s="73" t="s">
        <v>93</v>
      </c>
      <c r="BZ5" s="73" t="s">
        <v>94</v>
      </c>
      <c r="CA5" s="73" t="s">
        <v>89</v>
      </c>
      <c r="CB5" s="73" t="s">
        <v>84</v>
      </c>
      <c r="CC5" s="73" t="s">
        <v>85</v>
      </c>
      <c r="CD5" s="73" t="s">
        <v>86</v>
      </c>
      <c r="CE5" s="73" t="s">
        <v>87</v>
      </c>
      <c r="CF5" s="73" t="s">
        <v>88</v>
      </c>
      <c r="CG5" s="73" t="s">
        <v>90</v>
      </c>
      <c r="CH5" s="73" t="s">
        <v>91</v>
      </c>
      <c r="CI5" s="73" t="s">
        <v>92</v>
      </c>
      <c r="CJ5" s="73" t="s">
        <v>93</v>
      </c>
      <c r="CK5" s="73" t="s">
        <v>94</v>
      </c>
      <c r="CL5" s="73" t="s">
        <v>89</v>
      </c>
      <c r="CM5" s="73" t="s">
        <v>84</v>
      </c>
      <c r="CN5" s="73" t="s">
        <v>85</v>
      </c>
      <c r="CO5" s="73" t="s">
        <v>86</v>
      </c>
      <c r="CP5" s="73" t="s">
        <v>87</v>
      </c>
      <c r="CQ5" s="73" t="s">
        <v>88</v>
      </c>
      <c r="CR5" s="73" t="s">
        <v>90</v>
      </c>
      <c r="CS5" s="73" t="s">
        <v>91</v>
      </c>
      <c r="CT5" s="73" t="s">
        <v>92</v>
      </c>
      <c r="CU5" s="73" t="s">
        <v>93</v>
      </c>
      <c r="CV5" s="73" t="s">
        <v>94</v>
      </c>
      <c r="CW5" s="73" t="s">
        <v>89</v>
      </c>
      <c r="CX5" s="73" t="s">
        <v>84</v>
      </c>
      <c r="CY5" s="73" t="s">
        <v>85</v>
      </c>
      <c r="CZ5" s="73" t="s">
        <v>86</v>
      </c>
      <c r="DA5" s="73" t="s">
        <v>87</v>
      </c>
      <c r="DB5" s="73" t="s">
        <v>88</v>
      </c>
      <c r="DC5" s="73" t="s">
        <v>90</v>
      </c>
      <c r="DD5" s="73" t="s">
        <v>91</v>
      </c>
      <c r="DE5" s="73" t="s">
        <v>92</v>
      </c>
      <c r="DF5" s="73" t="s">
        <v>93</v>
      </c>
      <c r="DG5" s="73" t="s">
        <v>94</v>
      </c>
      <c r="DH5" s="73" t="s">
        <v>89</v>
      </c>
      <c r="DI5" s="73" t="s">
        <v>84</v>
      </c>
      <c r="DJ5" s="73" t="s">
        <v>85</v>
      </c>
      <c r="DK5" s="73" t="s">
        <v>86</v>
      </c>
      <c r="DL5" s="73" t="s">
        <v>87</v>
      </c>
      <c r="DM5" s="73" t="s">
        <v>88</v>
      </c>
      <c r="DN5" s="73" t="s">
        <v>90</v>
      </c>
      <c r="DO5" s="73" t="s">
        <v>91</v>
      </c>
      <c r="DP5" s="73" t="s">
        <v>92</v>
      </c>
      <c r="DQ5" s="73" t="s">
        <v>93</v>
      </c>
      <c r="DR5" s="73" t="s">
        <v>94</v>
      </c>
      <c r="DS5" s="73" t="s">
        <v>89</v>
      </c>
      <c r="DT5" s="73" t="s">
        <v>84</v>
      </c>
      <c r="DU5" s="73" t="s">
        <v>85</v>
      </c>
      <c r="DV5" s="73" t="s">
        <v>86</v>
      </c>
      <c r="DW5" s="73" t="s">
        <v>87</v>
      </c>
      <c r="DX5" s="73" t="s">
        <v>88</v>
      </c>
      <c r="DY5" s="73" t="s">
        <v>90</v>
      </c>
      <c r="DZ5" s="73" t="s">
        <v>91</v>
      </c>
      <c r="EA5" s="73" t="s">
        <v>92</v>
      </c>
      <c r="EB5" s="73" t="s">
        <v>93</v>
      </c>
      <c r="EC5" s="73" t="s">
        <v>94</v>
      </c>
      <c r="ED5" s="73" t="s">
        <v>89</v>
      </c>
      <c r="EE5" s="73" t="s">
        <v>84</v>
      </c>
      <c r="EF5" s="73" t="s">
        <v>85</v>
      </c>
      <c r="EG5" s="73" t="s">
        <v>86</v>
      </c>
      <c r="EH5" s="73" t="s">
        <v>87</v>
      </c>
      <c r="EI5" s="73" t="s">
        <v>88</v>
      </c>
      <c r="EJ5" s="73" t="s">
        <v>90</v>
      </c>
      <c r="EK5" s="73" t="s">
        <v>91</v>
      </c>
      <c r="EL5" s="73" t="s">
        <v>92</v>
      </c>
      <c r="EM5" s="73" t="s">
        <v>93</v>
      </c>
      <c r="EN5" s="73" t="s">
        <v>94</v>
      </c>
      <c r="EO5" s="73" t="s">
        <v>89</v>
      </c>
    </row>
    <row r="6" spans="1:148" s="61" customFormat="1">
      <c r="A6" s="62" t="s">
        <v>95</v>
      </c>
      <c r="B6" s="67">
        <f t="shared" ref="B6:X6" si="1">B7</f>
        <v>2021</v>
      </c>
      <c r="C6" s="67">
        <f t="shared" si="1"/>
        <v>222038</v>
      </c>
      <c r="D6" s="67">
        <f t="shared" si="1"/>
        <v>46</v>
      </c>
      <c r="E6" s="67">
        <f t="shared" si="1"/>
        <v>17</v>
      </c>
      <c r="F6" s="67">
        <f t="shared" si="1"/>
        <v>4</v>
      </c>
      <c r="G6" s="67">
        <f t="shared" si="1"/>
        <v>0</v>
      </c>
      <c r="H6" s="67" t="str">
        <f t="shared" si="1"/>
        <v>静岡県　沼津市</v>
      </c>
      <c r="I6" s="67" t="str">
        <f t="shared" si="1"/>
        <v>法適用</v>
      </c>
      <c r="J6" s="67" t="str">
        <f t="shared" si="1"/>
        <v>下水道事業</v>
      </c>
      <c r="K6" s="67" t="str">
        <f t="shared" si="1"/>
        <v>特定環境保全公共下水道</v>
      </c>
      <c r="L6" s="67" t="str">
        <f t="shared" si="1"/>
        <v>D1</v>
      </c>
      <c r="M6" s="67" t="str">
        <f t="shared" si="1"/>
        <v>非設置</v>
      </c>
      <c r="N6" s="76" t="str">
        <f t="shared" si="1"/>
        <v>-</v>
      </c>
      <c r="O6" s="76">
        <f t="shared" si="1"/>
        <v>45.29</v>
      </c>
      <c r="P6" s="76">
        <f t="shared" si="1"/>
        <v>4.4400000000000004</v>
      </c>
      <c r="Q6" s="76">
        <f t="shared" si="1"/>
        <v>83.18</v>
      </c>
      <c r="R6" s="76">
        <f t="shared" si="1"/>
        <v>2600</v>
      </c>
      <c r="S6" s="76">
        <f t="shared" si="1"/>
        <v>191256</v>
      </c>
      <c r="T6" s="76">
        <f t="shared" si="1"/>
        <v>186.82</v>
      </c>
      <c r="U6" s="76">
        <f t="shared" si="1"/>
        <v>1023.74</v>
      </c>
      <c r="V6" s="76">
        <f t="shared" si="1"/>
        <v>8649</v>
      </c>
      <c r="W6" s="76">
        <f t="shared" si="1"/>
        <v>3.51</v>
      </c>
      <c r="X6" s="76">
        <f t="shared" si="1"/>
        <v>2464.1</v>
      </c>
      <c r="Y6" s="84">
        <f t="shared" ref="Y6:AH6" si="2">IF(Y7="",NA(),Y7)</f>
        <v>100</v>
      </c>
      <c r="Z6" s="84">
        <f t="shared" si="2"/>
        <v>100</v>
      </c>
      <c r="AA6" s="84">
        <f t="shared" si="2"/>
        <v>100</v>
      </c>
      <c r="AB6" s="84">
        <f t="shared" si="2"/>
        <v>100</v>
      </c>
      <c r="AC6" s="84">
        <f t="shared" si="2"/>
        <v>100</v>
      </c>
      <c r="AD6" s="84">
        <f t="shared" si="2"/>
        <v>103.61</v>
      </c>
      <c r="AE6" s="84">
        <f t="shared" si="2"/>
        <v>102.95</v>
      </c>
      <c r="AF6" s="84">
        <f t="shared" si="2"/>
        <v>103.34</v>
      </c>
      <c r="AG6" s="84">
        <f t="shared" si="2"/>
        <v>102.7</v>
      </c>
      <c r="AH6" s="84">
        <f t="shared" si="2"/>
        <v>104.11</v>
      </c>
      <c r="AI6" s="76" t="str">
        <f>IF(AI7="","",IF(AI7="-","【-】","【"&amp;SUBSTITUTE(TEXT(AI7,"#,##0.00"),"-","△")&amp;"】"))</f>
        <v>【105.35】</v>
      </c>
      <c r="AJ6" s="76">
        <f t="shared" ref="AJ6:AS6" si="3">IF(AJ7="",NA(),AJ7)</f>
        <v>0</v>
      </c>
      <c r="AK6" s="76">
        <f t="shared" si="3"/>
        <v>0</v>
      </c>
      <c r="AL6" s="76">
        <f t="shared" si="3"/>
        <v>0</v>
      </c>
      <c r="AM6" s="76">
        <f t="shared" si="3"/>
        <v>0</v>
      </c>
      <c r="AN6" s="76">
        <f t="shared" si="3"/>
        <v>0</v>
      </c>
      <c r="AO6" s="84">
        <f t="shared" si="3"/>
        <v>80.63</v>
      </c>
      <c r="AP6" s="84">
        <f t="shared" si="3"/>
        <v>27.02</v>
      </c>
      <c r="AQ6" s="84">
        <f t="shared" si="3"/>
        <v>29.74</v>
      </c>
      <c r="AR6" s="84">
        <f t="shared" si="3"/>
        <v>48.2</v>
      </c>
      <c r="AS6" s="84">
        <f t="shared" si="3"/>
        <v>46.91</v>
      </c>
      <c r="AT6" s="76" t="str">
        <f>IF(AT7="","",IF(AT7="-","【-】","【"&amp;SUBSTITUTE(TEXT(AT7,"#,##0.00"),"-","△")&amp;"】"))</f>
        <v>【63.89】</v>
      </c>
      <c r="AU6" s="84">
        <f t="shared" ref="AU6:BD6" si="4">IF(AU7="",NA(),AU7)</f>
        <v>23.56</v>
      </c>
      <c r="AV6" s="84">
        <f t="shared" si="4"/>
        <v>13.65</v>
      </c>
      <c r="AW6" s="84">
        <f t="shared" si="4"/>
        <v>19.71</v>
      </c>
      <c r="AX6" s="84">
        <f t="shared" si="4"/>
        <v>24.37</v>
      </c>
      <c r="AY6" s="84">
        <f t="shared" si="4"/>
        <v>35.49</v>
      </c>
      <c r="AZ6" s="84">
        <f t="shared" si="4"/>
        <v>70.92</v>
      </c>
      <c r="BA6" s="84">
        <f t="shared" si="4"/>
        <v>60.67</v>
      </c>
      <c r="BB6" s="84">
        <f t="shared" si="4"/>
        <v>53.44</v>
      </c>
      <c r="BC6" s="84">
        <f t="shared" si="4"/>
        <v>46.85</v>
      </c>
      <c r="BD6" s="84">
        <f t="shared" si="4"/>
        <v>44.35</v>
      </c>
      <c r="BE6" s="76" t="str">
        <f>IF(BE7="","",IF(BE7="-","【-】","【"&amp;SUBSTITUTE(TEXT(BE7,"#,##0.00"),"-","△")&amp;"】"))</f>
        <v>【44.07】</v>
      </c>
      <c r="BF6" s="84">
        <f t="shared" ref="BF6:BO6" si="5">IF(BF7="",NA(),BF7)</f>
        <v>4730.7299999999996</v>
      </c>
      <c r="BG6" s="84">
        <f t="shared" si="5"/>
        <v>4557.1899999999996</v>
      </c>
      <c r="BH6" s="84">
        <f t="shared" si="5"/>
        <v>3595.24</v>
      </c>
      <c r="BI6" s="84">
        <f t="shared" si="5"/>
        <v>3539.42</v>
      </c>
      <c r="BJ6" s="84">
        <f t="shared" si="5"/>
        <v>3463.84</v>
      </c>
      <c r="BK6" s="84">
        <f t="shared" si="5"/>
        <v>1144.94</v>
      </c>
      <c r="BL6" s="84">
        <f t="shared" si="5"/>
        <v>1252.71</v>
      </c>
      <c r="BM6" s="84">
        <f t="shared" si="5"/>
        <v>1267.3900000000001</v>
      </c>
      <c r="BN6" s="84">
        <f t="shared" si="5"/>
        <v>1268.6300000000001</v>
      </c>
      <c r="BO6" s="84">
        <f t="shared" si="5"/>
        <v>1283.69</v>
      </c>
      <c r="BP6" s="76" t="str">
        <f>IF(BP7="","",IF(BP7="-","【-】","【"&amp;SUBSTITUTE(TEXT(BP7,"#,##0.00"),"-","△")&amp;"】"))</f>
        <v>【1,201.79】</v>
      </c>
      <c r="BQ6" s="84">
        <f t="shared" ref="BQ6:BZ6" si="6">IF(BQ7="",NA(),BQ7)</f>
        <v>40.51</v>
      </c>
      <c r="BR6" s="84">
        <f t="shared" si="6"/>
        <v>40.68</v>
      </c>
      <c r="BS6" s="84">
        <f t="shared" si="6"/>
        <v>49.29</v>
      </c>
      <c r="BT6" s="84">
        <f t="shared" si="6"/>
        <v>47.47</v>
      </c>
      <c r="BU6" s="84">
        <f t="shared" si="6"/>
        <v>47.33</v>
      </c>
      <c r="BV6" s="84">
        <f t="shared" si="6"/>
        <v>88.16</v>
      </c>
      <c r="BW6" s="84">
        <f t="shared" si="6"/>
        <v>87.03</v>
      </c>
      <c r="BX6" s="84">
        <f t="shared" si="6"/>
        <v>84.3</v>
      </c>
      <c r="BY6" s="84">
        <f t="shared" si="6"/>
        <v>82.88</v>
      </c>
      <c r="BZ6" s="84">
        <f t="shared" si="6"/>
        <v>82.53</v>
      </c>
      <c r="CA6" s="76" t="str">
        <f>IF(CA7="","",IF(CA7="-","【-】","【"&amp;SUBSTITUTE(TEXT(CA7,"#,##0.00"),"-","△")&amp;"】"))</f>
        <v>【75.31】</v>
      </c>
      <c r="CB6" s="84">
        <f t="shared" ref="CB6:CK6" si="7">IF(CB7="",NA(),CB7)</f>
        <v>262.44</v>
      </c>
      <c r="CC6" s="84">
        <f t="shared" si="7"/>
        <v>262.08</v>
      </c>
      <c r="CD6" s="84">
        <f t="shared" si="7"/>
        <v>267.08999999999997</v>
      </c>
      <c r="CE6" s="84">
        <f t="shared" si="7"/>
        <v>281.91000000000003</v>
      </c>
      <c r="CF6" s="84">
        <f t="shared" si="7"/>
        <v>283.95999999999998</v>
      </c>
      <c r="CG6" s="84">
        <f t="shared" si="7"/>
        <v>173.89</v>
      </c>
      <c r="CH6" s="84">
        <f t="shared" si="7"/>
        <v>177.02</v>
      </c>
      <c r="CI6" s="84">
        <f t="shared" si="7"/>
        <v>185.47</v>
      </c>
      <c r="CJ6" s="84">
        <f t="shared" si="7"/>
        <v>187.76</v>
      </c>
      <c r="CK6" s="84">
        <f t="shared" si="7"/>
        <v>190.48</v>
      </c>
      <c r="CL6" s="76" t="str">
        <f>IF(CL7="","",IF(CL7="-","【-】","【"&amp;SUBSTITUTE(TEXT(CL7,"#,##0.00"),"-","△")&amp;"】"))</f>
        <v>【216.39】</v>
      </c>
      <c r="CM6" s="84">
        <f t="shared" ref="CM6:CV6" si="8">IF(CM7="",NA(),CM7)</f>
        <v>22.05</v>
      </c>
      <c r="CN6" s="84">
        <f t="shared" si="8"/>
        <v>21.82</v>
      </c>
      <c r="CO6" s="84">
        <f t="shared" si="8"/>
        <v>22.12</v>
      </c>
      <c r="CP6" s="84">
        <f t="shared" si="8"/>
        <v>20.83</v>
      </c>
      <c r="CQ6" s="84">
        <f t="shared" si="8"/>
        <v>22.55</v>
      </c>
      <c r="CR6" s="84">
        <f t="shared" si="8"/>
        <v>42.38</v>
      </c>
      <c r="CS6" s="84">
        <f t="shared" si="8"/>
        <v>46.17</v>
      </c>
      <c r="CT6" s="84">
        <f t="shared" si="8"/>
        <v>45.68</v>
      </c>
      <c r="CU6" s="84">
        <f t="shared" si="8"/>
        <v>45.87</v>
      </c>
      <c r="CV6" s="84">
        <f t="shared" si="8"/>
        <v>44.24</v>
      </c>
      <c r="CW6" s="76" t="str">
        <f>IF(CW7="","",IF(CW7="-","【-】","【"&amp;SUBSTITUTE(TEXT(CW7,"#,##0.00"),"-","△")&amp;"】"))</f>
        <v>【42.57】</v>
      </c>
      <c r="CX6" s="84">
        <f t="shared" ref="CX6:DG6" si="9">IF(CX7="",NA(),CX7)</f>
        <v>70.88</v>
      </c>
      <c r="CY6" s="84">
        <f t="shared" si="9"/>
        <v>71.39</v>
      </c>
      <c r="CZ6" s="84">
        <f t="shared" si="9"/>
        <v>72.010000000000005</v>
      </c>
      <c r="DA6" s="84">
        <f t="shared" si="9"/>
        <v>72.12</v>
      </c>
      <c r="DB6" s="84">
        <f t="shared" si="9"/>
        <v>73.260000000000005</v>
      </c>
      <c r="DC6" s="84">
        <f t="shared" si="9"/>
        <v>87.01</v>
      </c>
      <c r="DD6" s="84">
        <f t="shared" si="9"/>
        <v>87.84</v>
      </c>
      <c r="DE6" s="84">
        <f t="shared" si="9"/>
        <v>87.96</v>
      </c>
      <c r="DF6" s="84">
        <f t="shared" si="9"/>
        <v>87.65</v>
      </c>
      <c r="DG6" s="84">
        <f t="shared" si="9"/>
        <v>88.15</v>
      </c>
      <c r="DH6" s="76" t="str">
        <f>IF(DH7="","",IF(DH7="-","【-】","【"&amp;SUBSTITUTE(TEXT(DH7,"#,##0.00"),"-","△")&amp;"】"))</f>
        <v>【85.24】</v>
      </c>
      <c r="DI6" s="84">
        <f t="shared" ref="DI6:DR6" si="10">IF(DI7="",NA(),DI7)</f>
        <v>24.36</v>
      </c>
      <c r="DJ6" s="84">
        <f t="shared" si="10"/>
        <v>26.54</v>
      </c>
      <c r="DK6" s="84">
        <f t="shared" si="10"/>
        <v>28.7</v>
      </c>
      <c r="DL6" s="84">
        <f t="shared" si="10"/>
        <v>30.8</v>
      </c>
      <c r="DM6" s="84">
        <f t="shared" si="10"/>
        <v>32.909999999999997</v>
      </c>
      <c r="DN6" s="84">
        <f t="shared" si="10"/>
        <v>28.59</v>
      </c>
      <c r="DO6" s="84">
        <f t="shared" si="10"/>
        <v>26.56</v>
      </c>
      <c r="DP6" s="84">
        <f t="shared" si="10"/>
        <v>27.82</v>
      </c>
      <c r="DQ6" s="84">
        <f t="shared" si="10"/>
        <v>29.24</v>
      </c>
      <c r="DR6" s="84">
        <f t="shared" si="10"/>
        <v>31.73</v>
      </c>
      <c r="DS6" s="76" t="str">
        <f>IF(DS7="","",IF(DS7="-","【-】","【"&amp;SUBSTITUTE(TEXT(DS7,"#,##0.00"),"-","△")&amp;"】"))</f>
        <v>【25.87】</v>
      </c>
      <c r="DT6" s="76">
        <f t="shared" ref="DT6:EC6" si="11">IF(DT7="",NA(),DT7)</f>
        <v>0</v>
      </c>
      <c r="DU6" s="76">
        <f t="shared" si="11"/>
        <v>0</v>
      </c>
      <c r="DV6" s="76">
        <f t="shared" si="11"/>
        <v>0</v>
      </c>
      <c r="DW6" s="76">
        <f t="shared" si="11"/>
        <v>0</v>
      </c>
      <c r="DX6" s="76">
        <f t="shared" si="11"/>
        <v>0</v>
      </c>
      <c r="DY6" s="76">
        <f t="shared" si="11"/>
        <v>0</v>
      </c>
      <c r="DZ6" s="76">
        <f t="shared" si="11"/>
        <v>0</v>
      </c>
      <c r="EA6" s="76">
        <f t="shared" si="11"/>
        <v>0</v>
      </c>
      <c r="EB6" s="76">
        <f t="shared" si="11"/>
        <v>0</v>
      </c>
      <c r="EC6" s="76">
        <f t="shared" si="11"/>
        <v>0</v>
      </c>
      <c r="ED6" s="76" t="str">
        <f>IF(ED7="","",IF(ED7="-","【-】","【"&amp;SUBSTITUTE(TEXT(ED7,"#,##0.00"),"-","△")&amp;"】"))</f>
        <v>【0.01】</v>
      </c>
      <c r="EE6" s="76">
        <f t="shared" ref="EE6:EN6" si="12">IF(EE7="",NA(),EE7)</f>
        <v>0</v>
      </c>
      <c r="EF6" s="76">
        <f t="shared" si="12"/>
        <v>0</v>
      </c>
      <c r="EG6" s="76">
        <f t="shared" si="12"/>
        <v>0</v>
      </c>
      <c r="EH6" s="76">
        <f t="shared" si="12"/>
        <v>0</v>
      </c>
      <c r="EI6" s="76">
        <f t="shared" si="12"/>
        <v>0</v>
      </c>
      <c r="EJ6" s="84">
        <f t="shared" si="12"/>
        <v>0.15</v>
      </c>
      <c r="EK6" s="84">
        <f t="shared" si="12"/>
        <v>6.e-002</v>
      </c>
      <c r="EL6" s="84">
        <f t="shared" si="12"/>
        <v>4.e-002</v>
      </c>
      <c r="EM6" s="84">
        <f t="shared" si="12"/>
        <v>6.e-002</v>
      </c>
      <c r="EN6" s="84">
        <f t="shared" si="12"/>
        <v>0.27</v>
      </c>
      <c r="EO6" s="76" t="str">
        <f>IF(EO7="","",IF(EO7="-","【-】","【"&amp;SUBSTITUTE(TEXT(EO7,"#,##0.00"),"-","△")&amp;"】"))</f>
        <v>【0.15】</v>
      </c>
    </row>
    <row r="7" spans="1:148" s="61" customFormat="1">
      <c r="A7" s="62"/>
      <c r="B7" s="68">
        <v>2021</v>
      </c>
      <c r="C7" s="68">
        <v>222038</v>
      </c>
      <c r="D7" s="68">
        <v>46</v>
      </c>
      <c r="E7" s="68">
        <v>17</v>
      </c>
      <c r="F7" s="68">
        <v>4</v>
      </c>
      <c r="G7" s="68">
        <v>0</v>
      </c>
      <c r="H7" s="68" t="s">
        <v>96</v>
      </c>
      <c r="I7" s="68" t="s">
        <v>97</v>
      </c>
      <c r="J7" s="68" t="s">
        <v>98</v>
      </c>
      <c r="K7" s="68" t="s">
        <v>13</v>
      </c>
      <c r="L7" s="68" t="s">
        <v>99</v>
      </c>
      <c r="M7" s="68" t="s">
        <v>100</v>
      </c>
      <c r="N7" s="77" t="s">
        <v>101</v>
      </c>
      <c r="O7" s="77">
        <v>45.29</v>
      </c>
      <c r="P7" s="77">
        <v>4.4400000000000004</v>
      </c>
      <c r="Q7" s="77">
        <v>83.18</v>
      </c>
      <c r="R7" s="77">
        <v>2600</v>
      </c>
      <c r="S7" s="77">
        <v>191256</v>
      </c>
      <c r="T7" s="77">
        <v>186.82</v>
      </c>
      <c r="U7" s="77">
        <v>1023.74</v>
      </c>
      <c r="V7" s="77">
        <v>8649</v>
      </c>
      <c r="W7" s="77">
        <v>3.51</v>
      </c>
      <c r="X7" s="77">
        <v>2464.1</v>
      </c>
      <c r="Y7" s="77">
        <v>100</v>
      </c>
      <c r="Z7" s="77">
        <v>100</v>
      </c>
      <c r="AA7" s="77">
        <v>100</v>
      </c>
      <c r="AB7" s="77">
        <v>100</v>
      </c>
      <c r="AC7" s="77">
        <v>100</v>
      </c>
      <c r="AD7" s="77">
        <v>103.61</v>
      </c>
      <c r="AE7" s="77">
        <v>102.95</v>
      </c>
      <c r="AF7" s="77">
        <v>103.34</v>
      </c>
      <c r="AG7" s="77">
        <v>102.7</v>
      </c>
      <c r="AH7" s="77">
        <v>104.11</v>
      </c>
      <c r="AI7" s="77">
        <v>105.35</v>
      </c>
      <c r="AJ7" s="77">
        <v>0</v>
      </c>
      <c r="AK7" s="77">
        <v>0</v>
      </c>
      <c r="AL7" s="77">
        <v>0</v>
      </c>
      <c r="AM7" s="77">
        <v>0</v>
      </c>
      <c r="AN7" s="77">
        <v>0</v>
      </c>
      <c r="AO7" s="77">
        <v>80.63</v>
      </c>
      <c r="AP7" s="77">
        <v>27.02</v>
      </c>
      <c r="AQ7" s="77">
        <v>29.74</v>
      </c>
      <c r="AR7" s="77">
        <v>48.2</v>
      </c>
      <c r="AS7" s="77">
        <v>46.91</v>
      </c>
      <c r="AT7" s="77">
        <v>63.89</v>
      </c>
      <c r="AU7" s="77">
        <v>23.56</v>
      </c>
      <c r="AV7" s="77">
        <v>13.65</v>
      </c>
      <c r="AW7" s="77">
        <v>19.71</v>
      </c>
      <c r="AX7" s="77">
        <v>24.37</v>
      </c>
      <c r="AY7" s="77">
        <v>35.49</v>
      </c>
      <c r="AZ7" s="77">
        <v>70.92</v>
      </c>
      <c r="BA7" s="77">
        <v>60.67</v>
      </c>
      <c r="BB7" s="77">
        <v>53.44</v>
      </c>
      <c r="BC7" s="77">
        <v>46.85</v>
      </c>
      <c r="BD7" s="77">
        <v>44.35</v>
      </c>
      <c r="BE7" s="77">
        <v>44.07</v>
      </c>
      <c r="BF7" s="77">
        <v>4730.7299999999996</v>
      </c>
      <c r="BG7" s="77">
        <v>4557.1899999999996</v>
      </c>
      <c r="BH7" s="77">
        <v>3595.24</v>
      </c>
      <c r="BI7" s="77">
        <v>3539.42</v>
      </c>
      <c r="BJ7" s="77">
        <v>3463.84</v>
      </c>
      <c r="BK7" s="77">
        <v>1144.94</v>
      </c>
      <c r="BL7" s="77">
        <v>1252.71</v>
      </c>
      <c r="BM7" s="77">
        <v>1267.3900000000001</v>
      </c>
      <c r="BN7" s="77">
        <v>1268.6300000000001</v>
      </c>
      <c r="BO7" s="77">
        <v>1283.69</v>
      </c>
      <c r="BP7" s="77">
        <v>1201.79</v>
      </c>
      <c r="BQ7" s="77">
        <v>40.51</v>
      </c>
      <c r="BR7" s="77">
        <v>40.68</v>
      </c>
      <c r="BS7" s="77">
        <v>49.29</v>
      </c>
      <c r="BT7" s="77">
        <v>47.47</v>
      </c>
      <c r="BU7" s="77">
        <v>47.33</v>
      </c>
      <c r="BV7" s="77">
        <v>88.16</v>
      </c>
      <c r="BW7" s="77">
        <v>87.03</v>
      </c>
      <c r="BX7" s="77">
        <v>84.3</v>
      </c>
      <c r="BY7" s="77">
        <v>82.88</v>
      </c>
      <c r="BZ7" s="77">
        <v>82.53</v>
      </c>
      <c r="CA7" s="77">
        <v>75.31</v>
      </c>
      <c r="CB7" s="77">
        <v>262.44</v>
      </c>
      <c r="CC7" s="77">
        <v>262.08</v>
      </c>
      <c r="CD7" s="77">
        <v>267.08999999999997</v>
      </c>
      <c r="CE7" s="77">
        <v>281.91000000000003</v>
      </c>
      <c r="CF7" s="77">
        <v>283.95999999999998</v>
      </c>
      <c r="CG7" s="77">
        <v>173.89</v>
      </c>
      <c r="CH7" s="77">
        <v>177.02</v>
      </c>
      <c r="CI7" s="77">
        <v>185.47</v>
      </c>
      <c r="CJ7" s="77">
        <v>187.76</v>
      </c>
      <c r="CK7" s="77">
        <v>190.48</v>
      </c>
      <c r="CL7" s="77">
        <v>216.39</v>
      </c>
      <c r="CM7" s="77">
        <v>22.05</v>
      </c>
      <c r="CN7" s="77">
        <v>21.82</v>
      </c>
      <c r="CO7" s="77">
        <v>22.12</v>
      </c>
      <c r="CP7" s="77">
        <v>20.83</v>
      </c>
      <c r="CQ7" s="77">
        <v>22.55</v>
      </c>
      <c r="CR7" s="77">
        <v>42.38</v>
      </c>
      <c r="CS7" s="77">
        <v>46.17</v>
      </c>
      <c r="CT7" s="77">
        <v>45.68</v>
      </c>
      <c r="CU7" s="77">
        <v>45.87</v>
      </c>
      <c r="CV7" s="77">
        <v>44.24</v>
      </c>
      <c r="CW7" s="77">
        <v>42.57</v>
      </c>
      <c r="CX7" s="77">
        <v>70.88</v>
      </c>
      <c r="CY7" s="77">
        <v>71.39</v>
      </c>
      <c r="CZ7" s="77">
        <v>72.010000000000005</v>
      </c>
      <c r="DA7" s="77">
        <v>72.12</v>
      </c>
      <c r="DB7" s="77">
        <v>73.260000000000005</v>
      </c>
      <c r="DC7" s="77">
        <v>87.01</v>
      </c>
      <c r="DD7" s="77">
        <v>87.84</v>
      </c>
      <c r="DE7" s="77">
        <v>87.96</v>
      </c>
      <c r="DF7" s="77">
        <v>87.65</v>
      </c>
      <c r="DG7" s="77">
        <v>88.15</v>
      </c>
      <c r="DH7" s="77">
        <v>85.24</v>
      </c>
      <c r="DI7" s="77">
        <v>24.36</v>
      </c>
      <c r="DJ7" s="77">
        <v>26.54</v>
      </c>
      <c r="DK7" s="77">
        <v>28.7</v>
      </c>
      <c r="DL7" s="77">
        <v>30.8</v>
      </c>
      <c r="DM7" s="77">
        <v>32.909999999999997</v>
      </c>
      <c r="DN7" s="77">
        <v>28.59</v>
      </c>
      <c r="DO7" s="77">
        <v>26.56</v>
      </c>
      <c r="DP7" s="77">
        <v>27.82</v>
      </c>
      <c r="DQ7" s="77">
        <v>29.24</v>
      </c>
      <c r="DR7" s="77">
        <v>31.73</v>
      </c>
      <c r="DS7" s="77">
        <v>25.87</v>
      </c>
      <c r="DT7" s="77">
        <v>0</v>
      </c>
      <c r="DU7" s="77">
        <v>0</v>
      </c>
      <c r="DV7" s="77">
        <v>0</v>
      </c>
      <c r="DW7" s="77">
        <v>0</v>
      </c>
      <c r="DX7" s="77">
        <v>0</v>
      </c>
      <c r="DY7" s="77">
        <v>0</v>
      </c>
      <c r="DZ7" s="77">
        <v>0</v>
      </c>
      <c r="EA7" s="77">
        <v>0</v>
      </c>
      <c r="EB7" s="77">
        <v>0</v>
      </c>
      <c r="EC7" s="77">
        <v>0</v>
      </c>
      <c r="ED7" s="77">
        <v>1.e-002</v>
      </c>
      <c r="EE7" s="77">
        <v>0</v>
      </c>
      <c r="EF7" s="77">
        <v>0</v>
      </c>
      <c r="EG7" s="77">
        <v>0</v>
      </c>
      <c r="EH7" s="77">
        <v>0</v>
      </c>
      <c r="EI7" s="77">
        <v>0</v>
      </c>
      <c r="EJ7" s="77">
        <v>0.15</v>
      </c>
      <c r="EK7" s="77">
        <v>6.e-002</v>
      </c>
      <c r="EL7" s="77">
        <v>4.e-002</v>
      </c>
      <c r="EM7" s="77">
        <v>6.e-002</v>
      </c>
      <c r="EN7" s="77">
        <v>0.27</v>
      </c>
      <c r="EO7" s="77">
        <v>0.15</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102</v>
      </c>
      <c r="C9" s="63" t="s">
        <v>103</v>
      </c>
      <c r="D9" s="63" t="s">
        <v>104</v>
      </c>
      <c r="E9" s="63" t="s">
        <v>105</v>
      </c>
      <c r="F9" s="63" t="s">
        <v>106</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33</v>
      </c>
      <c r="B10" s="69">
        <f>DATEVALUE($B7+12-B11&amp;"/1/"&amp;B12)</f>
        <v>47119</v>
      </c>
      <c r="C10" s="69">
        <f>DATEVALUE($B7+12-C11&amp;"/1/"&amp;C12)</f>
        <v>47484</v>
      </c>
      <c r="D10" s="70">
        <f>DATEVALUE($B7+12-D11&amp;"/1/"&amp;D12)</f>
        <v>47849</v>
      </c>
      <c r="E10" s="70">
        <f>DATEVALUE($B7+12-E11&amp;"/1/"&amp;E12)</f>
        <v>48215</v>
      </c>
      <c r="F10" s="70">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2023-02-20T05:52:49Z</cp:lastPrinted>
  <dcterms:created xsi:type="dcterms:W3CDTF">2023-01-12T23:39:27Z</dcterms:created>
  <dcterms:modified xsi:type="dcterms:W3CDTF">2023-02-21T00:26:39Z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2023-02-21T00:26:39Z</vt:filetime>
  </property>
</Properties>
</file>