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1715"/>
  </bookViews>
  <sheets>
    <sheet name="（入力必須）記入シート" sheetId="1" r:id="rId1"/>
    <sheet name="（入力必須）要領様式第2号" sheetId="2" r:id="rId2"/>
    <sheet name="（入力不可）要綱様式第1号" sheetId="3" r:id="rId3"/>
    <sheet name="（入力不可）要綱様式第2号" sheetId="4" r:id="rId4"/>
    <sheet name="（入力不可）要綱様式第3号" sheetId="5" r:id="rId5"/>
    <sheet name="（入力不可）要綱様式第5号" sheetId="6" r:id="rId6"/>
    <sheet name="（入力不可）要領様式第1号" sheetId="7" r:id="rId7"/>
    <sheet name="（入力不可）口座登録様式" sheetId="8" r:id="rId8"/>
  </sheets>
  <definedNames>
    <definedName name="_xlnm.Print_Area" localSheetId="0">'（入力必須）記入シート'!$A$1:$G$68</definedName>
    <definedName name="_xlnm.Print_Area" localSheetId="6">'（入力不可）要領様式第1号'!$A$1:$V$35</definedName>
    <definedName name="_xlnm.Print_Area" localSheetId="7">'（入力不可）口座登録様式'!$A$1:$BA$61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<sst xmlns="http://schemas.openxmlformats.org/spreadsheetml/2006/main" xmlns:r="http://schemas.openxmlformats.org/officeDocument/2006/relationships" count="263" uniqueCount="263">
  <si>
    <t>１　転入する住宅の概要</t>
  </si>
  <si>
    <t>県内市町</t>
    <rPh sb="0" eb="2">
      <t>ケンナイ</t>
    </rPh>
    <rPh sb="2" eb="3">
      <t>シ</t>
    </rPh>
    <rPh sb="3" eb="4">
      <t>マチ</t>
    </rPh>
    <phoneticPr fontId="5"/>
  </si>
  <si>
    <t>埼玉県</t>
  </si>
  <si>
    <t>静岡市葵区</t>
    <rPh sb="3" eb="5">
      <t>アオイク</t>
    </rPh>
    <phoneticPr fontId="5"/>
  </si>
  <si>
    <t>静岡市清水区</t>
    <rPh sb="3" eb="6">
      <t>シミズク</t>
    </rPh>
    <phoneticPr fontId="5"/>
  </si>
  <si>
    <t>茨城県</t>
  </si>
  <si>
    <t>③ ファクス用電話番号</t>
  </si>
  <si>
    <t>礼金</t>
  </si>
  <si>
    <t>仲介業者</t>
    <rPh sb="0" eb="2">
      <t>ちゅうかい</t>
    </rPh>
    <rPh sb="2" eb="4">
      <t>ぎょうしゃ</t>
    </rPh>
    <phoneticPr fontId="5" type="Hiragana"/>
  </si>
  <si>
    <t>賀茂郡南伊豆町</t>
  </si>
  <si>
    <t>申請内容②</t>
  </si>
  <si>
    <t>静岡市駿河区</t>
  </si>
  <si>
    <t>御殿場市</t>
  </si>
  <si>
    <t>自己資金</t>
    <rPh sb="0" eb="2">
      <t>ジコ</t>
    </rPh>
    <rPh sb="2" eb="4">
      <t>シキン</t>
    </rPh>
    <phoneticPr fontId="5"/>
  </si>
  <si>
    <t>島田市</t>
  </si>
  <si>
    <t>千葉県</t>
  </si>
  <si>
    <t>袋井市</t>
  </si>
  <si>
    <t>令和　年　月　日</t>
    <rPh sb="0" eb="2">
      <t>れいわ</t>
    </rPh>
    <phoneticPr fontId="5" type="Hiragana"/>
  </si>
  <si>
    <t>熱海市</t>
  </si>
  <si>
    <t>周智郡森町</t>
  </si>
  <si>
    <t>駿東郡長泉町</t>
  </si>
  <si>
    <t>次のとおり登録してください。</t>
    <rPh sb="0" eb="1">
      <t>ツギ</t>
    </rPh>
    <rPh sb="5" eb="7">
      <t>トウロク</t>
    </rPh>
    <phoneticPr fontId="24"/>
  </si>
  <si>
    <t>⑭ 通常口座振替先</t>
  </si>
  <si>
    <t>沼津市</t>
  </si>
  <si>
    <t>三島市</t>
  </si>
  <si>
    <t>群馬県</t>
  </si>
  <si>
    <t>藤枝市</t>
  </si>
  <si>
    <t>富士宮市</t>
  </si>
  <si>
    <t>伊東市</t>
  </si>
  <si>
    <t>長野県</t>
  </si>
  <si>
    <t>福井県</t>
  </si>
  <si>
    <t>種別</t>
    <rPh sb="0" eb="2">
      <t>シュベツ</t>
    </rPh>
    <phoneticPr fontId="24"/>
  </si>
  <si>
    <t>富士市</t>
  </si>
  <si>
    <t>青森県</t>
  </si>
  <si>
    <t>本・支店名</t>
    <rPh sb="0" eb="1">
      <t>ホン</t>
    </rPh>
    <rPh sb="2" eb="4">
      <t>シテン</t>
    </rPh>
    <rPh sb="4" eb="5">
      <t>メイ</t>
    </rPh>
    <phoneticPr fontId="5"/>
  </si>
  <si>
    <t>秋田県</t>
  </si>
  <si>
    <t>磐田市</t>
  </si>
  <si>
    <t>焼津市</t>
  </si>
  <si>
    <t>　上記の内容について、関係部署又は関係機関へ照会を行い、県が調査することについて同意します。</t>
  </si>
  <si>
    <t>掛川市</t>
  </si>
  <si>
    <t>種別</t>
    <rPh sb="0" eb="2">
      <t>シュベツ</t>
    </rPh>
    <phoneticPr fontId="5"/>
  </si>
  <si>
    <t>伊豆市</t>
  </si>
  <si>
    <t>下田市</t>
  </si>
  <si>
    <t>④ 氏名・名称（カナ）</t>
    <rPh sb="2" eb="4">
      <t>シメイ</t>
    </rPh>
    <rPh sb="5" eb="7">
      <t>メイショウ</t>
    </rPh>
    <phoneticPr fontId="24"/>
  </si>
  <si>
    <t>榛原郡川根本町</t>
  </si>
  <si>
    <t>裾野市</t>
  </si>
  <si>
    <t>湖西市</t>
  </si>
  <si>
    <t>御前崎市</t>
  </si>
  <si>
    <t>熊本県</t>
  </si>
  <si>
    <t>牧之原市</t>
  </si>
  <si>
    <t>＝</t>
  </si>
  <si>
    <t>菊川市</t>
  </si>
  <si>
    <t>伊豆の国市</t>
  </si>
  <si>
    <t>福島県</t>
  </si>
  <si>
    <t>交付申請</t>
  </si>
  <si>
    <t>賀茂郡東伊豆町</t>
  </si>
  <si>
    <t>賀茂郡河津町</t>
  </si>
  <si>
    <t>賀茂郡松崎町</t>
  </si>
  <si>
    <t>レンタカー業者①</t>
  </si>
  <si>
    <t>駿東郡清水町</t>
  </si>
  <si>
    <t>レンタカー代</t>
  </si>
  <si>
    <t>新潟県</t>
  </si>
  <si>
    <t>賀茂郡西伊豆町</t>
  </si>
  <si>
    <t>本・支店名</t>
    <rPh sb="0" eb="1">
      <t>ホン</t>
    </rPh>
    <rPh sb="2" eb="4">
      <t>シテン</t>
    </rPh>
    <rPh sb="4" eb="5">
      <t>メイ</t>
    </rPh>
    <phoneticPr fontId="24"/>
  </si>
  <si>
    <t>田方郡函南町</t>
  </si>
  <si>
    <t>北海道</t>
  </si>
  <si>
    <t>駿東郡小山町</t>
  </si>
  <si>
    <t>榛原郡吉田町</t>
  </si>
  <si>
    <t>連絡先　TEL</t>
  </si>
  <si>
    <t>都道府県</t>
    <rPh sb="0" eb="4">
      <t>トドウフケン</t>
    </rPh>
    <phoneticPr fontId="5"/>
  </si>
  <si>
    <t>岩手県</t>
  </si>
  <si>
    <t>神奈川県</t>
  </si>
  <si>
    <t>氏名</t>
  </si>
  <si>
    <t>宮城県</t>
  </si>
  <si>
    <t>連絡先　E-Mail</t>
  </si>
  <si>
    <t>山形県</t>
  </si>
  <si>
    <t>栃木県</t>
  </si>
  <si>
    <t>東京都</t>
  </si>
  <si>
    <t>富山県</t>
  </si>
  <si>
    <t>石川県</t>
  </si>
  <si>
    <t>山梨県</t>
  </si>
  <si>
    <t>岐阜県</t>
  </si>
  <si>
    <t>（補助金所要額）</t>
    <rPh sb="1" eb="4">
      <t>ホジョキン</t>
    </rPh>
    <rPh sb="4" eb="6">
      <t>ショヨウ</t>
    </rPh>
    <rPh sb="6" eb="7">
      <t>ガク</t>
    </rPh>
    <phoneticPr fontId="5"/>
  </si>
  <si>
    <t>静岡県</t>
  </si>
  <si>
    <t>計</t>
    <rPh sb="0" eb="1">
      <t>ケイ</t>
    </rPh>
    <phoneticPr fontId="5"/>
  </si>
  <si>
    <t>愛知県</t>
  </si>
  <si>
    <t>⑫ 地番等（漢字）</t>
    <rPh sb="2" eb="4">
      <t>チバン</t>
    </rPh>
    <rPh sb="4" eb="5">
      <t>トウ</t>
    </rPh>
    <rPh sb="6" eb="8">
      <t>カンジ</t>
    </rPh>
    <phoneticPr fontId="24"/>
  </si>
  <si>
    <t>三重県</t>
  </si>
  <si>
    <t>円</t>
  </si>
  <si>
    <t>滋賀県</t>
  </si>
  <si>
    <t>連絡先E-Mail</t>
  </si>
  <si>
    <t>京都府</t>
  </si>
  <si>
    <t>区　分</t>
    <rPh sb="0" eb="1">
      <t>ク</t>
    </rPh>
    <rPh sb="2" eb="3">
      <t>ブン</t>
    </rPh>
    <phoneticPr fontId="5"/>
  </si>
  <si>
    <t>大阪府</t>
  </si>
  <si>
    <t>兵庫県</t>
  </si>
  <si>
    <t>市区町</t>
    <rPh sb="0" eb="2">
      <t>シク</t>
    </rPh>
    <rPh sb="2" eb="3">
      <t>マチ</t>
    </rPh>
    <phoneticPr fontId="5"/>
  </si>
  <si>
    <t>奈良県</t>
  </si>
  <si>
    <t>１</t>
  </si>
  <si>
    <t>和歌山県</t>
  </si>
  <si>
    <t>鳥取県</t>
  </si>
  <si>
    <t>※Excelの形式によっては一部のシートの形が崩れる場合がありますが、そのまま提出してください。</t>
  </si>
  <si>
    <t>島根県</t>
  </si>
  <si>
    <t>香川県</t>
  </si>
  <si>
    <t>岡山県</t>
  </si>
  <si>
    <t>広島県</t>
  </si>
  <si>
    <t>山口県</t>
  </si>
  <si>
    <t>徳島県</t>
  </si>
  <si>
    <t>愛媛県</t>
  </si>
  <si>
    <t>高知県</t>
  </si>
  <si>
    <t>福岡県</t>
  </si>
  <si>
    <t>佐賀県</t>
  </si>
  <si>
    <t>長崎県</t>
  </si>
  <si>
    <t>大分県</t>
  </si>
  <si>
    <t>宮崎県</t>
  </si>
  <si>
    <t>鹿児島県</t>
  </si>
  <si>
    <t>県補助金</t>
    <rPh sb="0" eb="1">
      <t>ケン</t>
    </rPh>
    <rPh sb="1" eb="4">
      <t>ホジョキン</t>
    </rPh>
    <phoneticPr fontId="5"/>
  </si>
  <si>
    <t>沖縄県</t>
  </si>
  <si>
    <t>交通費</t>
  </si>
  <si>
    <t>事業費</t>
    <rPh sb="0" eb="3">
      <t>ジギョウヒ</t>
    </rPh>
    <phoneticPr fontId="5"/>
  </si>
  <si>
    <t>引っ越し業者①</t>
  </si>
  <si>
    <t>転居前住所②</t>
  </si>
  <si>
    <t>交付決定通知番号</t>
  </si>
  <si>
    <t>市区町</t>
    <rPh sb="0" eb="1">
      <t>シ</t>
    </rPh>
    <rPh sb="1" eb="2">
      <t>ク</t>
    </rPh>
    <rPh sb="2" eb="3">
      <t>マチ</t>
    </rPh>
    <phoneticPr fontId="5"/>
  </si>
  <si>
    <t>マンション名等</t>
    <rPh sb="5" eb="6">
      <t>メイ</t>
    </rPh>
    <rPh sb="6" eb="7">
      <t>トウ</t>
    </rPh>
    <phoneticPr fontId="5"/>
  </si>
  <si>
    <t>口座名義人（カナ）</t>
    <rPh sb="0" eb="2">
      <t>コウザ</t>
    </rPh>
    <rPh sb="2" eb="4">
      <t>メイギ</t>
    </rPh>
    <rPh sb="4" eb="5">
      <t>ニン</t>
    </rPh>
    <phoneticPr fontId="5"/>
  </si>
  <si>
    <t>県内移転又は
県外移転の別</t>
    <rPh sb="0" eb="2">
      <t>けんない</t>
    </rPh>
    <rPh sb="2" eb="4">
      <t>いてん</t>
    </rPh>
    <rPh sb="4" eb="5">
      <t>また</t>
    </rPh>
    <rPh sb="7" eb="9">
      <t>けんがい</t>
    </rPh>
    <rPh sb="9" eb="11">
      <t>いてん</t>
    </rPh>
    <rPh sb="12" eb="13">
      <t>べつ</t>
    </rPh>
    <phoneticPr fontId="5" type="Hiragana"/>
  </si>
  <si>
    <t>番地以下</t>
    <rPh sb="0" eb="2">
      <t>バンチ</t>
    </rPh>
    <rPh sb="2" eb="4">
      <t>イカ</t>
    </rPh>
    <phoneticPr fontId="5"/>
  </si>
  <si>
    <t>地名番地以下</t>
    <rPh sb="0" eb="2">
      <t>チメイ</t>
    </rPh>
    <rPh sb="2" eb="4">
      <t>バンチ</t>
    </rPh>
    <rPh sb="4" eb="6">
      <t>イカ</t>
    </rPh>
    <phoneticPr fontId="5"/>
  </si>
  <si>
    <t>⑩ 県ｺｰﾄﾞ</t>
    <rPh sb="2" eb="3">
      <t>ケン</t>
    </rPh>
    <phoneticPr fontId="24"/>
  </si>
  <si>
    <t>口座番号</t>
    <rPh sb="0" eb="2">
      <t>コウザ</t>
    </rPh>
    <rPh sb="2" eb="4">
      <t>バンゴウ</t>
    </rPh>
    <phoneticPr fontId="5"/>
  </si>
  <si>
    <t>口　座　番　号</t>
  </si>
  <si>
    <t>⑥ 氏名・名称（漢字）下段</t>
    <rPh sb="2" eb="4">
      <t>シメイ</t>
    </rPh>
    <rPh sb="5" eb="7">
      <t>メイショウ</t>
    </rPh>
    <rPh sb="8" eb="10">
      <t>カンジ</t>
    </rPh>
    <rPh sb="11" eb="13">
      <t>ゲダン</t>
    </rPh>
    <phoneticPr fontId="24"/>
  </si>
  <si>
    <t>実績報告</t>
    <rPh sb="0" eb="2">
      <t>ジッセキ</t>
    </rPh>
    <rPh sb="2" eb="4">
      <t>ホウコク</t>
    </rPh>
    <phoneticPr fontId="5"/>
  </si>
  <si>
    <t>⑤ 氏名・名称（漢字）上段</t>
    <rPh sb="2" eb="4">
      <t>シメイ</t>
    </rPh>
    <rPh sb="5" eb="7">
      <t>メイショウ</t>
    </rPh>
    <rPh sb="8" eb="10">
      <t>カンジ</t>
    </rPh>
    <rPh sb="11" eb="13">
      <t>ジョウダン</t>
    </rPh>
    <phoneticPr fontId="24"/>
  </si>
  <si>
    <t>△減</t>
    <rPh sb="1" eb="2">
      <t>ヘ</t>
    </rPh>
    <phoneticPr fontId="5"/>
  </si>
  <si>
    <t>⑬ 方書等（漢字）　（「△△ビル３Ｆ」、「□□様方」などを記入する。）</t>
    <rPh sb="2" eb="3">
      <t>カタ</t>
    </rPh>
    <rPh sb="3" eb="4">
      <t>カキ</t>
    </rPh>
    <rPh sb="4" eb="5">
      <t>トウ</t>
    </rPh>
    <rPh sb="6" eb="8">
      <t>カンジ</t>
    </rPh>
    <rPh sb="23" eb="24">
      <t>サマ</t>
    </rPh>
    <rPh sb="24" eb="25">
      <t>カタ</t>
    </rPh>
    <rPh sb="29" eb="31">
      <t>キニュウ</t>
    </rPh>
    <phoneticPr fontId="24"/>
  </si>
  <si>
    <t>郵便番号</t>
    <rPh sb="0" eb="4">
      <t>ユウビンバンゴウ</t>
    </rPh>
    <phoneticPr fontId="5"/>
  </si>
  <si>
    <t xml:space="preserve"> 口座振替先</t>
  </si>
  <si>
    <t>地名・丁目等</t>
    <rPh sb="3" eb="5">
      <t>チョウメ</t>
    </rPh>
    <rPh sb="5" eb="6">
      <t>ナド</t>
    </rPh>
    <phoneticPr fontId="5"/>
  </si>
  <si>
    <t>レンタカー業者①</t>
    <rPh sb="5" eb="7">
      <t>ぎょうしゃ</t>
    </rPh>
    <phoneticPr fontId="5" type="Hiragana"/>
  </si>
  <si>
    <t>住所</t>
  </si>
  <si>
    <t>振込口座</t>
    <rPh sb="0" eb="2">
      <t>フリコミ</t>
    </rPh>
    <rPh sb="2" eb="4">
      <t>コウザ</t>
    </rPh>
    <phoneticPr fontId="5"/>
  </si>
  <si>
    <t>振込先金融機関名</t>
    <rPh sb="0" eb="2">
      <t>フリコミ</t>
    </rPh>
    <rPh sb="2" eb="3">
      <t>サキ</t>
    </rPh>
    <rPh sb="3" eb="5">
      <t>キンユウ</t>
    </rPh>
    <rPh sb="5" eb="7">
      <t>キカン</t>
    </rPh>
    <rPh sb="7" eb="8">
      <t>メイ</t>
    </rPh>
    <phoneticPr fontId="5"/>
  </si>
  <si>
    <t>静岡県知事</t>
  </si>
  <si>
    <t>預金種別</t>
    <rPh sb="0" eb="2">
      <t>ヨキン</t>
    </rPh>
    <rPh sb="2" eb="4">
      <t>シュベツ</t>
    </rPh>
    <phoneticPr fontId="5"/>
  </si>
  <si>
    <t>交付申請</t>
    <rPh sb="0" eb="2">
      <t>コウフ</t>
    </rPh>
    <rPh sb="2" eb="4">
      <t>シンセイ</t>
    </rPh>
    <phoneticPr fontId="5"/>
  </si>
  <si>
    <t>（補助金額）</t>
  </si>
  <si>
    <t>入力必須</t>
    <rPh sb="0" eb="2">
      <t>ニュウリョク</t>
    </rPh>
    <rPh sb="2" eb="4">
      <t>ヒッス</t>
    </rPh>
    <phoneticPr fontId="5"/>
  </si>
  <si>
    <t>空き家活用移転事業実績報告書</t>
  </si>
  <si>
    <t>② 電話番号</t>
    <rPh sb="2" eb="4">
      <t>デンワ</t>
    </rPh>
    <rPh sb="4" eb="6">
      <t>バンゴウ</t>
    </rPh>
    <phoneticPr fontId="24"/>
  </si>
  <si>
    <t>現住所</t>
    <rPh sb="0" eb="1">
      <t>ゲン</t>
    </rPh>
    <rPh sb="1" eb="3">
      <t>ジュウショ</t>
    </rPh>
    <phoneticPr fontId="5"/>
  </si>
  <si>
    <t>氏名（カナ）</t>
    <rPh sb="0" eb="2">
      <t>シメイ</t>
    </rPh>
    <phoneticPr fontId="5"/>
  </si>
  <si>
    <t>様式第３号（用紙　日本産業規格Ａ４縦型）</t>
  </si>
  <si>
    <t>氏名（漢字）</t>
    <rPh sb="0" eb="2">
      <t>シメイ</t>
    </rPh>
    <rPh sb="3" eb="5">
      <t>カンジ</t>
    </rPh>
    <phoneticPr fontId="5"/>
  </si>
  <si>
    <t>電話番号</t>
  </si>
  <si>
    <t>引越先の新住所（住居表示）</t>
    <rPh sb="0" eb="2">
      <t>ヒッコ</t>
    </rPh>
    <rPh sb="2" eb="3">
      <t>サキ</t>
    </rPh>
    <rPh sb="4" eb="5">
      <t>シン</t>
    </rPh>
    <rPh sb="5" eb="7">
      <t>ジュウショ</t>
    </rPh>
    <rPh sb="8" eb="10">
      <t>ジュウキョ</t>
    </rPh>
    <rPh sb="10" eb="12">
      <t>ヒョウジ</t>
    </rPh>
    <phoneticPr fontId="5"/>
  </si>
  <si>
    <t>交付決定日</t>
    <rPh sb="0" eb="2">
      <t>コウフ</t>
    </rPh>
    <rPh sb="2" eb="4">
      <t>ケッテイ</t>
    </rPh>
    <rPh sb="4" eb="5">
      <t>ビ</t>
    </rPh>
    <phoneticPr fontId="5"/>
  </si>
  <si>
    <t>この申出書にご記入いただいた個人情報は、静岡県からのお支払に利用します。御提供いただきました個人情報の取り扱いには十分留意いたします。</t>
    <rPh sb="2" eb="5">
      <t>モウシデショ</t>
    </rPh>
    <rPh sb="7" eb="9">
      <t>キニュウ</t>
    </rPh>
    <rPh sb="14" eb="16">
      <t>コジン</t>
    </rPh>
    <rPh sb="27" eb="29">
      <t>シハライ</t>
    </rPh>
    <rPh sb="30" eb="32">
      <t>リヨウ</t>
    </rPh>
    <phoneticPr fontId="24"/>
  </si>
  <si>
    <t>（補助金に係る消費税仕入控除税額等）</t>
  </si>
  <si>
    <t>※　この用紙のみを切りはなして返送してください。</t>
    <rPh sb="4" eb="6">
      <t>ヨウシ</t>
    </rPh>
    <rPh sb="9" eb="10">
      <t>キ</t>
    </rPh>
    <rPh sb="15" eb="17">
      <t>ヘンソウ</t>
    </rPh>
    <phoneticPr fontId="24"/>
  </si>
  <si>
    <t>補助金額</t>
  </si>
  <si>
    <t>申請者情報</t>
    <rPh sb="0" eb="3">
      <t>シンセイシャ</t>
    </rPh>
    <rPh sb="3" eb="5">
      <t>ジョウホウ</t>
    </rPh>
    <phoneticPr fontId="5"/>
  </si>
  <si>
    <t>要領様式第２号</t>
  </si>
  <si>
    <t>⑧ 業種</t>
    <rPh sb="2" eb="4">
      <t>ギョウシュ</t>
    </rPh>
    <phoneticPr fontId="24"/>
  </si>
  <si>
    <t>確認及び誓約書</t>
  </si>
  <si>
    <t>　次の事項を確認及び誓約の上、□にレ点を記入し、申請者名を記名してください。</t>
  </si>
  <si>
    <t>□</t>
  </si>
  <si>
    <t>　空き家活用移転事業費補助金交付要領の申請条件等を理解した上で申請し、この申請書及び添付書類に記載の事項は、事実に相違ありません。</t>
  </si>
  <si>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24"/>
  </si>
  <si>
    <t>　暴力団員による不当な行為の防止等に関する法律第２条に定める暴力団又は暴力団員等、及び暴力団員等と密接な関係を有する者及びこれらの者が役員等となっている団体に属する者ではありません。</t>
  </si>
  <si>
    <t>振　替　先　金　融　機　関　名</t>
    <rPh sb="0" eb="1">
      <t>ブルイ</t>
    </rPh>
    <rPh sb="2" eb="3">
      <t>テイ</t>
    </rPh>
    <rPh sb="4" eb="5">
      <t>サキ</t>
    </rPh>
    <rPh sb="6" eb="7">
      <t>カネ</t>
    </rPh>
    <rPh sb="8" eb="9">
      <t>トオル</t>
    </rPh>
    <rPh sb="10" eb="11">
      <t>キ</t>
    </rPh>
    <rPh sb="12" eb="13">
      <t>セキ</t>
    </rPh>
    <rPh sb="14" eb="15">
      <t>メイ</t>
    </rPh>
    <phoneticPr fontId="24"/>
  </si>
  <si>
    <t>　補助対象事業において、国、県、市町その他団体と重複する補助金の交付を受けた、又は受ける予定の事業ではありません。</t>
  </si>
  <si>
    <t>申請者氏名</t>
  </si>
  <si>
    <t>様式第１号（用紙　日本産業規格Ａ４縦型）</t>
  </si>
  <si>
    <t>空き家活用移転事業費補助金交付申請書</t>
  </si>
  <si>
    <t>0</t>
  </si>
  <si>
    <t xml:space="preserve"> 類を添えて申請します。</t>
  </si>
  <si>
    <t>公共交通機関経路①</t>
  </si>
  <si>
    <t xml:space="preserve"> 交付申請額</t>
    <rPh sb="3" eb="6">
      <t>シンセイガク</t>
    </rPh>
    <phoneticPr fontId="5"/>
  </si>
  <si>
    <t>（補助金所要額）</t>
  </si>
  <si>
    <t>円</t>
    <rPh sb="0" eb="1">
      <t>エン</t>
    </rPh>
    <phoneticPr fontId="5"/>
  </si>
  <si>
    <t>金融機関名</t>
  </si>
  <si>
    <t>支店名</t>
  </si>
  <si>
    <t>連絡先</t>
  </si>
  <si>
    <t>口座種別</t>
  </si>
  <si>
    <t>（予算額）</t>
    <rPh sb="1" eb="4">
      <t>ヨサンガク</t>
    </rPh>
    <phoneticPr fontId="5"/>
  </si>
  <si>
    <t>口座番号</t>
  </si>
  <si>
    <t>補助対象事業費</t>
    <rPh sb="6" eb="7">
      <t>ひ</t>
    </rPh>
    <phoneticPr fontId="5" type="Hiragana"/>
  </si>
  <si>
    <t>口座名義人（カナ）</t>
  </si>
  <si>
    <t>－</t>
  </si>
  <si>
    <t>円</t>
    <rPh sb="0" eb="1">
      <t>エン</t>
    </rPh>
    <phoneticPr fontId="24"/>
  </si>
  <si>
    <t>様式第２号（用紙　日本産業規格Ａ４縦型）</t>
  </si>
  <si>
    <t>２</t>
  </si>
  <si>
    <t>事業の内容</t>
  </si>
  <si>
    <t>交付申請又は実績報告の別</t>
    <rPh sb="0" eb="2">
      <t>コウフ</t>
    </rPh>
    <rPh sb="2" eb="4">
      <t>シンセイ</t>
    </rPh>
    <rPh sb="4" eb="5">
      <t>マタ</t>
    </rPh>
    <rPh sb="6" eb="8">
      <t>ジッセキ</t>
    </rPh>
    <rPh sb="8" eb="10">
      <t>ホウコク</t>
    </rPh>
    <rPh sb="11" eb="12">
      <t>ベツ</t>
    </rPh>
    <phoneticPr fontId="5"/>
  </si>
  <si>
    <t xml:space="preserve"> 字ｺｰﾄﾞ</t>
    <rPh sb="1" eb="2">
      <t>アザ</t>
    </rPh>
    <phoneticPr fontId="24"/>
  </si>
  <si>
    <t>１　収入の部</t>
    <rPh sb="2" eb="4">
      <t>シュウニュウ</t>
    </rPh>
    <rPh sb="5" eb="6">
      <t>ブ</t>
    </rPh>
    <phoneticPr fontId="5"/>
  </si>
  <si>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24"/>
  </si>
  <si>
    <t>２ 支出の部</t>
    <rPh sb="2" eb="4">
      <t>シシュツ</t>
    </rPh>
    <rPh sb="5" eb="6">
      <t>ブ</t>
    </rPh>
    <phoneticPr fontId="5"/>
  </si>
  <si>
    <t>比　較</t>
    <rPh sb="0" eb="1">
      <t>ヒ</t>
    </rPh>
    <rPh sb="2" eb="3">
      <t>カク</t>
    </rPh>
    <phoneticPr fontId="5"/>
  </si>
  <si>
    <t>増</t>
    <rPh sb="0" eb="1">
      <t>フ</t>
    </rPh>
    <phoneticPr fontId="5"/>
  </si>
  <si>
    <t>備　考</t>
    <rPh sb="0" eb="1">
      <t>ビ</t>
    </rPh>
    <rPh sb="2" eb="3">
      <t>コウ</t>
    </rPh>
    <phoneticPr fontId="5"/>
  </si>
  <si>
    <t>様式第５号（用紙　日本産業規格Ａ４縦型）</t>
  </si>
  <si>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24"/>
  </si>
  <si>
    <t xml:space="preserve"> 活用移転事業が完了したので、関係書類を添えて報告します。</t>
  </si>
  <si>
    <t>要領様式第１号</t>
  </si>
  <si>
    <t>所在地</t>
  </si>
  <si>
    <t>２　事業実施スケジュール</t>
  </si>
  <si>
    <t>３　事業内容等</t>
  </si>
  <si>
    <t>補助対象事業</t>
  </si>
  <si>
    <t>転居前住所①</t>
  </si>
  <si>
    <t>公共交通機関経路②</t>
  </si>
  <si>
    <t>事業所名</t>
  </si>
  <si>
    <t>　　　　　→　　　　　→　　　　　→</t>
  </si>
  <si>
    <t>（様式1）</t>
  </si>
  <si>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24"/>
  </si>
  <si>
    <t>（　　色の部分だけを入力してください。）</t>
    <rPh sb="3" eb="4">
      <t>イロ</t>
    </rPh>
    <rPh sb="5" eb="7">
      <t>ブブン</t>
    </rPh>
    <rPh sb="10" eb="12">
      <t>ニュウリョク</t>
    </rPh>
    <phoneticPr fontId="24"/>
  </si>
  <si>
    <t>所　　　属</t>
    <rPh sb="0" eb="1">
      <t>トコロ</t>
    </rPh>
    <rPh sb="4" eb="5">
      <t>ゾク</t>
    </rPh>
    <phoneticPr fontId="24"/>
  </si>
  <si>
    <t>区分</t>
    <rPh sb="0" eb="2">
      <t>クブン</t>
    </rPh>
    <phoneticPr fontId="24"/>
  </si>
  <si>
    <t>⑦組織区分</t>
    <rPh sb="1" eb="2">
      <t>クミ</t>
    </rPh>
    <rPh sb="2" eb="3">
      <t>オリ</t>
    </rPh>
    <rPh sb="3" eb="4">
      <t>ク</t>
    </rPh>
    <rPh sb="4" eb="5">
      <t>ブン</t>
    </rPh>
    <phoneticPr fontId="24"/>
  </si>
  <si>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24"/>
  </si>
  <si>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24"/>
  </si>
  <si>
    <t>※　個人情報の保護について</t>
    <rPh sb="2" eb="4">
      <t>コジン</t>
    </rPh>
    <rPh sb="4" eb="6">
      <t>ジョウホウ</t>
    </rPh>
    <rPh sb="7" eb="9">
      <t>ホゴ</t>
    </rPh>
    <phoneticPr fontId="24"/>
  </si>
  <si>
    <t>銀行名</t>
    <rPh sb="0" eb="3">
      <t>ギンコウメイ</t>
    </rPh>
    <phoneticPr fontId="24"/>
  </si>
  <si>
    <t>口　座　名　義　人　（カ　ナ）</t>
    <rPh sb="0" eb="1">
      <t>クチ</t>
    </rPh>
    <rPh sb="2" eb="3">
      <t>ザ</t>
    </rPh>
    <rPh sb="4" eb="5">
      <t>ナ</t>
    </rPh>
    <rPh sb="6" eb="7">
      <t>ギ</t>
    </rPh>
    <rPh sb="8" eb="9">
      <t>ニン</t>
    </rPh>
    <phoneticPr fontId="24"/>
  </si>
  <si>
    <t>⑮ 前払金用口座振替先</t>
    <rPh sb="2" eb="4">
      <t>マエバラ</t>
    </rPh>
    <rPh sb="4" eb="5">
      <t>キン</t>
    </rPh>
    <rPh sb="5" eb="6">
      <t>ヨウ</t>
    </rPh>
    <rPh sb="6" eb="8">
      <t>コウザ</t>
    </rPh>
    <rPh sb="8" eb="10">
      <t>フリカエ</t>
    </rPh>
    <rPh sb="10" eb="11">
      <t>サキ</t>
    </rPh>
    <phoneticPr fontId="24"/>
  </si>
  <si>
    <t>⑨ 郵便番号</t>
    <rPh sb="2" eb="6">
      <t>ユウビンバンゴウ</t>
    </rPh>
    <phoneticPr fontId="24"/>
  </si>
  <si>
    <t>金融機関ｺｰﾄﾞ</t>
  </si>
  <si>
    <t>銀行・信金・農協</t>
    <rPh sb="0" eb="2">
      <t>ギンコウ</t>
    </rPh>
    <rPh sb="3" eb="5">
      <t>シンキン</t>
    </rPh>
    <rPh sb="6" eb="8">
      <t>ノウキョウ</t>
    </rPh>
    <phoneticPr fontId="24"/>
  </si>
  <si>
    <t>労金･信組</t>
    <rPh sb="0" eb="2">
      <t>ロウキン</t>
    </rPh>
    <rPh sb="3" eb="4">
      <t>シン</t>
    </rPh>
    <rPh sb="4" eb="5">
      <t>ソ</t>
    </rPh>
    <phoneticPr fontId="24"/>
  </si>
  <si>
    <t>　債権者番号</t>
    <rPh sb="1" eb="4">
      <t>サイケンシャ</t>
    </rPh>
    <rPh sb="4" eb="6">
      <t>バンゴウ</t>
    </rPh>
    <phoneticPr fontId="24"/>
  </si>
  <si>
    <t>様</t>
    <rPh sb="0" eb="1">
      <t>サマ</t>
    </rPh>
    <phoneticPr fontId="24"/>
  </si>
  <si>
    <t>店</t>
    <rPh sb="0" eb="1">
      <t>テン</t>
    </rPh>
    <phoneticPr fontId="24"/>
  </si>
  <si>
    <t>住所</t>
    <rPh sb="0" eb="2">
      <t>ジュウショ</t>
    </rPh>
    <phoneticPr fontId="24"/>
  </si>
  <si>
    <t>氏名</t>
    <rPh sb="0" eb="2">
      <t>シメイ</t>
    </rPh>
    <phoneticPr fontId="24"/>
  </si>
  <si>
    <t>代表者</t>
    <rPh sb="0" eb="1">
      <t>ダイ</t>
    </rPh>
    <rPh sb="1" eb="2">
      <t>ヒョウ</t>
    </rPh>
    <rPh sb="2" eb="3">
      <t>モノ</t>
    </rPh>
    <phoneticPr fontId="24"/>
  </si>
  <si>
    <t>（電話番号</t>
    <rPh sb="1" eb="3">
      <t>デンワ</t>
    </rPh>
    <rPh sb="3" eb="5">
      <t>バンゴウ</t>
    </rPh>
    <phoneticPr fontId="24"/>
  </si>
  <si>
    <t xml:space="preserve"> 市町村ｺｰﾄﾞ</t>
    <rPh sb="1" eb="4">
      <t>シチョウソン</t>
    </rPh>
    <phoneticPr fontId="24"/>
  </si>
  <si>
    <t>預金種別</t>
    <rPh sb="0" eb="2">
      <t>ヨキン</t>
    </rPh>
    <phoneticPr fontId="24"/>
  </si>
  <si>
    <t>１ 普通（預金）２ 当座（預金）
７ 別段（預金）</t>
    <rPh sb="2" eb="4">
      <t>フツウ</t>
    </rPh>
    <rPh sb="5" eb="7">
      <t>ヨキン</t>
    </rPh>
    <rPh sb="10" eb="12">
      <t>トウザ</t>
    </rPh>
    <rPh sb="13" eb="15">
      <t>ヨキン</t>
    </rPh>
    <rPh sb="19" eb="21">
      <t>ベツダン</t>
    </rPh>
    <rPh sb="22" eb="24">
      <t>ヨキン</t>
    </rPh>
    <phoneticPr fontId="24"/>
  </si>
  <si>
    <t>・</t>
  </si>
  <si>
    <t>口座振替通知FAX送信受領</t>
  </si>
  <si>
    <t>承諾者のみ記入(県内の方のみ）</t>
    <rPh sb="8" eb="10">
      <t>ケンナイ</t>
    </rPh>
    <rPh sb="11" eb="12">
      <t>カタ</t>
    </rPh>
    <phoneticPr fontId="24"/>
  </si>
  <si>
    <t>敷金</t>
  </si>
  <si>
    <t>）</t>
  </si>
  <si>
    <t>円（消費税込）</t>
  </si>
  <si>
    <t>引っ越し代</t>
  </si>
  <si>
    <t>仲介手数料</t>
  </si>
  <si>
    <t>TEL: </t>
  </si>
  <si>
    <t>E-Mail:</t>
  </si>
  <si>
    <t>引っ越し業者②</t>
  </si>
  <si>
    <t>①入札参加資格</t>
    <rPh sb="1" eb="3">
      <t>ニュウサツ</t>
    </rPh>
    <rPh sb="3" eb="4">
      <t>サン</t>
    </rPh>
    <rPh sb="4" eb="5">
      <t>クワ</t>
    </rPh>
    <rPh sb="5" eb="7">
      <t>シカク</t>
    </rPh>
    <phoneticPr fontId="24"/>
  </si>
  <si>
    <t>レンタカー業者②</t>
  </si>
  <si>
    <t>申請内容①</t>
  </si>
  <si>
    <r>
      <t>引</t>
    </r>
    <r>
      <rPr>
        <sz val="11"/>
        <color auto="1"/>
        <rFont val="ＭＳ Ｐゴシック"/>
      </rPr>
      <t>越し先の所在地（ふじのくに空き家バンクに記載された地番等）</t>
    </r>
    <rPh sb="0" eb="1">
      <t>ヒ</t>
    </rPh>
    <rPh sb="1" eb="2">
      <t>コ</t>
    </rPh>
    <rPh sb="3" eb="4">
      <t>サキ</t>
    </rPh>
    <rPh sb="5" eb="8">
      <t>ショザイチ</t>
    </rPh>
    <rPh sb="14" eb="15">
      <t>ア</t>
    </rPh>
    <rPh sb="16" eb="17">
      <t>ヤ</t>
    </rPh>
    <rPh sb="21" eb="23">
      <t>キサイ</t>
    </rPh>
    <rPh sb="26" eb="28">
      <t>チバン</t>
    </rPh>
    <rPh sb="28" eb="29">
      <t>ナド</t>
    </rPh>
    <phoneticPr fontId="5"/>
  </si>
  <si>
    <t>該当する場合に入力</t>
    <rPh sb="0" eb="2">
      <t>ガイトウ</t>
    </rPh>
    <rPh sb="4" eb="6">
      <t>バアイ</t>
    </rPh>
    <rPh sb="7" eb="9">
      <t>ニュウリョク</t>
    </rPh>
    <phoneticPr fontId="5"/>
  </si>
  <si>
    <t>空き家活用移転事業</t>
    <rPh sb="0" eb="1">
      <t>あ</t>
    </rPh>
    <rPh sb="2" eb="3">
      <t>や</t>
    </rPh>
    <rPh sb="3" eb="5">
      <t>かつよう</t>
    </rPh>
    <rPh sb="5" eb="7">
      <t>いてん</t>
    </rPh>
    <rPh sb="7" eb="9">
      <t>じぎょう</t>
    </rPh>
    <phoneticPr fontId="5" type="Hiragana"/>
  </si>
  <si>
    <t>静岡県知事　鈴木　康友　様 </t>
    <rPh sb="6" eb="8">
      <t>すずき</t>
    </rPh>
    <rPh sb="9" eb="11">
      <t>やすとも</t>
    </rPh>
    <phoneticPr fontId="5" type="Hiragana"/>
  </si>
  <si>
    <t>　令和６年度において空き家活用移転事業を実施したいので、補助金を交付されるよう関係書</t>
    <rPh sb="1" eb="3">
      <t>れいわ</t>
    </rPh>
    <phoneticPr fontId="5" type="Hiragana"/>
  </si>
  <si>
    <t>　静岡県知事　鈴木　康友　様</t>
    <rPh sb="7" eb="9">
      <t>すずき</t>
    </rPh>
    <rPh sb="10" eb="12">
      <t>やすとも</t>
    </rPh>
    <phoneticPr fontId="5" type="Hiragana"/>
  </si>
  <si>
    <t>浜松市中央区</t>
    <rPh sb="0" eb="2">
      <t>ハママツ</t>
    </rPh>
    <rPh sb="2" eb="3">
      <t>シ</t>
    </rPh>
    <rPh sb="3" eb="5">
      <t>チュウオウ</t>
    </rPh>
    <phoneticPr fontId="5"/>
  </si>
  <si>
    <t>浜松市浜名区</t>
    <rPh sb="3" eb="5">
      <t>はまな</t>
    </rPh>
    <phoneticPr fontId="5" type="Hiragana"/>
  </si>
  <si>
    <t>浜松市天竜区</t>
    <rPh sb="3" eb="6">
      <t>てんりゅうく</t>
    </rPh>
    <phoneticPr fontId="5"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</si>
</sst>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F800]dddd\,\ mmmm\ dd\,\ yyyy"/>
    <numFmt numFmtId="177" formatCode="[$-411]ggge&quot;年&quot;m&quot;月&quot;d&quot;日&quot;;@"/>
    <numFmt numFmtId="178" formatCode="#,###&quot;円&quot;"/>
    <numFmt numFmtId="179" formatCode="[$-411]ge\.m\.d;@"/>
    <numFmt numFmtId="180" formatCode="[&lt;=43586][$-FC11]ggge&quot;年&quot;m&quot;月&quot;d&quot;日&quot;;[&gt;=43830]ggge&quot;年&quot;m&quot;月&quot;d&quot;日&quot;;ggg&quot;元年&quot;m&quot;月&quot;d&quot;日&quot;"/>
    <numFmt numFmtId="181" formatCode="#,##0;&quot;△ &quot;#,##0"/>
    <numFmt numFmtId="182" formatCode="#,##0_ "/>
  </numFmts>
  <fonts count="25">
    <font>
      <sz val="11"/>
      <color theme="1"/>
      <name val="游ゴシック"/>
      <family val="3"/>
      <scheme val="minor"/>
    </font>
    <font>
      <u/>
      <sz val="11"/>
      <color indexed="12"/>
      <name val="游ゴシック"/>
      <family val="3"/>
    </font>
    <font>
      <sz val="11"/>
      <color theme="1"/>
      <name val="游ゴシック"/>
      <family val="3"/>
      <scheme val="minor"/>
    </font>
    <font>
      <sz val="11"/>
      <color auto="1"/>
      <name val="ＭＳ Ｐゴシック"/>
    </font>
    <font>
      <sz val="11"/>
      <color indexed="8"/>
      <name val="ＭＳ Ｐゴシック"/>
    </font>
    <font>
      <sz val="6"/>
      <color auto="1"/>
      <name val="游ゴシック"/>
      <family val="3"/>
    </font>
    <font>
      <sz val="11"/>
      <color theme="1"/>
      <name val="ＭＳ Ｐゴシック"/>
      <family val="3"/>
    </font>
    <font>
      <b/>
      <sz val="11"/>
      <color auto="1"/>
      <name val="ＭＳ Ｐゴシック"/>
      <family val="3"/>
    </font>
    <font>
      <u/>
      <sz val="11"/>
      <color auto="1"/>
      <name val="ＭＳ Ｐゴシック"/>
      <family val="3"/>
    </font>
    <font>
      <sz val="12"/>
      <color indexed="8"/>
      <name val="ＭＳ 明朝"/>
      <family val="1"/>
    </font>
    <font>
      <b/>
      <sz val="12"/>
      <color indexed="12"/>
      <name val="ＭＳ 明朝"/>
      <family val="1"/>
    </font>
    <font>
      <sz val="12"/>
      <color auto="1"/>
      <name val="ＭＳ 明朝"/>
      <family val="1"/>
    </font>
    <font>
      <b/>
      <sz val="12"/>
      <color auto="1"/>
      <name val="ＭＳ 明朝"/>
      <family val="1"/>
    </font>
    <font>
      <sz val="11"/>
      <color auto="1"/>
      <name val="ＭＳ 明朝"/>
      <family val="1"/>
    </font>
    <font>
      <b/>
      <sz val="11"/>
      <color auto="1"/>
      <name val="ＭＳ 明朝"/>
      <family val="1"/>
    </font>
    <font>
      <sz val="11"/>
      <color indexed="8"/>
      <name val="ＭＳ 明朝"/>
      <family val="1"/>
    </font>
    <font>
      <sz val="12"/>
      <color theme="1"/>
      <name val="ＭＳ 明朝"/>
      <family val="1"/>
    </font>
    <font>
      <sz val="9"/>
      <color auto="1"/>
      <name val="ＭＳ 明朝"/>
      <family val="1"/>
    </font>
    <font>
      <sz val="8"/>
      <color auto="1"/>
      <name val="ＭＳ 明朝"/>
      <family val="1"/>
    </font>
    <font>
      <sz val="8"/>
      <color auto="1"/>
      <name val="ＭＳ Ｐゴシック"/>
      <family val="3"/>
    </font>
    <font>
      <sz val="9"/>
      <color auto="1"/>
      <name val="ＭＳ Ｐゴシック"/>
      <family val="3"/>
    </font>
    <font>
      <b/>
      <sz val="9"/>
      <color auto="1"/>
      <name val="ＭＳ 明朝"/>
      <family val="1"/>
    </font>
    <font>
      <sz val="9"/>
      <color indexed="8"/>
      <name val="游ゴシック"/>
      <family val="3"/>
    </font>
    <font>
      <sz val="11"/>
      <color auto="1"/>
      <name val="游ゴシック"/>
      <family val="3"/>
    </font>
    <font>
      <sz val="6"/>
      <color auto="1"/>
      <name val="ＭＳ Ｐゴシック"/>
      <family val="3"/>
    </font>
  </fonts>
  <fills count="8">
    <fill>
      <patternFill patternType="none"/>
    </fill>
    <fill>
      <patternFill patternType="gray125"/>
    </fill>
    <fill>
      <patternFill patternType="solid">
        <fgColor rgb="FFD4F3B5"/>
        <bgColor indexed="64"/>
      </patternFill>
    </fill>
    <fill>
      <patternFill patternType="solid">
        <fgColor rgb="FFFFFFBE"/>
        <bgColor indexed="64"/>
      </patternFill>
    </fill>
    <fill>
      <patternFill patternType="solid">
        <fgColor theme="0" tint="-0.5"/>
        <bgColor indexed="64"/>
      </patternFill>
    </fill>
    <fill>
      <patternFill patternType="solid">
        <fgColor indexed="23"/>
        <bgColor indexed="64"/>
      </patternFill>
    </fill>
    <fill>
      <patternFill patternType="solid">
        <fgColor indexed="9"/>
        <bgColor indexed="64"/>
      </patternFill>
    </fill>
    <fill>
      <patternFill patternType="solid">
        <fgColor indexed="41"/>
        <bgColor indexed="64"/>
      </patternFill>
    </fill>
  </fills>
  <borders count="76">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8"/>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22"/>
      </top>
      <bottom/>
      <diagonal/>
    </border>
    <border>
      <left/>
      <right/>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7">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xf numFmtId="38" fontId="2" fillId="0" borderId="0" applyFont="0" applyFill="0" applyBorder="0" applyAlignment="0" applyProtection="0">
      <alignment vertical="center"/>
    </xf>
  </cellStyleXfs>
  <cellXfs count="372">
    <xf numFmtId="0" fontId="0" fillId="0" borderId="0" xfId="0">
      <alignment vertical="center"/>
    </xf>
    <xf numFmtId="0" fontId="6" fillId="0" borderId="0" xfId="0" applyFont="1">
      <alignment vertical="center"/>
    </xf>
    <xf numFmtId="0" fontId="6" fillId="0" borderId="0" xfId="0" applyFont="1" applyProtection="1">
      <alignment vertical="center"/>
    </xf>
    <xf numFmtId="0" fontId="3" fillId="0" borderId="0" xfId="0" applyFont="1" applyProtection="1">
      <alignment vertical="center"/>
    </xf>
    <xf numFmtId="0" fontId="3" fillId="2" borderId="0" xfId="4" applyFont="1" applyFill="1" applyBorder="1">
      <alignment vertical="center"/>
    </xf>
    <xf numFmtId="0" fontId="3" fillId="3" borderId="0" xfId="4" applyFont="1" applyFill="1" applyBorder="1">
      <alignment vertical="center"/>
    </xf>
    <xf numFmtId="0" fontId="3" fillId="0" borderId="0" xfId="4" applyFont="1" applyBorder="1">
      <alignment vertical="center"/>
    </xf>
    <xf numFmtId="0" fontId="3" fillId="0" borderId="0" xfId="0" applyFont="1">
      <alignment vertical="center"/>
    </xf>
    <xf numFmtId="0" fontId="3" fillId="0" borderId="1" xfId="4" applyFont="1" applyBorder="1">
      <alignmen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4" applyFont="1" applyBorder="1">
      <alignment vertical="center"/>
    </xf>
    <xf numFmtId="0" fontId="3" fillId="0" borderId="5" xfId="4" applyFont="1" applyBorder="1" applyAlignment="1">
      <alignment horizontal="center" vertical="center"/>
    </xf>
    <xf numFmtId="0" fontId="3" fillId="0" borderId="6" xfId="4" applyFont="1" applyBorder="1" applyAlignment="1">
      <alignment horizontal="center" vertical="center"/>
    </xf>
    <xf numFmtId="0" fontId="3" fillId="0" borderId="7" xfId="4" applyFont="1" applyBorder="1" applyAlignment="1">
      <alignment horizontal="center" vertical="center"/>
    </xf>
    <xf numFmtId="0" fontId="3" fillId="0" borderId="8" xfId="4" applyFont="1" applyBorder="1" applyAlignment="1">
      <alignment horizontal="center" vertical="center"/>
    </xf>
    <xf numFmtId="0" fontId="3" fillId="0" borderId="2" xfId="4" applyFont="1" applyBorder="1" applyAlignment="1">
      <alignment horizontal="center" vertical="center"/>
    </xf>
    <xf numFmtId="0" fontId="3" fillId="0" borderId="2" xfId="0" applyFont="1" applyBorder="1" applyAlignment="1">
      <alignment vertical="center" wrapText="1" shrinkToFit="1"/>
    </xf>
    <xf numFmtId="0" fontId="3" fillId="0" borderId="2" xfId="0" applyFont="1" applyBorder="1" applyAlignment="1">
      <alignment vertical="center" shrinkToFi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shrinkToFit="1"/>
    </xf>
    <xf numFmtId="0" fontId="3" fillId="4" borderId="2" xfId="0" applyFont="1" applyFill="1" applyBorder="1" applyAlignment="1">
      <alignment vertical="center" shrinkToFit="1"/>
    </xf>
    <xf numFmtId="0" fontId="7" fillId="4" borderId="2" xfId="0" applyFont="1" applyFill="1" applyBorder="1" applyAlignment="1">
      <alignment vertical="center" shrinkToFi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justify" vertical="center" wrapText="1"/>
    </xf>
    <xf numFmtId="0" fontId="3" fillId="0" borderId="0" xfId="4" applyFont="1" applyBorder="1" applyAlignment="1">
      <alignment vertical="center" wrapText="1"/>
    </xf>
    <xf numFmtId="0" fontId="3" fillId="0" borderId="3" xfId="0" applyFont="1" applyBorder="1" applyAlignment="1">
      <alignment horizontal="left" vertical="center" shrinkToFit="1"/>
    </xf>
    <xf numFmtId="0" fontId="3" fillId="3" borderId="2" xfId="0" applyFont="1" applyFill="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4" fillId="0" borderId="8" xfId="0" applyFont="1" applyBorder="1" applyAlignment="1">
      <alignment horizontal="justify" vertical="center" wrapText="1"/>
    </xf>
    <xf numFmtId="0" fontId="3" fillId="2" borderId="2" xfId="0" applyFont="1" applyFill="1" applyBorder="1" applyAlignment="1" applyProtection="1">
      <alignment vertical="center" shrinkToFit="1"/>
      <protection locked="0"/>
    </xf>
    <xf numFmtId="49" fontId="3" fillId="2" borderId="2" xfId="0" applyNumberFormat="1" applyFont="1" applyFill="1" applyBorder="1" applyAlignment="1" applyProtection="1">
      <alignment horizontal="left" vertical="center" shrinkToFit="1"/>
      <protection locked="0"/>
    </xf>
    <xf numFmtId="49" fontId="3" fillId="2" borderId="2" xfId="0" applyNumberFormat="1" applyFont="1" applyFill="1" applyBorder="1" applyAlignment="1" applyProtection="1">
      <alignment vertical="center" shrinkToFit="1"/>
      <protection locked="0"/>
    </xf>
    <xf numFmtId="0" fontId="3" fillId="2" borderId="2" xfId="0" applyFont="1" applyFill="1" applyBorder="1" applyAlignment="1" applyProtection="1">
      <alignment horizontal="left" vertical="center" shrinkToFit="1"/>
      <protection locked="0"/>
    </xf>
    <xf numFmtId="176" fontId="8" fillId="2" borderId="2" xfId="0" applyNumberFormat="1" applyFont="1" applyFill="1" applyBorder="1" applyAlignment="1" applyProtection="1">
      <alignment horizontal="left" vertical="center" shrinkToFit="1"/>
      <protection locked="0"/>
    </xf>
    <xf numFmtId="0" fontId="3" fillId="0" borderId="8" xfId="0" applyFont="1" applyBorder="1" applyAlignment="1">
      <alignment horizontal="left" vertical="center" shrinkToFit="1"/>
    </xf>
    <xf numFmtId="177" fontId="3" fillId="2" borderId="2" xfId="0" applyNumberFormat="1" applyFont="1" applyFill="1" applyBorder="1" applyAlignment="1" applyProtection="1">
      <alignment horizontal="center" vertical="center" shrinkToFit="1"/>
      <protection locked="0"/>
    </xf>
    <xf numFmtId="31" fontId="3" fillId="0" borderId="9" xfId="0" applyNumberFormat="1" applyFont="1" applyBorder="1" applyAlignment="1" applyProtection="1">
      <alignment horizontal="center" vertical="center" shrinkToFit="1"/>
      <protection locked="0"/>
    </xf>
    <xf numFmtId="14" fontId="3" fillId="0" borderId="9" xfId="0" applyNumberFormat="1" applyFont="1" applyBorder="1" applyAlignment="1" applyProtection="1">
      <alignment horizontal="center" vertical="center" shrinkToFit="1"/>
      <protection locked="0"/>
    </xf>
    <xf numFmtId="178" fontId="3" fillId="2" borderId="2" xfId="6" applyNumberFormat="1" applyFont="1" applyFill="1" applyBorder="1" applyAlignment="1" applyProtection="1">
      <alignment horizontal="right" vertical="center" shrinkToFit="1"/>
      <protection locked="0"/>
    </xf>
    <xf numFmtId="178" fontId="3" fillId="3" borderId="2" xfId="6" applyNumberFormat="1" applyFont="1" applyFill="1" applyBorder="1" applyAlignment="1" applyProtection="1">
      <alignment horizontal="right" vertical="center" shrinkToFit="1"/>
      <protection locked="0"/>
    </xf>
    <xf numFmtId="178" fontId="3" fillId="4" borderId="2" xfId="6" applyNumberFormat="1" applyFont="1" applyFill="1" applyBorder="1" applyAlignment="1" applyProtection="1">
      <alignment horizontal="right" vertical="center" shrinkToFit="1"/>
    </xf>
    <xf numFmtId="178" fontId="7" fillId="4" borderId="2" xfId="6" applyNumberFormat="1" applyFont="1" applyFill="1" applyBorder="1" applyAlignment="1" applyProtection="1">
      <alignment horizontal="right" vertical="center" shrinkToFit="1"/>
    </xf>
    <xf numFmtId="178" fontId="4" fillId="4" borderId="2" xfId="0" applyNumberFormat="1" applyFont="1" applyFill="1" applyBorder="1" applyAlignment="1">
      <alignment horizontal="right" vertical="center" wrapText="1"/>
    </xf>
    <xf numFmtId="38" fontId="3" fillId="0" borderId="8" xfId="6" applyFont="1" applyFill="1" applyBorder="1" applyAlignment="1" applyProtection="1">
      <alignment horizontal="center" vertical="center" shrinkToFit="1"/>
    </xf>
    <xf numFmtId="0" fontId="4" fillId="2" borderId="2" xfId="0" applyFont="1" applyFill="1" applyBorder="1" applyAlignment="1" applyProtection="1">
      <alignment horizontal="left" vertical="center" shrinkToFit="1"/>
      <protection locked="0"/>
    </xf>
    <xf numFmtId="0" fontId="3" fillId="3" borderId="2" xfId="6" applyNumberFormat="1" applyFont="1" applyFill="1" applyBorder="1" applyAlignment="1" applyProtection="1">
      <alignment horizontal="left" vertical="center" shrinkToFit="1"/>
      <protection locked="0"/>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left" vertical="center" shrinkToFit="1"/>
    </xf>
    <xf numFmtId="49" fontId="3" fillId="0" borderId="8" xfId="0" applyNumberFormat="1" applyFont="1" applyBorder="1" applyAlignment="1">
      <alignment horizontal="left" vertical="center" shrinkToFit="1"/>
    </xf>
    <xf numFmtId="14" fontId="3" fillId="2" borderId="2" xfId="0" applyNumberFormat="1" applyFont="1" applyFill="1" applyBorder="1" applyAlignment="1" applyProtection="1">
      <alignment horizontal="center" vertical="center" shrinkToFit="1"/>
      <protection locked="0"/>
    </xf>
    <xf numFmtId="0" fontId="3" fillId="0" borderId="3" xfId="0" applyFont="1" applyBorder="1" applyAlignment="1">
      <alignment vertical="center" shrinkToFit="1"/>
    </xf>
    <xf numFmtId="0" fontId="3" fillId="0" borderId="0" xfId="4" applyFont="1" applyBorder="1" applyAlignment="1">
      <alignment vertical="center" shrinkToFit="1"/>
    </xf>
    <xf numFmtId="0" fontId="3" fillId="0" borderId="4" xfId="4" applyFont="1" applyBorder="1" applyAlignment="1">
      <alignment vertical="center" shrinkToFit="1"/>
    </xf>
    <xf numFmtId="0" fontId="3" fillId="0" borderId="11" xfId="4" applyFont="1" applyBorder="1">
      <alignment vertical="center"/>
    </xf>
    <xf numFmtId="14" fontId="3" fillId="0" borderId="11" xfId="0" applyNumberFormat="1" applyFont="1" applyBorder="1" applyAlignment="1">
      <alignment horizontal="center" vertical="center" shrinkToFit="1"/>
    </xf>
    <xf numFmtId="38" fontId="3" fillId="0" borderId="11" xfId="6" applyFont="1" applyFill="1" applyBorder="1" applyAlignment="1" applyProtection="1">
      <alignment horizontal="center" vertical="center" shrinkToFit="1"/>
    </xf>
    <xf numFmtId="38" fontId="3" fillId="0" borderId="11" xfId="6" applyFont="1" applyFill="1" applyBorder="1" applyAlignment="1" applyProtection="1">
      <alignment horizontal="center" vertical="center"/>
    </xf>
    <xf numFmtId="178" fontId="7" fillId="0" borderId="11" xfId="6" applyNumberFormat="1" applyFont="1" applyFill="1" applyBorder="1" applyAlignment="1" applyProtection="1">
      <alignment horizontal="center" vertical="center" shrinkToFi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3" fillId="0" borderId="0" xfId="0" applyFont="1" applyAlignment="1" applyProtection="1">
      <alignment vertical="center" shrinkToFit="1"/>
    </xf>
    <xf numFmtId="0" fontId="3" fillId="0" borderId="0" xfId="4" applyFont="1" applyBorder="1" applyAlignment="1" applyProtection="1">
      <alignment vertical="center" shrinkToFit="1"/>
    </xf>
    <xf numFmtId="0" fontId="3" fillId="0" borderId="0" xfId="0" applyFont="1" applyBorder="1" applyAlignment="1" applyProtection="1">
      <alignment horizontal="center" vertical="center" shrinkToFit="1"/>
    </xf>
    <xf numFmtId="0" fontId="6" fillId="0" borderId="0" xfId="0" applyNumberFormat="1" applyFont="1" applyFill="1" applyBorder="1" applyAlignment="1" applyProtection="1">
      <alignment horizontal="left" vertical="center" wrapText="1"/>
    </xf>
    <xf numFmtId="0" fontId="6" fillId="0" borderId="0" xfId="0" applyFont="1" applyBorder="1" applyProtection="1">
      <alignment vertical="center"/>
    </xf>
    <xf numFmtId="0" fontId="6" fillId="0" borderId="0" xfId="0" applyFont="1" applyAlignment="1" applyProtection="1">
      <alignment vertical="center" shrinkToFit="1"/>
    </xf>
    <xf numFmtId="0" fontId="3" fillId="5" borderId="2" xfId="4" applyFont="1" applyFill="1" applyBorder="1" applyProtection="1">
      <alignment vertical="center"/>
    </xf>
    <xf numFmtId="0" fontId="3" fillId="5" borderId="2" xfId="0" applyFont="1" applyFill="1" applyBorder="1" applyAlignment="1" applyProtection="1">
      <alignment horizontal="left" vertical="center" shrinkToFit="1"/>
    </xf>
    <xf numFmtId="0" fontId="3" fillId="5" borderId="13" xfId="0" applyFont="1" applyFill="1" applyBorder="1" applyAlignment="1" applyProtection="1">
      <alignment horizontal="left" vertical="center" shrinkToFit="1"/>
    </xf>
    <xf numFmtId="0" fontId="0" fillId="0" borderId="0" xfId="0">
      <alignment vertical="center"/>
    </xf>
    <xf numFmtId="0" fontId="0" fillId="0" borderId="0" xfId="0" applyProtection="1">
      <alignment vertical="center"/>
    </xf>
    <xf numFmtId="0" fontId="9" fillId="0" borderId="0" xfId="0" applyFont="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9" fillId="0" borderId="0" xfId="0" applyFont="1" applyAlignment="1">
      <alignment horizontal="right" vertical="center"/>
    </xf>
    <xf numFmtId="0" fontId="9" fillId="0" borderId="0" xfId="0" applyFont="1" applyAlignment="1">
      <alignment horizontal="justify" vertical="center"/>
    </xf>
    <xf numFmtId="0" fontId="11" fillId="0" borderId="0" xfId="0" applyFont="1">
      <alignment vertical="center"/>
    </xf>
    <xf numFmtId="0" fontId="11" fillId="0" borderId="3" xfId="0" applyFont="1" applyBorder="1" applyAlignment="1">
      <alignment vertical="center" wrapText="1"/>
    </xf>
    <xf numFmtId="0" fontId="11" fillId="0" borderId="0"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 xfId="0" applyFont="1" applyBorder="1" applyAlignment="1">
      <alignment vertical="center" wrapText="1"/>
    </xf>
    <xf numFmtId="0" fontId="11" fillId="0" borderId="0" xfId="3" applyFont="1" applyAlignment="1">
      <alignment horizontal="left" vertical="center"/>
    </xf>
    <xf numFmtId="0" fontId="12" fillId="0" borderId="0" xfId="3" applyFont="1" applyAlignment="1">
      <alignment horizontal="center" vertical="center"/>
    </xf>
    <xf numFmtId="0" fontId="11" fillId="0" borderId="0" xfId="3" applyFont="1" applyBorder="1" applyAlignment="1">
      <alignment horizontal="center" vertical="center"/>
    </xf>
    <xf numFmtId="0" fontId="11" fillId="0" borderId="0" xfId="3" applyFont="1" applyAlignment="1">
      <alignment vertical="center" shrinkToFit="1"/>
    </xf>
    <xf numFmtId="0" fontId="11" fillId="0" borderId="0" xfId="3" applyFont="1" applyBorder="1" applyAlignment="1">
      <alignment horizontal="left" vertical="center" shrinkToFit="1"/>
    </xf>
    <xf numFmtId="0" fontId="11" fillId="0" borderId="0" xfId="3" applyFont="1" applyAlignment="1">
      <alignment horizontal="distributed" vertical="center"/>
    </xf>
    <xf numFmtId="38" fontId="11" fillId="0" borderId="0" xfId="3" applyNumberFormat="1" applyFont="1" applyBorder="1" applyAlignment="1">
      <alignment horizontal="right" vertical="center" shrinkToFit="1"/>
    </xf>
    <xf numFmtId="49" fontId="11" fillId="0" borderId="0" xfId="3" applyNumberFormat="1" applyFont="1" applyAlignment="1">
      <alignment horizontal="left" vertical="center"/>
    </xf>
    <xf numFmtId="49" fontId="11" fillId="0" borderId="0" xfId="3" applyNumberFormat="1" applyFont="1">
      <alignment vertical="center"/>
    </xf>
    <xf numFmtId="38" fontId="11" fillId="0" borderId="0" xfId="2" applyFont="1" applyBorder="1" applyAlignment="1">
      <alignment horizontal="right" vertical="center"/>
    </xf>
    <xf numFmtId="38" fontId="11" fillId="0" borderId="0" xfId="2" applyFont="1" applyBorder="1" applyAlignment="1">
      <alignment horizontal="left" vertical="center"/>
    </xf>
    <xf numFmtId="38" fontId="11" fillId="0" borderId="0" xfId="2" applyFont="1" applyBorder="1" applyAlignment="1">
      <alignment horizontal="left" vertical="center" shrinkToFit="1"/>
    </xf>
    <xf numFmtId="179" fontId="11" fillId="0" borderId="0" xfId="3" applyNumberFormat="1" applyFont="1" applyAlignment="1">
      <alignment horizontal="center" vertical="center"/>
    </xf>
    <xf numFmtId="180" fontId="11" fillId="0" borderId="0" xfId="3" applyNumberFormat="1" applyFont="1" applyAlignment="1">
      <alignment horizontal="left" vertical="center"/>
    </xf>
    <xf numFmtId="0" fontId="11" fillId="0" borderId="0" xfId="3" applyFont="1" applyAlignment="1">
      <alignment horizontal="left" vertical="center" wrapText="1" shrinkToFit="1"/>
    </xf>
    <xf numFmtId="0" fontId="11" fillId="0" borderId="0" xfId="3" applyFont="1" applyAlignment="1">
      <alignment horizontal="distributed" vertical="center" shrinkToFit="1"/>
    </xf>
    <xf numFmtId="180" fontId="11" fillId="0" borderId="0" xfId="3" applyNumberFormat="1" applyFont="1">
      <alignment vertical="center"/>
    </xf>
    <xf numFmtId="38" fontId="11" fillId="0" borderId="0" xfId="3" applyNumberFormat="1" applyFont="1" applyBorder="1" applyAlignment="1">
      <alignment vertical="center" shrinkToFit="1"/>
    </xf>
    <xf numFmtId="177" fontId="11" fillId="0" borderId="0" xfId="3" applyNumberFormat="1" applyFont="1">
      <alignment vertical="center"/>
    </xf>
    <xf numFmtId="180" fontId="11" fillId="0" borderId="0" xfId="3" applyNumberFormat="1" applyFont="1" applyAlignment="1">
      <alignment horizontal="center" vertical="center"/>
    </xf>
    <xf numFmtId="177" fontId="11" fillId="0" borderId="0" xfId="3" applyNumberFormat="1" applyFont="1" applyBorder="1" applyAlignment="1">
      <alignment horizontal="distributed" vertical="center"/>
    </xf>
    <xf numFmtId="38" fontId="11" fillId="0" borderId="0" xfId="3" applyNumberFormat="1" applyFont="1" applyBorder="1" applyAlignment="1">
      <alignment horizontal="center" vertical="center" shrinkToFit="1"/>
    </xf>
    <xf numFmtId="0" fontId="11" fillId="0" borderId="0" xfId="3" applyFont="1" applyAlignment="1">
      <alignment horizontal="center" vertical="center" shrinkToFit="1"/>
    </xf>
    <xf numFmtId="0" fontId="13" fillId="0" borderId="0" xfId="3" applyFont="1" applyBorder="1" applyAlignment="1">
      <alignment horizontal="left" vertical="center"/>
    </xf>
    <xf numFmtId="0" fontId="14" fillId="0" borderId="0" xfId="3" applyFont="1" applyAlignment="1">
      <alignment horizontal="center" vertical="center"/>
    </xf>
    <xf numFmtId="0" fontId="13" fillId="0" borderId="0" xfId="3" applyFont="1" applyBorder="1" applyAlignment="1">
      <alignment horizontal="center" vertical="center"/>
    </xf>
    <xf numFmtId="49" fontId="13" fillId="0" borderId="0" xfId="3" quotePrefix="1" applyNumberFormat="1" applyFont="1" applyAlignment="1">
      <alignment horizontal="center" vertical="center"/>
    </xf>
    <xf numFmtId="0" fontId="13" fillId="0" borderId="0" xfId="3" applyFont="1" applyAlignment="1">
      <alignment vertical="distributed" textRotation="255"/>
    </xf>
    <xf numFmtId="0" fontId="13" fillId="0" borderId="0" xfId="4" applyFont="1">
      <alignment vertical="center"/>
    </xf>
    <xf numFmtId="49" fontId="13" fillId="0" borderId="0" xfId="3" applyNumberFormat="1" applyFont="1" applyBorder="1">
      <alignment vertical="center"/>
    </xf>
    <xf numFmtId="0" fontId="13" fillId="0" borderId="0" xfId="3" applyFont="1" applyAlignment="1">
      <alignment horizontal="distributed" vertical="center"/>
    </xf>
    <xf numFmtId="0" fontId="15" fillId="0" borderId="0" xfId="4" applyFont="1">
      <alignment vertical="center"/>
    </xf>
    <xf numFmtId="177" fontId="13" fillId="0" borderId="0" xfId="4" applyNumberFormat="1" applyFont="1">
      <alignment vertical="center"/>
    </xf>
    <xf numFmtId="49" fontId="13" fillId="0" borderId="0" xfId="3" applyNumberFormat="1" applyFont="1" applyAlignment="1">
      <alignment horizontal="left" vertical="center"/>
    </xf>
    <xf numFmtId="0" fontId="13" fillId="0" borderId="0" xfId="3" applyFont="1" applyAlignment="1">
      <alignment horizontal="right" vertical="center"/>
    </xf>
    <xf numFmtId="179" fontId="13" fillId="0" borderId="0" xfId="3" applyNumberFormat="1" applyFont="1" applyAlignment="1">
      <alignment horizontal="center" vertical="center"/>
    </xf>
    <xf numFmtId="177" fontId="13" fillId="0" borderId="0" xfId="3" applyNumberFormat="1" applyFont="1" applyAlignment="1">
      <alignment horizontal="right" vertical="center"/>
    </xf>
    <xf numFmtId="180" fontId="13" fillId="0" borderId="0" xfId="3" applyNumberFormat="1" applyFont="1">
      <alignment vertical="center"/>
    </xf>
    <xf numFmtId="0" fontId="13" fillId="0" borderId="0" xfId="0" applyFont="1" applyBorder="1" applyAlignment="1">
      <alignment vertical="center" shrinkToFit="1"/>
    </xf>
    <xf numFmtId="180" fontId="13" fillId="0" borderId="0" xfId="3" applyNumberFormat="1" applyFont="1" applyAlignment="1">
      <alignment horizontal="center" vertical="center"/>
    </xf>
    <xf numFmtId="0" fontId="13" fillId="0" borderId="0" xfId="0" applyFont="1" applyBorder="1" applyAlignment="1">
      <alignment horizontal="left" vertical="center" shrinkToFit="1"/>
    </xf>
    <xf numFmtId="0" fontId="13" fillId="0" borderId="10" xfId="3" applyFont="1" applyBorder="1">
      <alignment vertical="center"/>
    </xf>
    <xf numFmtId="0" fontId="13" fillId="0" borderId="11" xfId="0" applyFont="1" applyBorder="1" applyAlignment="1">
      <alignment horizontal="center" vertical="center"/>
    </xf>
    <xf numFmtId="177" fontId="13" fillId="0" borderId="12" xfId="3" applyNumberFormat="1" applyFont="1" applyBorder="1">
      <alignment vertical="center"/>
    </xf>
    <xf numFmtId="177" fontId="13" fillId="0" borderId="10" xfId="3" applyNumberFormat="1" applyFont="1" applyBorder="1">
      <alignment vertical="center"/>
    </xf>
    <xf numFmtId="0" fontId="13" fillId="0" borderId="11" xfId="3" applyFont="1" applyBorder="1">
      <alignment vertical="center"/>
    </xf>
    <xf numFmtId="0" fontId="13" fillId="0" borderId="12" xfId="0" applyFont="1" applyBorder="1">
      <alignment vertical="center"/>
    </xf>
    <xf numFmtId="0" fontId="13" fillId="0" borderId="16" xfId="3" applyFont="1" applyBorder="1" applyAlignment="1">
      <alignment horizontal="center" vertical="center"/>
    </xf>
    <xf numFmtId="49" fontId="13" fillId="0" borderId="0" xfId="3" quotePrefix="1" applyNumberFormat="1" applyFont="1" applyAlignment="1">
      <alignment horizontal="left" vertical="center"/>
    </xf>
    <xf numFmtId="0" fontId="13" fillId="0" borderId="10" xfId="3" applyFont="1" applyBorder="1" applyAlignment="1">
      <alignment horizontal="center" vertical="center"/>
    </xf>
    <xf numFmtId="0" fontId="13" fillId="0" borderId="12" xfId="3" applyFont="1" applyBorder="1" applyAlignment="1">
      <alignment horizontal="center" vertical="center"/>
    </xf>
    <xf numFmtId="0" fontId="13" fillId="0" borderId="3" xfId="3" applyFont="1" applyBorder="1">
      <alignment vertical="center"/>
    </xf>
    <xf numFmtId="177" fontId="13" fillId="0" borderId="4" xfId="3" applyNumberFormat="1" applyFont="1" applyBorder="1">
      <alignment vertical="center"/>
    </xf>
    <xf numFmtId="177" fontId="13" fillId="0" borderId="3" xfId="3" applyNumberFormat="1" applyFont="1" applyBorder="1">
      <alignment vertical="center"/>
    </xf>
    <xf numFmtId="0" fontId="13" fillId="0" borderId="4" xfId="0" applyFont="1" applyBorder="1">
      <alignment vertical="center"/>
    </xf>
    <xf numFmtId="0" fontId="13" fillId="0" borderId="8" xfId="3" applyFont="1" applyBorder="1"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13" fillId="0" borderId="15" xfId="3" applyFont="1" applyBorder="1" applyAlignment="1">
      <alignment horizontal="center" vertical="center"/>
    </xf>
    <xf numFmtId="0" fontId="13" fillId="0" borderId="17" xfId="3" applyFont="1" applyBorder="1" applyAlignment="1">
      <alignment horizontal="center" vertical="center"/>
    </xf>
    <xf numFmtId="0" fontId="13" fillId="0" borderId="14" xfId="3" applyFont="1" applyBorder="1" applyAlignment="1">
      <alignment horizontal="center" vertical="center"/>
    </xf>
    <xf numFmtId="0" fontId="13" fillId="0" borderId="1" xfId="3" applyFont="1" applyBorder="1" applyAlignment="1">
      <alignment horizontal="center" vertical="center"/>
    </xf>
    <xf numFmtId="0" fontId="13" fillId="0" borderId="10" xfId="0" applyFont="1" applyBorder="1" applyAlignment="1">
      <alignment vertical="center" shrinkToFit="1"/>
    </xf>
    <xf numFmtId="38" fontId="13" fillId="0" borderId="11" xfId="3" applyNumberFormat="1" applyFont="1" applyBorder="1" applyAlignment="1">
      <alignment horizontal="right" vertical="center" shrinkToFit="1"/>
    </xf>
    <xf numFmtId="0" fontId="13" fillId="0" borderId="11" xfId="3" applyFont="1" applyBorder="1" applyAlignment="1">
      <alignment horizontal="right" vertical="center" shrinkToFit="1"/>
    </xf>
    <xf numFmtId="38" fontId="13" fillId="0" borderId="12" xfId="2" applyFont="1" applyBorder="1" applyAlignment="1">
      <alignment horizontal="right" vertical="center" shrinkToFit="1"/>
    </xf>
    <xf numFmtId="38" fontId="13" fillId="0" borderId="16" xfId="3" applyNumberFormat="1" applyFont="1" applyBorder="1" applyAlignment="1">
      <alignment horizontal="right" vertical="center" shrinkToFit="1"/>
    </xf>
    <xf numFmtId="180" fontId="13" fillId="0" borderId="4" xfId="3" applyNumberFormat="1" applyFont="1" applyBorder="1" applyAlignment="1">
      <alignment vertical="center" shrinkToFit="1"/>
    </xf>
    <xf numFmtId="180" fontId="13" fillId="0" borderId="3" xfId="3" applyNumberFormat="1" applyFont="1" applyBorder="1" applyAlignment="1">
      <alignment vertical="center" shrinkToFit="1"/>
    </xf>
    <xf numFmtId="38" fontId="13" fillId="0" borderId="0" xfId="3" applyNumberFormat="1" applyFont="1" applyBorder="1" applyAlignment="1">
      <alignment horizontal="right" vertical="center" shrinkToFit="1"/>
    </xf>
    <xf numFmtId="0" fontId="13" fillId="0" borderId="0" xfId="3" applyFont="1" applyBorder="1" applyAlignment="1">
      <alignment horizontal="right" vertical="center" shrinkToFit="1"/>
    </xf>
    <xf numFmtId="0" fontId="13" fillId="0" borderId="4" xfId="3" applyFont="1" applyBorder="1" applyAlignment="1">
      <alignment horizontal="right" vertical="center" shrinkToFit="1"/>
    </xf>
    <xf numFmtId="0" fontId="13" fillId="0" borderId="8" xfId="3" applyFont="1" applyBorder="1" applyAlignment="1">
      <alignment horizontal="right" vertical="center" shrinkToFit="1"/>
    </xf>
    <xf numFmtId="0" fontId="13" fillId="0" borderId="14" xfId="3" applyFont="1" applyBorder="1">
      <alignment vertical="center"/>
    </xf>
    <xf numFmtId="0" fontId="13" fillId="0" borderId="1" xfId="3" applyFont="1" applyBorder="1">
      <alignment vertical="center"/>
    </xf>
    <xf numFmtId="0" fontId="13" fillId="0" borderId="14" xfId="3" applyFont="1" applyBorder="1" applyAlignment="1">
      <alignment vertical="center" shrinkToFit="1"/>
    </xf>
    <xf numFmtId="0" fontId="13" fillId="0" borderId="15"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2" xfId="0" applyFont="1" applyBorder="1" applyAlignment="1">
      <alignment vertical="center" shrinkToFit="1"/>
    </xf>
    <xf numFmtId="0" fontId="13" fillId="0" borderId="12" xfId="0" applyFont="1" applyBorder="1" applyAlignment="1">
      <alignment horizontal="right" vertical="center" shrinkToFit="1"/>
    </xf>
    <xf numFmtId="0" fontId="13" fillId="0" borderId="3" xfId="3" applyFont="1" applyBorder="1" applyAlignment="1">
      <alignment horizontal="right" vertical="center"/>
    </xf>
    <xf numFmtId="0" fontId="13" fillId="0" borderId="3" xfId="3" applyFont="1" applyBorder="1" applyAlignment="1">
      <alignment vertical="center" shrinkToFit="1"/>
    </xf>
    <xf numFmtId="38" fontId="13" fillId="0" borderId="8" xfId="6" applyFont="1" applyBorder="1" applyAlignment="1">
      <alignment horizontal="right" vertical="center" shrinkToFit="1"/>
    </xf>
    <xf numFmtId="181" fontId="13" fillId="0" borderId="16" xfId="3" applyNumberFormat="1" applyFont="1" applyBorder="1" applyAlignment="1">
      <alignment horizontal="right" vertical="center" shrinkToFit="1"/>
    </xf>
    <xf numFmtId="181" fontId="13" fillId="0" borderId="8" xfId="6" applyNumberFormat="1" applyFont="1" applyBorder="1" applyAlignment="1">
      <alignment horizontal="right" vertical="center" shrinkToFit="1"/>
    </xf>
    <xf numFmtId="181" fontId="13" fillId="0" borderId="11" xfId="6" applyNumberFormat="1" applyFont="1" applyBorder="1" applyAlignment="1">
      <alignment horizontal="right" vertical="center" shrinkToFit="1"/>
    </xf>
    <xf numFmtId="181" fontId="13" fillId="0" borderId="0" xfId="6" applyNumberFormat="1" applyFont="1" applyAlignment="1">
      <alignment horizontal="right" vertical="center" shrinkToFit="1"/>
    </xf>
    <xf numFmtId="0" fontId="13" fillId="0" borderId="15" xfId="3" applyFont="1" applyBorder="1">
      <alignment vertical="center"/>
    </xf>
    <xf numFmtId="0" fontId="11" fillId="0" borderId="0" xfId="3" applyFont="1" applyAlignment="1">
      <alignment vertical="justify" wrapText="1"/>
    </xf>
    <xf numFmtId="180" fontId="11" fillId="0" borderId="0" xfId="3" applyNumberFormat="1" applyFont="1" applyAlignment="1">
      <alignment vertical="center" shrinkToFit="1"/>
    </xf>
    <xf numFmtId="0" fontId="16" fillId="0" borderId="0" xfId="0" applyFont="1" applyAlignment="1">
      <alignment vertical="center" shrinkToFit="1"/>
    </xf>
    <xf numFmtId="0" fontId="16" fillId="0" borderId="0" xfId="0" applyNumberFormat="1" applyFont="1" applyAlignment="1">
      <alignment vertical="center" wrapText="1"/>
    </xf>
    <xf numFmtId="0" fontId="9" fillId="0" borderId="0" xfId="0" applyFont="1" applyBorder="1" applyAlignment="1">
      <alignment vertical="center" shrinkToFit="1"/>
    </xf>
    <xf numFmtId="0" fontId="9" fillId="0" borderId="0" xfId="0" applyFont="1" applyAlignment="1">
      <alignment horizontal="justify" vertical="center" shrinkToFit="1"/>
    </xf>
    <xf numFmtId="0" fontId="9" fillId="0" borderId="0" xfId="0" applyFont="1" applyBorder="1" applyAlignment="1">
      <alignment horizontal="center" vertical="center" shrinkToFit="1"/>
    </xf>
    <xf numFmtId="0" fontId="9" fillId="0" borderId="0" xfId="0" applyFont="1" applyAlignment="1">
      <alignment horizontal="center" vertical="center" shrinkToFit="1"/>
    </xf>
    <xf numFmtId="0" fontId="9" fillId="0" borderId="2" xfId="0" applyFont="1" applyBorder="1" applyAlignment="1">
      <alignment horizontal="left" vertical="center" shrinkToFit="1"/>
    </xf>
    <xf numFmtId="0" fontId="9" fillId="0" borderId="2" xfId="0" applyFont="1" applyBorder="1" applyAlignment="1">
      <alignment horizontal="center" vertical="center" shrinkToFit="1"/>
    </xf>
    <xf numFmtId="0" fontId="9" fillId="0" borderId="2" xfId="0" applyFont="1" applyBorder="1" applyAlignment="1">
      <alignment horizontal="justify" vertical="center" shrinkToFit="1"/>
    </xf>
    <xf numFmtId="0" fontId="9" fillId="0" borderId="2" xfId="0" applyFont="1" applyBorder="1" applyAlignment="1">
      <alignment horizontal="justify" vertical="center" wrapText="1"/>
    </xf>
    <xf numFmtId="0" fontId="9" fillId="0" borderId="1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16" fillId="0" borderId="2" xfId="0" applyFont="1" applyBorder="1" applyAlignment="1">
      <alignment vertical="center" shrinkToFit="1"/>
    </xf>
    <xf numFmtId="177" fontId="9" fillId="0" borderId="2" xfId="0" applyNumberFormat="1" applyFont="1" applyBorder="1" applyAlignment="1">
      <alignment horizontal="justify" vertical="center" shrinkToFit="1"/>
    </xf>
    <xf numFmtId="0" fontId="9" fillId="0" borderId="8" xfId="0" applyFont="1" applyBorder="1" applyAlignment="1">
      <alignment horizontal="justify" vertical="center" wrapText="1"/>
    </xf>
    <xf numFmtId="0" fontId="9" fillId="0" borderId="16" xfId="0" applyFont="1" applyBorder="1" applyAlignment="1">
      <alignment horizontal="left" vertical="center" shrinkToFit="1"/>
    </xf>
    <xf numFmtId="0" fontId="9" fillId="0" borderId="16" xfId="0" applyFont="1" applyBorder="1" applyAlignment="1">
      <alignment horizontal="justify" vertical="center" wrapText="1"/>
    </xf>
    <xf numFmtId="38" fontId="9" fillId="0" borderId="16" xfId="0" applyNumberFormat="1" applyFont="1" applyBorder="1" applyAlignment="1">
      <alignment horizontal="justify" vertical="center" wrapText="1"/>
    </xf>
    <xf numFmtId="0" fontId="9" fillId="0" borderId="8" xfId="0" applyFont="1" applyBorder="1" applyAlignment="1">
      <alignment horizontal="left" vertical="center" shrinkToFit="1"/>
    </xf>
    <xf numFmtId="38" fontId="9" fillId="0" borderId="8" xfId="0" applyNumberFormat="1" applyFont="1" applyBorder="1" applyAlignment="1">
      <alignment horizontal="left" vertical="center" shrinkToFit="1"/>
    </xf>
    <xf numFmtId="182" fontId="16" fillId="0" borderId="8" xfId="0" applyNumberFormat="1" applyFont="1" applyBorder="1" applyAlignment="1">
      <alignment vertical="center" wrapText="1"/>
    </xf>
    <xf numFmtId="0" fontId="16" fillId="0" borderId="8" xfId="0" applyFont="1" applyBorder="1" applyAlignment="1">
      <alignment vertical="center" wrapText="1"/>
    </xf>
    <xf numFmtId="177" fontId="16" fillId="0" borderId="2" xfId="0" applyNumberFormat="1" applyFont="1" applyBorder="1" applyAlignment="1">
      <alignment horizontal="left" vertical="center" shrinkToFit="1"/>
    </xf>
    <xf numFmtId="0" fontId="16" fillId="0" borderId="8" xfId="0" applyFont="1" applyBorder="1" applyAlignment="1">
      <alignment horizontal="left" vertical="center" wrapText="1"/>
    </xf>
    <xf numFmtId="0" fontId="16" fillId="0" borderId="8" xfId="0" applyFont="1" applyBorder="1" applyAlignment="1">
      <alignment horizontal="left" vertical="center" shrinkToFit="1"/>
    </xf>
    <xf numFmtId="38" fontId="16" fillId="0" borderId="8" xfId="0" applyNumberFormat="1" applyFont="1" applyBorder="1" applyAlignment="1">
      <alignment vertical="center" wrapText="1"/>
    </xf>
    <xf numFmtId="0" fontId="16" fillId="0" borderId="17" xfId="0" applyFont="1" applyBorder="1" applyAlignment="1">
      <alignment horizontal="left" vertical="center" wrapText="1"/>
    </xf>
    <xf numFmtId="0" fontId="9" fillId="0" borderId="17" xfId="0" applyFont="1" applyBorder="1" applyAlignment="1">
      <alignment horizontal="left" vertical="center" shrinkToFit="1"/>
    </xf>
    <xf numFmtId="0" fontId="16" fillId="0" borderId="17" xfId="0" applyFont="1" applyBorder="1" applyAlignment="1">
      <alignment horizontal="left" vertical="center" shrinkToFit="1"/>
    </xf>
    <xf numFmtId="0" fontId="9" fillId="0" borderId="17" xfId="0" applyFont="1" applyBorder="1" applyAlignment="1">
      <alignment horizontal="justify" vertical="center" wrapText="1"/>
    </xf>
    <xf numFmtId="0" fontId="16" fillId="0" borderId="17" xfId="0" applyFont="1" applyBorder="1" applyAlignment="1">
      <alignment vertical="center" wrapText="1"/>
    </xf>
    <xf numFmtId="0" fontId="12" fillId="0" borderId="0" xfId="5" applyFont="1" applyBorder="1"/>
    <xf numFmtId="0" fontId="12" fillId="6" borderId="0" xfId="5" applyFont="1" applyFill="1" applyBorder="1" applyAlignment="1">
      <alignment horizontal="center" shrinkToFit="1"/>
    </xf>
    <xf numFmtId="0" fontId="17" fillId="0" borderId="0" xfId="5" applyFont="1"/>
    <xf numFmtId="0" fontId="18" fillId="0" borderId="0" xfId="5" applyFont="1"/>
    <xf numFmtId="0" fontId="17" fillId="6" borderId="0" xfId="5" applyFont="1" applyFill="1"/>
    <xf numFmtId="0" fontId="17" fillId="6" borderId="0" xfId="5" applyFont="1" applyFill="1" applyBorder="1" applyAlignment="1">
      <alignment vertical="top"/>
    </xf>
    <xf numFmtId="0" fontId="17" fillId="6" borderId="16" xfId="5" applyFont="1" applyFill="1" applyBorder="1" applyAlignment="1">
      <alignment horizontal="center" vertical="center"/>
    </xf>
    <xf numFmtId="0" fontId="17" fillId="6" borderId="18" xfId="5" applyFont="1" applyFill="1" applyBorder="1" applyAlignment="1">
      <alignment vertical="center"/>
    </xf>
    <xf numFmtId="0" fontId="18" fillId="6" borderId="19" xfId="5" applyFont="1" applyFill="1" applyBorder="1"/>
    <xf numFmtId="0" fontId="17" fillId="7" borderId="20" xfId="5" applyFont="1" applyFill="1" applyBorder="1" applyAlignment="1">
      <alignment vertical="center"/>
    </xf>
    <xf numFmtId="0" fontId="17" fillId="7" borderId="21" xfId="5" applyFont="1" applyFill="1" applyBorder="1" applyAlignment="1">
      <alignment horizontal="left" vertical="center"/>
    </xf>
    <xf numFmtId="0" fontId="17" fillId="6" borderId="0" xfId="5" applyFont="1" applyFill="1" applyAlignment="1">
      <alignment vertical="center"/>
    </xf>
    <xf numFmtId="0" fontId="17" fillId="7" borderId="20" xfId="5" applyFont="1" applyFill="1" applyBorder="1" applyAlignment="1">
      <alignment horizontal="center" vertical="center"/>
    </xf>
    <xf numFmtId="0" fontId="17" fillId="7" borderId="21" xfId="5" quotePrefix="1" applyFont="1" applyFill="1" applyBorder="1" applyAlignment="1">
      <alignment horizontal="right" vertical="center"/>
    </xf>
    <xf numFmtId="0" fontId="17" fillId="7" borderId="21" xfId="5" applyFont="1" applyFill="1" applyBorder="1" applyAlignment="1">
      <alignment vertical="center"/>
    </xf>
    <xf numFmtId="49" fontId="17" fillId="7" borderId="21" xfId="5" applyNumberFormat="1" applyFont="1" applyFill="1" applyBorder="1" applyAlignment="1">
      <alignment vertical="center"/>
    </xf>
    <xf numFmtId="0" fontId="17" fillId="6" borderId="22" xfId="5" applyFont="1" applyFill="1" applyBorder="1"/>
    <xf numFmtId="0" fontId="17" fillId="6" borderId="23" xfId="5" applyFont="1" applyFill="1" applyBorder="1"/>
    <xf numFmtId="0" fontId="17" fillId="6" borderId="23" xfId="5" applyFont="1" applyFill="1" applyBorder="1" applyAlignment="1">
      <alignment vertical="center"/>
    </xf>
    <xf numFmtId="0" fontId="17" fillId="6" borderId="24" xfId="5" applyFont="1" applyFill="1" applyBorder="1" applyAlignment="1">
      <alignment vertical="center"/>
    </xf>
    <xf numFmtId="0" fontId="18" fillId="6" borderId="23" xfId="5" applyFont="1" applyFill="1" applyBorder="1" applyAlignment="1">
      <alignment vertical="center"/>
    </xf>
    <xf numFmtId="0" fontId="18" fillId="6" borderId="25" xfId="5" applyFont="1" applyFill="1" applyBorder="1"/>
    <xf numFmtId="0" fontId="18" fillId="6" borderId="0" xfId="5" applyFont="1" applyFill="1"/>
    <xf numFmtId="0" fontId="19" fillId="0" borderId="0" xfId="5" applyFont="1" applyAlignment="1">
      <alignment horizontal="left" indent="1"/>
    </xf>
    <xf numFmtId="0" fontId="17" fillId="6" borderId="8" xfId="5" applyFont="1" applyFill="1" applyBorder="1" applyAlignment="1">
      <alignment horizontal="center" vertical="center"/>
    </xf>
    <xf numFmtId="0" fontId="17" fillId="6" borderId="26" xfId="5" applyFont="1" applyFill="1" applyBorder="1" applyAlignment="1">
      <alignment vertical="center"/>
    </xf>
    <xf numFmtId="0" fontId="17" fillId="7" borderId="27" xfId="5" applyFont="1" applyFill="1" applyBorder="1" applyAlignment="1">
      <alignment vertical="center"/>
    </xf>
    <xf numFmtId="0" fontId="17" fillId="7" borderId="28" xfId="5" applyFont="1" applyFill="1" applyBorder="1" applyAlignment="1">
      <alignment horizontal="left" vertical="center"/>
    </xf>
    <xf numFmtId="0" fontId="17" fillId="7" borderId="27" xfId="5" applyFont="1" applyFill="1" applyBorder="1" applyAlignment="1">
      <alignment horizontal="center" vertical="center"/>
    </xf>
    <xf numFmtId="0" fontId="20" fillId="0" borderId="29" xfId="5" applyFont="1" applyBorder="1" applyAlignment="1">
      <alignment horizontal="right" vertical="center"/>
    </xf>
    <xf numFmtId="0" fontId="17" fillId="7" borderId="28" xfId="5" applyFont="1" applyFill="1" applyBorder="1" applyAlignment="1">
      <alignment vertical="center"/>
    </xf>
    <xf numFmtId="0" fontId="17" fillId="6" borderId="30" xfId="5" applyFont="1" applyFill="1" applyBorder="1"/>
    <xf numFmtId="0" fontId="17" fillId="6" borderId="31" xfId="5" applyFont="1" applyFill="1" applyBorder="1"/>
    <xf numFmtId="0" fontId="17" fillId="7" borderId="32" xfId="5" applyFont="1" applyFill="1" applyBorder="1" applyAlignment="1">
      <alignment horizontal="center" vertical="center" wrapText="1"/>
    </xf>
    <xf numFmtId="0" fontId="17" fillId="7" borderId="33" xfId="5" applyFont="1" applyFill="1" applyBorder="1" applyAlignment="1">
      <alignment horizontal="center" vertical="center" shrinkToFit="1"/>
    </xf>
    <xf numFmtId="0" fontId="17" fillId="7" borderId="34" xfId="5" applyFont="1" applyFill="1" applyBorder="1" applyAlignment="1">
      <alignment horizontal="center" vertical="center"/>
    </xf>
    <xf numFmtId="0" fontId="17" fillId="7" borderId="35" xfId="5" applyFont="1" applyFill="1" applyBorder="1" applyAlignment="1">
      <alignment vertical="center" shrinkToFit="1"/>
    </xf>
    <xf numFmtId="0" fontId="18" fillId="6" borderId="36" xfId="5" applyFont="1" applyFill="1" applyBorder="1" applyAlignment="1">
      <alignment vertical="center"/>
    </xf>
    <xf numFmtId="0" fontId="17" fillId="7" borderId="37" xfId="5" applyFont="1" applyFill="1" applyBorder="1" applyAlignment="1">
      <alignment horizontal="center" vertical="center" wrapText="1"/>
    </xf>
    <xf numFmtId="0" fontId="17" fillId="7" borderId="34" xfId="5" applyFont="1" applyFill="1" applyBorder="1" applyAlignment="1">
      <alignment horizontal="center" vertical="center" wrapText="1"/>
    </xf>
    <xf numFmtId="0" fontId="17" fillId="7" borderId="35" xfId="5" applyFont="1" applyFill="1" applyBorder="1" applyAlignment="1">
      <alignment vertical="center"/>
    </xf>
    <xf numFmtId="0" fontId="18" fillId="6" borderId="38" xfId="5" applyFont="1" applyFill="1" applyBorder="1"/>
    <xf numFmtId="0" fontId="18" fillId="0" borderId="0" xfId="5" applyFont="1" applyAlignment="1">
      <alignment horizontal="left" wrapText="1"/>
    </xf>
    <xf numFmtId="0" fontId="21" fillId="6" borderId="0" xfId="5" applyFont="1" applyFill="1"/>
    <xf numFmtId="0" fontId="17" fillId="7" borderId="39" xfId="5" quotePrefix="1" applyFont="1" applyFill="1" applyBorder="1" applyAlignment="1">
      <alignment horizontal="right" vertical="center"/>
    </xf>
    <xf numFmtId="0" fontId="17" fillId="7" borderId="40" xfId="5" applyFont="1" applyFill="1" applyBorder="1" applyAlignment="1">
      <alignment horizontal="center" vertical="center" wrapText="1"/>
    </xf>
    <xf numFmtId="0" fontId="17" fillId="7" borderId="41" xfId="5" applyFont="1" applyFill="1" applyBorder="1" applyAlignment="1">
      <alignment horizontal="center" vertical="center" shrinkToFit="1"/>
    </xf>
    <xf numFmtId="0" fontId="17" fillId="7" borderId="4" xfId="5" applyFont="1" applyFill="1" applyBorder="1" applyAlignment="1">
      <alignment horizontal="center" vertical="center"/>
    </xf>
    <xf numFmtId="0" fontId="17" fillId="7" borderId="42" xfId="5" applyFont="1" applyFill="1" applyBorder="1" applyAlignment="1">
      <alignment vertical="center" shrinkToFit="1"/>
    </xf>
    <xf numFmtId="0" fontId="17" fillId="7" borderId="3" xfId="5" applyFont="1" applyFill="1" applyBorder="1" applyAlignment="1">
      <alignment horizontal="center" vertical="center" wrapText="1"/>
    </xf>
    <xf numFmtId="0" fontId="17" fillId="7" borderId="4" xfId="5" applyFont="1" applyFill="1" applyBorder="1" applyAlignment="1">
      <alignment horizontal="center" vertical="center" wrapText="1"/>
    </xf>
    <xf numFmtId="0" fontId="17" fillId="7" borderId="42" xfId="5" applyFont="1" applyFill="1" applyBorder="1" applyAlignment="1">
      <alignment vertical="center"/>
    </xf>
    <xf numFmtId="0" fontId="18" fillId="0" borderId="0" xfId="5" applyFont="1" applyAlignment="1">
      <alignment wrapText="1"/>
    </xf>
    <xf numFmtId="0" fontId="17" fillId="6" borderId="0" xfId="5" applyFont="1" applyFill="1" applyBorder="1" applyAlignment="1">
      <alignment horizontal="left"/>
    </xf>
    <xf numFmtId="0" fontId="17" fillId="7" borderId="43" xfId="5" applyFont="1" applyFill="1" applyBorder="1" applyAlignment="1">
      <alignment horizontal="center" vertical="center"/>
    </xf>
    <xf numFmtId="0" fontId="20" fillId="0" borderId="44" xfId="5" applyFont="1" applyBorder="1" applyAlignment="1">
      <alignment horizontal="right" vertical="center"/>
    </xf>
    <xf numFmtId="0" fontId="17" fillId="7" borderId="45" xfId="5" applyFont="1" applyFill="1" applyBorder="1" applyAlignment="1">
      <alignment vertical="center"/>
    </xf>
    <xf numFmtId="0" fontId="17" fillId="7" borderId="46" xfId="0" applyFont="1" applyFill="1" applyBorder="1">
      <alignment vertical="center"/>
    </xf>
    <xf numFmtId="0" fontId="20" fillId="0" borderId="29" xfId="5" applyFont="1" applyBorder="1" applyAlignment="1">
      <alignment vertical="center"/>
    </xf>
    <xf numFmtId="0" fontId="20" fillId="0" borderId="8" xfId="5" applyFont="1" applyBorder="1" applyAlignment="1">
      <alignment horizontal="center" vertical="center"/>
    </xf>
    <xf numFmtId="0" fontId="17" fillId="7" borderId="39" xfId="5" applyFont="1" applyFill="1" applyBorder="1" applyAlignment="1">
      <alignment vertical="center"/>
    </xf>
    <xf numFmtId="0" fontId="17" fillId="7" borderId="43" xfId="5" applyFont="1" applyFill="1" applyBorder="1" applyAlignment="1">
      <alignment vertical="center"/>
    </xf>
    <xf numFmtId="0" fontId="20" fillId="0" borderId="44" xfId="5" applyFont="1" applyBorder="1" applyAlignment="1">
      <alignment vertical="center"/>
    </xf>
    <xf numFmtId="0" fontId="22" fillId="0" borderId="0" xfId="0" applyFont="1">
      <alignment vertical="center"/>
    </xf>
    <xf numFmtId="49" fontId="17" fillId="7" borderId="46" xfId="0" applyNumberFormat="1" applyFont="1" applyFill="1" applyBorder="1">
      <alignment vertical="center"/>
    </xf>
    <xf numFmtId="0" fontId="20" fillId="0" borderId="17" xfId="5" applyFont="1" applyBorder="1" applyAlignment="1">
      <alignment horizontal="center" vertical="center"/>
    </xf>
    <xf numFmtId="0" fontId="17" fillId="6" borderId="47" xfId="5" applyFont="1" applyFill="1" applyBorder="1" applyAlignment="1">
      <alignment vertical="center"/>
    </xf>
    <xf numFmtId="0" fontId="17" fillId="6" borderId="17" xfId="5" applyFont="1" applyFill="1" applyBorder="1" applyAlignment="1">
      <alignment horizontal="center" vertical="center"/>
    </xf>
    <xf numFmtId="0" fontId="17" fillId="7" borderId="20" xfId="5" applyFont="1" applyFill="1" applyBorder="1" applyAlignment="1">
      <alignment horizontal="center" vertical="center" shrinkToFit="1"/>
    </xf>
    <xf numFmtId="0" fontId="17" fillId="7" borderId="40" xfId="5" applyFont="1" applyFill="1" applyBorder="1" applyAlignment="1">
      <alignment horizontal="center" vertical="center"/>
    </xf>
    <xf numFmtId="0" fontId="17" fillId="7" borderId="3" xfId="5" applyFont="1" applyFill="1" applyBorder="1" applyAlignment="1">
      <alignment vertical="center"/>
    </xf>
    <xf numFmtId="0" fontId="17" fillId="7" borderId="4" xfId="5" applyFont="1" applyFill="1" applyBorder="1" applyAlignment="1">
      <alignment vertical="center"/>
    </xf>
    <xf numFmtId="0" fontId="17" fillId="7" borderId="27" xfId="5" applyFont="1" applyFill="1" applyBorder="1" applyAlignment="1">
      <alignment horizontal="center" vertical="center" shrinkToFit="1"/>
    </xf>
    <xf numFmtId="0" fontId="20" fillId="0" borderId="28" xfId="5" applyFont="1" applyBorder="1" applyAlignment="1">
      <alignment vertical="center"/>
    </xf>
    <xf numFmtId="0" fontId="17" fillId="7" borderId="48" xfId="5" applyFont="1" applyFill="1" applyBorder="1" applyAlignment="1">
      <alignment horizontal="center" vertical="center" shrinkToFit="1"/>
    </xf>
    <xf numFmtId="0" fontId="20" fillId="0" borderId="49" xfId="5" applyFont="1" applyBorder="1" applyAlignment="1">
      <alignment vertical="center"/>
    </xf>
    <xf numFmtId="0" fontId="17" fillId="6" borderId="50" xfId="5" applyFont="1" applyFill="1" applyBorder="1" applyAlignment="1">
      <alignment vertical="center"/>
    </xf>
    <xf numFmtId="0" fontId="17" fillId="6" borderId="51" xfId="5" applyFont="1" applyFill="1" applyBorder="1" applyAlignment="1">
      <alignment vertical="center"/>
    </xf>
    <xf numFmtId="0" fontId="17" fillId="6" borderId="8" xfId="5" applyFont="1" applyFill="1" applyBorder="1" applyAlignment="1">
      <alignment vertical="center"/>
    </xf>
    <xf numFmtId="0" fontId="17" fillId="6" borderId="26" xfId="5" applyFont="1" applyFill="1" applyBorder="1" applyAlignment="1">
      <alignment horizontal="right" vertical="center"/>
    </xf>
    <xf numFmtId="0" fontId="17" fillId="7" borderId="52" xfId="5" applyFont="1" applyFill="1" applyBorder="1" applyAlignment="1">
      <alignment horizontal="center" vertical="center" wrapText="1"/>
    </xf>
    <xf numFmtId="0" fontId="17" fillId="7" borderId="53" xfId="5" applyFont="1" applyFill="1" applyBorder="1" applyAlignment="1">
      <alignment horizontal="center" vertical="center" shrinkToFit="1"/>
    </xf>
    <xf numFmtId="0" fontId="17" fillId="7" borderId="54" xfId="5" applyFont="1" applyFill="1" applyBorder="1" applyAlignment="1">
      <alignment vertical="center"/>
    </xf>
    <xf numFmtId="0" fontId="17" fillId="7" borderId="44" xfId="5" applyFont="1" applyFill="1" applyBorder="1" applyAlignment="1">
      <alignment vertical="center"/>
    </xf>
    <xf numFmtId="0" fontId="17" fillId="7" borderId="48" xfId="5" applyFont="1" applyFill="1" applyBorder="1" applyAlignment="1">
      <alignment horizontal="center" vertical="center"/>
    </xf>
    <xf numFmtId="0" fontId="17" fillId="7" borderId="55" xfId="5" applyFont="1" applyFill="1" applyBorder="1" applyAlignment="1">
      <alignment vertical="center"/>
    </xf>
    <xf numFmtId="0" fontId="17" fillId="7" borderId="56" xfId="5" applyFont="1" applyFill="1" applyBorder="1" applyAlignment="1">
      <alignment vertical="center"/>
    </xf>
    <xf numFmtId="0" fontId="17" fillId="7" borderId="57" xfId="5" applyFont="1" applyFill="1" applyBorder="1" applyAlignment="1">
      <alignment vertical="center"/>
    </xf>
    <xf numFmtId="0" fontId="17" fillId="6" borderId="4" xfId="5" applyFont="1" applyFill="1" applyBorder="1"/>
    <xf numFmtId="0" fontId="17" fillId="6" borderId="3" xfId="5" applyFont="1" applyFill="1" applyBorder="1"/>
    <xf numFmtId="0" fontId="18" fillId="6" borderId="36" xfId="5" applyFont="1" applyFill="1" applyBorder="1"/>
    <xf numFmtId="0" fontId="17" fillId="7" borderId="46" xfId="0" applyFont="1" applyFill="1" applyBorder="1" applyAlignment="1">
      <alignment horizontal="center" vertical="center"/>
    </xf>
    <xf numFmtId="0" fontId="17" fillId="6" borderId="50" xfId="5" applyFont="1" applyFill="1" applyBorder="1" applyAlignment="1">
      <alignment horizontal="center" vertical="center"/>
    </xf>
    <xf numFmtId="0" fontId="17" fillId="6" borderId="58" xfId="5" applyFont="1" applyFill="1" applyBorder="1" applyAlignment="1">
      <alignment vertical="center"/>
    </xf>
    <xf numFmtId="0" fontId="17" fillId="7" borderId="28" xfId="0" applyFont="1" applyFill="1" applyBorder="1" applyAlignment="1">
      <alignment horizontal="center" vertical="center"/>
    </xf>
    <xf numFmtId="0" fontId="17" fillId="6" borderId="59" xfId="5" applyFont="1" applyFill="1" applyBorder="1" applyAlignment="1">
      <alignment vertical="center"/>
    </xf>
    <xf numFmtId="0" fontId="17" fillId="6" borderId="60" xfId="5" applyFont="1" applyFill="1" applyBorder="1" applyAlignment="1">
      <alignment vertical="center"/>
    </xf>
    <xf numFmtId="0" fontId="17" fillId="6" borderId="61" xfId="5" applyFont="1" applyFill="1" applyBorder="1" applyAlignment="1">
      <alignment vertical="center"/>
    </xf>
    <xf numFmtId="0" fontId="17" fillId="7" borderId="21" xfId="5" applyFont="1" applyFill="1" applyBorder="1" applyAlignment="1">
      <alignment horizontal="center" vertical="center"/>
    </xf>
    <xf numFmtId="0" fontId="17" fillId="7" borderId="48" xfId="5" applyFont="1" applyFill="1" applyBorder="1" applyAlignment="1">
      <alignment vertical="center"/>
    </xf>
    <xf numFmtId="0" fontId="17" fillId="7" borderId="49" xfId="0" applyFont="1" applyFill="1" applyBorder="1" applyAlignment="1">
      <alignment horizontal="center" vertical="center"/>
    </xf>
    <xf numFmtId="0" fontId="17" fillId="6" borderId="62" xfId="5" applyFont="1" applyFill="1" applyBorder="1" applyAlignment="1">
      <alignment vertical="center"/>
    </xf>
    <xf numFmtId="0" fontId="17" fillId="0" borderId="50" xfId="5" applyFont="1" applyBorder="1" applyAlignment="1">
      <alignment vertical="center"/>
    </xf>
    <xf numFmtId="0" fontId="17" fillId="0" borderId="63" xfId="5" applyFont="1" applyBorder="1" applyAlignment="1">
      <alignment vertical="center"/>
    </xf>
    <xf numFmtId="0" fontId="17" fillId="6" borderId="64" xfId="5" applyFont="1" applyFill="1" applyBorder="1" applyAlignment="1">
      <alignment vertical="center"/>
    </xf>
    <xf numFmtId="0" fontId="20" fillId="0" borderId="8" xfId="5" applyFont="1" applyBorder="1" applyAlignment="1">
      <alignment vertical="center"/>
    </xf>
    <xf numFmtId="0" fontId="20" fillId="0" borderId="65" xfId="5" applyFont="1" applyBorder="1" applyAlignment="1">
      <alignment vertical="center"/>
    </xf>
    <xf numFmtId="0" fontId="17" fillId="6" borderId="0" xfId="5" applyFont="1" applyFill="1" applyBorder="1" applyAlignment="1">
      <alignment shrinkToFit="1"/>
    </xf>
    <xf numFmtId="49" fontId="17" fillId="6" borderId="0" xfId="5" applyNumberFormat="1" applyFont="1" applyFill="1" applyBorder="1" applyAlignment="1">
      <alignment horizontal="center"/>
    </xf>
    <xf numFmtId="0" fontId="17" fillId="0" borderId="61" xfId="5" applyFont="1" applyBorder="1" applyAlignment="1">
      <alignment vertical="center"/>
    </xf>
    <xf numFmtId="0" fontId="17" fillId="6" borderId="66" xfId="5" applyFont="1" applyFill="1" applyBorder="1" applyAlignment="1">
      <alignment vertical="center"/>
    </xf>
    <xf numFmtId="0" fontId="17" fillId="7" borderId="1" xfId="5" applyFont="1" applyFill="1" applyBorder="1" applyAlignment="1">
      <alignment horizontal="center" vertical="center"/>
    </xf>
    <xf numFmtId="0" fontId="17" fillId="7" borderId="67" xfId="5" applyFont="1" applyFill="1" applyBorder="1" applyAlignment="1">
      <alignment vertical="center" shrinkToFit="1"/>
    </xf>
    <xf numFmtId="0" fontId="17" fillId="7" borderId="67" xfId="5" applyFont="1" applyFill="1" applyBorder="1" applyAlignment="1">
      <alignment vertical="center"/>
    </xf>
    <xf numFmtId="0" fontId="17" fillId="6" borderId="0" xfId="5" applyFont="1" applyFill="1" applyBorder="1" applyAlignment="1">
      <alignment horizontal="center"/>
    </xf>
    <xf numFmtId="0" fontId="20" fillId="0" borderId="51" xfId="5" applyFont="1" applyBorder="1" applyAlignment="1">
      <alignment vertical="center"/>
    </xf>
    <xf numFmtId="0" fontId="17" fillId="7" borderId="45" xfId="5" applyFont="1" applyFill="1" applyBorder="1" applyAlignment="1">
      <alignment horizontal="center" vertical="center"/>
    </xf>
    <xf numFmtId="0" fontId="17" fillId="7" borderId="46" xfId="0" applyFont="1" applyFill="1" applyBorder="1" applyAlignment="1">
      <alignment vertical="center" shrinkToFit="1"/>
    </xf>
    <xf numFmtId="0" fontId="20" fillId="0" borderId="27" xfId="5" applyFont="1" applyBorder="1" applyAlignment="1">
      <alignment horizontal="center" vertical="center"/>
    </xf>
    <xf numFmtId="0" fontId="20" fillId="0" borderId="28" xfId="5" applyFont="1" applyBorder="1" applyAlignment="1">
      <alignment vertical="center" shrinkToFit="1"/>
    </xf>
    <xf numFmtId="0" fontId="20" fillId="0" borderId="17" xfId="5" applyFont="1" applyBorder="1" applyAlignment="1">
      <alignment vertical="center"/>
    </xf>
    <xf numFmtId="0" fontId="17" fillId="6" borderId="0" xfId="5" applyFont="1" applyFill="1" applyBorder="1" applyAlignment="1">
      <alignment horizontal="left" vertical="center" wrapText="1"/>
    </xf>
    <xf numFmtId="0" fontId="17" fillId="0" borderId="8" xfId="5" applyFont="1" applyBorder="1" applyAlignment="1">
      <alignment vertical="center"/>
    </xf>
    <xf numFmtId="0" fontId="20" fillId="0" borderId="43" xfId="5" applyFont="1" applyBorder="1" applyAlignment="1">
      <alignment horizontal="center" vertical="center"/>
    </xf>
    <xf numFmtId="0" fontId="20" fillId="0" borderId="44" xfId="5" applyFont="1" applyBorder="1" applyAlignment="1">
      <alignment vertical="center" shrinkToFit="1"/>
    </xf>
    <xf numFmtId="0" fontId="17" fillId="7" borderId="45" xfId="5" applyFont="1" applyFill="1" applyBorder="1" applyAlignment="1">
      <alignment horizontal="center" vertical="center" shrinkToFit="1"/>
    </xf>
    <xf numFmtId="0" fontId="17" fillId="7" borderId="68" xfId="5" applyFont="1" applyFill="1" applyBorder="1" applyAlignment="1">
      <alignment vertical="center" shrinkToFit="1"/>
    </xf>
    <xf numFmtId="0" fontId="17" fillId="7" borderId="68" xfId="5" applyFont="1" applyFill="1" applyBorder="1" applyAlignment="1">
      <alignment vertical="center"/>
    </xf>
    <xf numFmtId="0" fontId="17" fillId="7" borderId="59" xfId="5" applyFont="1" applyFill="1" applyBorder="1" applyAlignment="1">
      <alignment vertical="center" shrinkToFit="1"/>
    </xf>
    <xf numFmtId="0" fontId="17" fillId="7" borderId="59" xfId="5" applyFont="1" applyFill="1" applyBorder="1" applyAlignment="1">
      <alignment vertical="center"/>
    </xf>
    <xf numFmtId="0" fontId="18" fillId="6" borderId="0" xfId="5" applyFont="1" applyFill="1" applyAlignment="1">
      <alignment vertical="center"/>
    </xf>
    <xf numFmtId="0" fontId="18" fillId="6" borderId="69" xfId="5" applyFont="1" applyFill="1" applyBorder="1"/>
    <xf numFmtId="28" fontId="17" fillId="6" borderId="0" xfId="5" applyNumberFormat="1" applyFont="1" applyFill="1" applyAlignment="1">
      <alignment horizontal="center"/>
    </xf>
    <xf numFmtId="0" fontId="17" fillId="6" borderId="31" xfId="5" applyFont="1" applyFill="1" applyBorder="1" applyAlignment="1">
      <alignment horizontal="left" vertical="top" shrinkToFit="1"/>
    </xf>
    <xf numFmtId="0" fontId="17" fillId="7" borderId="58" xfId="5" applyFont="1" applyFill="1" applyBorder="1" applyAlignment="1">
      <alignment vertical="center"/>
    </xf>
    <xf numFmtId="0" fontId="17" fillId="7" borderId="70" xfId="5" applyFont="1" applyFill="1" applyBorder="1" applyAlignment="1">
      <alignment vertical="center" shrinkToFit="1"/>
    </xf>
    <xf numFmtId="0" fontId="17" fillId="6" borderId="71" xfId="5" applyFont="1" applyFill="1" applyBorder="1" applyAlignment="1">
      <alignment horizontal="center" vertical="center" shrinkToFit="1"/>
    </xf>
    <xf numFmtId="0" fontId="17" fillId="6" borderId="71" xfId="5" applyFont="1" applyFill="1" applyBorder="1" applyAlignment="1">
      <alignment vertical="center"/>
    </xf>
    <xf numFmtId="0" fontId="17" fillId="7" borderId="72" xfId="5" applyFont="1" applyFill="1" applyBorder="1" applyAlignment="1">
      <alignment vertical="center"/>
    </xf>
    <xf numFmtId="0" fontId="17" fillId="7" borderId="49" xfId="5" applyFont="1" applyFill="1" applyBorder="1" applyAlignment="1">
      <alignment horizontal="left" vertical="center"/>
    </xf>
    <xf numFmtId="0" fontId="17" fillId="6" borderId="73" xfId="5" applyFont="1" applyFill="1" applyBorder="1"/>
    <xf numFmtId="0" fontId="17" fillId="6" borderId="74" xfId="5" applyFont="1" applyFill="1" applyBorder="1"/>
    <xf numFmtId="0" fontId="17" fillId="6" borderId="74" xfId="5" applyFont="1" applyFill="1" applyBorder="1" applyAlignment="1">
      <alignment vertical="center"/>
    </xf>
    <xf numFmtId="0" fontId="17" fillId="6" borderId="74" xfId="5" applyFont="1" applyFill="1" applyBorder="1" applyAlignment="1">
      <alignment horizontal="left" vertical="center" wrapText="1"/>
    </xf>
    <xf numFmtId="0" fontId="18" fillId="6" borderId="74" xfId="5" applyFont="1" applyFill="1" applyBorder="1" applyAlignment="1">
      <alignment vertical="center"/>
    </xf>
    <xf numFmtId="0" fontId="18" fillId="6" borderId="75" xfId="5" applyFont="1" applyFill="1" applyBorder="1"/>
    <xf numFmtId="0" fontId="17" fillId="0" borderId="4" xfId="5" applyFont="1" applyBorder="1"/>
    <xf numFmtId="0" fontId="17" fillId="7" borderId="70" xfId="5" applyFont="1" applyFill="1" applyBorder="1" applyAlignment="1">
      <alignment vertical="center"/>
    </xf>
    <xf numFmtId="0" fontId="18" fillId="0" borderId="36" xfId="5" applyFont="1" applyBorder="1"/>
    <xf numFmtId="0" fontId="17" fillId="7" borderId="49" xfId="5" applyFont="1" applyFill="1" applyBorder="1" applyAlignment="1">
      <alignment vertical="center"/>
    </xf>
    <xf numFmtId="0" fontId="13" fillId="5" borderId="2" xfId="4" applyFont="1" applyFill="1" applyBorder="1">
      <alignment vertical="center"/>
    </xf>
    <xf numFmtId="0" fontId="23" fillId="0" borderId="0" xfId="0" applyFont="1">
      <alignment vertical="center"/>
    </xf>
    <xf numFmtId="0" fontId="11" fillId="7" borderId="46"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49" xfId="0" applyFont="1" applyFill="1" applyBorder="1" applyAlignment="1">
      <alignment horizontal="center" vertical="center"/>
    </xf>
  </cellXfs>
  <cellStyles count="7">
    <cellStyle name="ハイパーリンク" xfId="1"/>
    <cellStyle name="桁区切り 2" xfId="2"/>
    <cellStyle name="標準" xfId="0" builtinId="0"/>
    <cellStyle name="標準 2" xfId="3"/>
    <cellStyle name="標準_補助対象工事チェックリスト" xfId="4"/>
    <cellStyle name="標準_（様式１）口座振替による支払及びファクスによる口座振替通知登録申出書（補助金等手続用）" xfId="5"/>
    <cellStyle name="桁区切り" xfId="6" builtinId="6"/>
  </cellStyles>
  <dxfs count="18">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bgColor indexed="23"/>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44</xdr:row>
      <xdr:rowOff>0</xdr:rowOff>
    </xdr:from>
    <xdr:to xmlns:xdr="http://schemas.openxmlformats.org/drawingml/2006/spreadsheetDrawing">
      <xdr:col>34</xdr:col>
      <xdr:colOff>28575</xdr:colOff>
      <xdr:row>44</xdr:row>
      <xdr:rowOff>190500</xdr:rowOff>
    </xdr:to>
    <xdr:grpSp>
      <xdr:nvGrpSpPr>
        <xdr:cNvPr id="2" name="グループ 1"/>
        <xdr:cNvGrpSpPr/>
      </xdr:nvGrpSpPr>
      <xdr:grpSpPr>
        <a:xfrm>
          <a:off x="4105275" y="7023100"/>
          <a:ext cx="133350" cy="190500"/>
          <a:chOff x="611" y="804"/>
          <a:chExt cx="19" cy="28"/>
        </a:xfrm>
      </xdr:grpSpPr>
      <xdr:sp macro="" textlink="">
        <xdr:nvSpPr>
          <xdr:cNvPr id="3" name="直線 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4" name="直線 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5" name="グループ 4"/>
        <xdr:cNvGrpSpPr/>
      </xdr:nvGrpSpPr>
      <xdr:grpSpPr>
        <a:xfrm>
          <a:off x="4105275" y="8382000"/>
          <a:ext cx="133350" cy="190500"/>
          <a:chOff x="611" y="804"/>
          <a:chExt cx="19" cy="28"/>
        </a:xfrm>
      </xdr:grpSpPr>
      <xdr:sp macro="" textlink="">
        <xdr:nvSpPr>
          <xdr:cNvPr id="6" name="直線 5"/>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7" name="直線 6"/>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2</xdr:col>
      <xdr:colOff>64135</xdr:colOff>
      <xdr:row>14</xdr:row>
      <xdr:rowOff>71755</xdr:rowOff>
    </xdr:from>
    <xdr:to xmlns:xdr="http://schemas.openxmlformats.org/drawingml/2006/spreadsheetDrawing">
      <xdr:col>3</xdr:col>
      <xdr:colOff>74295</xdr:colOff>
      <xdr:row>14</xdr:row>
      <xdr:rowOff>113665</xdr:rowOff>
    </xdr:to>
    <xdr:sp macro="" textlink="">
      <xdr:nvSpPr>
        <xdr:cNvPr id="8" name="四角形 7"/>
        <xdr:cNvSpPr>
          <a:spLocks noChangeArrowheads="1"/>
        </xdr:cNvSpPr>
      </xdr:nvSpPr>
      <xdr:spPr>
        <a:xfrm flipV="1">
          <a:off x="311785" y="2256155"/>
          <a:ext cx="133985" cy="41910"/>
        </a:xfrm>
        <a:prstGeom prst="rect">
          <a:avLst/>
        </a:prstGeom>
        <a:solidFill>
          <a:srgbClr val="CCFFFF"/>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9" name="グループ 8"/>
        <xdr:cNvGrpSpPr/>
      </xdr:nvGrpSpPr>
      <xdr:grpSpPr>
        <a:xfrm>
          <a:off x="4105275" y="8382000"/>
          <a:ext cx="133350" cy="190500"/>
          <a:chOff x="611" y="804"/>
          <a:chExt cx="19" cy="28"/>
        </a:xfrm>
      </xdr:grpSpPr>
      <xdr:sp macro="" textlink="">
        <xdr:nvSpPr>
          <xdr:cNvPr id="10" name="直線 9"/>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11" name="直線 10"/>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44</xdr:row>
      <xdr:rowOff>0</xdr:rowOff>
    </xdr:from>
    <xdr:to xmlns:xdr="http://schemas.openxmlformats.org/drawingml/2006/spreadsheetDrawing">
      <xdr:col>34</xdr:col>
      <xdr:colOff>28575</xdr:colOff>
      <xdr:row>44</xdr:row>
      <xdr:rowOff>190500</xdr:rowOff>
    </xdr:to>
    <xdr:grpSp>
      <xdr:nvGrpSpPr>
        <xdr:cNvPr id="12" name="グループ 11"/>
        <xdr:cNvGrpSpPr/>
      </xdr:nvGrpSpPr>
      <xdr:grpSpPr>
        <a:xfrm>
          <a:off x="4105275" y="7023100"/>
          <a:ext cx="133350" cy="19050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15" name="グループ 14"/>
        <xdr:cNvGrpSpPr/>
      </xdr:nvGrpSpPr>
      <xdr:grpSpPr>
        <a:xfrm>
          <a:off x="4105275" y="8382000"/>
          <a:ext cx="133350" cy="190500"/>
          <a:chOff x="611" y="804"/>
          <a:chExt cx="19" cy="28"/>
        </a:xfrm>
      </xdr:grpSpPr>
      <xdr:sp macro="" textlink="">
        <xdr:nvSpPr>
          <xdr:cNvPr id="16" name="直線 15"/>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17" name="直線 16"/>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18" name="グループ 17"/>
        <xdr:cNvGrpSpPr/>
      </xdr:nvGrpSpPr>
      <xdr:grpSpPr>
        <a:xfrm>
          <a:off x="4105275" y="8382000"/>
          <a:ext cx="133350" cy="190500"/>
          <a:chOff x="611" y="804"/>
          <a:chExt cx="19" cy="28"/>
        </a:xfrm>
      </xdr:grpSpPr>
      <xdr:sp macro="" textlink="">
        <xdr:nvSpPr>
          <xdr:cNvPr id="19" name="直線 18"/>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20" name="直線 19"/>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44</xdr:row>
      <xdr:rowOff>0</xdr:rowOff>
    </xdr:from>
    <xdr:to xmlns:xdr="http://schemas.openxmlformats.org/drawingml/2006/spreadsheetDrawing">
      <xdr:col>34</xdr:col>
      <xdr:colOff>28575</xdr:colOff>
      <xdr:row>44</xdr:row>
      <xdr:rowOff>190500</xdr:rowOff>
    </xdr:to>
    <xdr:grpSp>
      <xdr:nvGrpSpPr>
        <xdr:cNvPr id="21" name="グループ 20"/>
        <xdr:cNvGrpSpPr/>
      </xdr:nvGrpSpPr>
      <xdr:grpSpPr>
        <a:xfrm>
          <a:off x="4105275" y="7023100"/>
          <a:ext cx="133350" cy="190500"/>
          <a:chOff x="611" y="804"/>
          <a:chExt cx="19" cy="28"/>
        </a:xfrm>
      </xdr:grpSpPr>
      <xdr:sp macro="" textlink="">
        <xdr:nvSpPr>
          <xdr:cNvPr id="22" name="直線 21"/>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23" name="直線 22"/>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24" name="グループ 23"/>
        <xdr:cNvGrpSpPr/>
      </xdr:nvGrpSpPr>
      <xdr:grpSpPr>
        <a:xfrm>
          <a:off x="4105275" y="8382000"/>
          <a:ext cx="133350" cy="190500"/>
          <a:chOff x="611" y="804"/>
          <a:chExt cx="19" cy="28"/>
        </a:xfrm>
      </xdr:grpSpPr>
      <xdr:sp macro="" textlink="">
        <xdr:nvSpPr>
          <xdr:cNvPr id="25" name="直線 24"/>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26" name="直線 25"/>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2</xdr:col>
      <xdr:colOff>64135</xdr:colOff>
      <xdr:row>14</xdr:row>
      <xdr:rowOff>71755</xdr:rowOff>
    </xdr:from>
    <xdr:to xmlns:xdr="http://schemas.openxmlformats.org/drawingml/2006/spreadsheetDrawing">
      <xdr:col>3</xdr:col>
      <xdr:colOff>74295</xdr:colOff>
      <xdr:row>14</xdr:row>
      <xdr:rowOff>113665</xdr:rowOff>
    </xdr:to>
    <xdr:sp macro="" textlink="">
      <xdr:nvSpPr>
        <xdr:cNvPr id="27" name="四角形 26"/>
        <xdr:cNvSpPr>
          <a:spLocks noChangeArrowheads="1"/>
        </xdr:cNvSpPr>
      </xdr:nvSpPr>
      <xdr:spPr>
        <a:xfrm flipV="1">
          <a:off x="311785" y="2256155"/>
          <a:ext cx="133985" cy="41910"/>
        </a:xfrm>
        <a:prstGeom prst="rect">
          <a:avLst/>
        </a:prstGeom>
        <a:solidFill>
          <a:srgbClr val="CCFFFF"/>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28" name="グループ 27"/>
        <xdr:cNvGrpSpPr/>
      </xdr:nvGrpSpPr>
      <xdr:grpSpPr>
        <a:xfrm>
          <a:off x="4105275" y="8382000"/>
          <a:ext cx="133350" cy="190500"/>
          <a:chOff x="611" y="804"/>
          <a:chExt cx="19" cy="28"/>
        </a:xfrm>
      </xdr:grpSpPr>
      <xdr:sp macro="" textlink="">
        <xdr:nvSpPr>
          <xdr:cNvPr id="29" name="直線 28"/>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30" name="直線 29"/>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44</xdr:row>
      <xdr:rowOff>0</xdr:rowOff>
    </xdr:from>
    <xdr:to xmlns:xdr="http://schemas.openxmlformats.org/drawingml/2006/spreadsheetDrawing">
      <xdr:col>34</xdr:col>
      <xdr:colOff>28575</xdr:colOff>
      <xdr:row>44</xdr:row>
      <xdr:rowOff>190500</xdr:rowOff>
    </xdr:to>
    <xdr:grpSp>
      <xdr:nvGrpSpPr>
        <xdr:cNvPr id="31" name="グループ 30"/>
        <xdr:cNvGrpSpPr/>
      </xdr:nvGrpSpPr>
      <xdr:grpSpPr>
        <a:xfrm>
          <a:off x="4105275" y="7023100"/>
          <a:ext cx="133350" cy="190500"/>
          <a:chOff x="611" y="804"/>
          <a:chExt cx="19" cy="28"/>
        </a:xfrm>
      </xdr:grpSpPr>
      <xdr:sp macro="" textlink="">
        <xdr:nvSpPr>
          <xdr:cNvPr id="32" name="直線 31"/>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33" name="直線 32"/>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34" name="グループ 33"/>
        <xdr:cNvGrpSpPr/>
      </xdr:nvGrpSpPr>
      <xdr:grpSpPr>
        <a:xfrm>
          <a:off x="4105275" y="8382000"/>
          <a:ext cx="133350" cy="190500"/>
          <a:chOff x="611" y="804"/>
          <a:chExt cx="19" cy="28"/>
        </a:xfrm>
      </xdr:grpSpPr>
      <xdr:sp macro="" textlink="">
        <xdr:nvSpPr>
          <xdr:cNvPr id="35" name="直線 34"/>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36" name="直線 35"/>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twoCellAnchor>
    <xdr:from xmlns:xdr="http://schemas.openxmlformats.org/drawingml/2006/spreadsheetDrawing">
      <xdr:col>33</xdr:col>
      <xdr:colOff>19050</xdr:colOff>
      <xdr:row>52</xdr:row>
      <xdr:rowOff>0</xdr:rowOff>
    </xdr:from>
    <xdr:to xmlns:xdr="http://schemas.openxmlformats.org/drawingml/2006/spreadsheetDrawing">
      <xdr:col>34</xdr:col>
      <xdr:colOff>28575</xdr:colOff>
      <xdr:row>52</xdr:row>
      <xdr:rowOff>190500</xdr:rowOff>
    </xdr:to>
    <xdr:grpSp>
      <xdr:nvGrpSpPr>
        <xdr:cNvPr id="37" name="グループ 36"/>
        <xdr:cNvGrpSpPr/>
      </xdr:nvGrpSpPr>
      <xdr:grpSpPr>
        <a:xfrm>
          <a:off x="4105275" y="8382000"/>
          <a:ext cx="133350" cy="190500"/>
          <a:chOff x="611" y="804"/>
          <a:chExt cx="19" cy="28"/>
        </a:xfrm>
      </xdr:grpSpPr>
      <xdr:sp macro="" textlink="">
        <xdr:nvSpPr>
          <xdr:cNvPr id="38" name="直線 3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xdr:txBody>
      </xdr:sp>
      <xdr:sp macro="" textlink="">
        <xdr:nvSpPr>
          <xdr:cNvPr id="39" name="直線 3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K68"/>
  <sheetViews>
    <sheetView tabSelected="1" view="pageBreakPreview" zoomScaleSheetLayoutView="100" workbookViewId="0">
      <selection activeCell="B5" sqref="B5:D5"/>
    </sheetView>
  </sheetViews>
  <sheetFormatPr defaultRowHeight="13.5"/>
  <cols>
    <col min="1" max="1" width="11.75" style="1" bestFit="1" customWidth="1"/>
    <col min="2" max="2" width="14" style="1" bestFit="1" customWidth="1"/>
    <col min="3" max="3" width="3.625" style="1" bestFit="1" customWidth="1"/>
    <col min="4" max="4" width="16.25" style="1" bestFit="1" customWidth="1"/>
    <col min="5" max="7" width="20.625" style="1" customWidth="1"/>
    <col min="8" max="13" width="20.625" style="2" customWidth="1"/>
    <col min="14" max="16384" width="9" style="2" customWidth="1"/>
  </cols>
  <sheetData>
    <row r="1" spans="1:11" ht="15" customHeight="1">
      <c r="A1" s="4"/>
      <c r="B1" s="4"/>
      <c r="C1" s="28" t="s">
        <v>147</v>
      </c>
      <c r="D1" s="28"/>
      <c r="E1" s="28"/>
      <c r="F1" s="28"/>
      <c r="G1" s="28"/>
      <c r="H1" s="65"/>
      <c r="I1" s="3"/>
      <c r="J1" s="71" t="s">
        <v>69</v>
      </c>
      <c r="K1" s="72" t="s">
        <v>1</v>
      </c>
    </row>
    <row r="2" spans="1:11" ht="15" customHeight="1">
      <c r="A2" s="5"/>
      <c r="B2" s="5"/>
      <c r="C2" s="28" t="s">
        <v>255</v>
      </c>
      <c r="D2" s="28"/>
      <c r="E2" s="28"/>
      <c r="F2" s="28"/>
      <c r="G2" s="28"/>
      <c r="H2" s="65"/>
      <c r="I2" s="3"/>
      <c r="J2" s="71" t="s">
        <v>65</v>
      </c>
      <c r="K2" s="72" t="s">
        <v>3</v>
      </c>
    </row>
    <row r="3" spans="1:11" ht="15" customHeight="1">
      <c r="A3" s="6" t="s">
        <v>100</v>
      </c>
      <c r="B3" s="6"/>
      <c r="C3" s="6"/>
      <c r="D3" s="6"/>
      <c r="E3" s="6"/>
      <c r="F3" s="6"/>
      <c r="G3" s="6"/>
      <c r="H3" s="66"/>
      <c r="I3" s="65"/>
      <c r="J3" s="71" t="s">
        <v>33</v>
      </c>
      <c r="K3" s="72" t="s">
        <v>11</v>
      </c>
    </row>
    <row r="4" spans="1:11" ht="30" customHeight="1">
      <c r="A4" s="7"/>
      <c r="B4" s="7"/>
      <c r="C4" s="7"/>
      <c r="D4" s="7"/>
      <c r="E4" s="7"/>
      <c r="F4" s="7"/>
      <c r="G4" s="7"/>
      <c r="H4" s="3"/>
      <c r="J4" s="71" t="s">
        <v>70</v>
      </c>
      <c r="K4" s="72" t="s">
        <v>4</v>
      </c>
    </row>
    <row r="5" spans="1:11" ht="30" customHeight="1">
      <c r="A5" s="8"/>
      <c r="B5" s="17" t="s">
        <v>194</v>
      </c>
      <c r="C5" s="17"/>
      <c r="D5" s="17"/>
      <c r="E5" s="33" t="s">
        <v>54</v>
      </c>
      <c r="F5" s="17" t="s">
        <v>125</v>
      </c>
      <c r="G5" s="33"/>
      <c r="H5" s="65"/>
      <c r="J5" s="71" t="s">
        <v>73</v>
      </c>
      <c r="K5" s="73" t="s">
        <v>260</v>
      </c>
    </row>
    <row r="6" spans="1:11" ht="15" customHeight="1">
      <c r="A6" s="9" t="s">
        <v>161</v>
      </c>
      <c r="B6" s="18" t="s">
        <v>150</v>
      </c>
      <c r="C6" s="18"/>
      <c r="D6" s="18"/>
      <c r="E6" s="9" t="s">
        <v>136</v>
      </c>
      <c r="F6" s="9" t="s">
        <v>69</v>
      </c>
      <c r="G6" s="9" t="s">
        <v>122</v>
      </c>
      <c r="H6" s="66"/>
      <c r="J6" s="71" t="s">
        <v>35</v>
      </c>
      <c r="K6" s="73" t="s">
        <v>261</v>
      </c>
    </row>
    <row r="7" spans="1:11" ht="15" customHeight="1">
      <c r="A7" s="9"/>
      <c r="B7" s="18"/>
      <c r="C7" s="18"/>
      <c r="D7" s="18"/>
      <c r="E7" s="34"/>
      <c r="F7" s="36"/>
      <c r="G7" s="33"/>
      <c r="H7" s="66"/>
      <c r="J7" s="71" t="s">
        <v>75</v>
      </c>
      <c r="K7" s="73" t="s">
        <v>262</v>
      </c>
    </row>
    <row r="8" spans="1:11" ht="15" customHeight="1">
      <c r="A8" s="9"/>
      <c r="B8" s="18"/>
      <c r="C8" s="18"/>
      <c r="D8" s="18"/>
      <c r="E8" s="16" t="s">
        <v>138</v>
      </c>
      <c r="F8" s="9" t="s">
        <v>126</v>
      </c>
      <c r="G8" s="16" t="s">
        <v>123</v>
      </c>
      <c r="H8" s="66"/>
      <c r="J8" s="71" t="s">
        <v>53</v>
      </c>
      <c r="K8" s="72" t="s">
        <v>23</v>
      </c>
    </row>
    <row r="9" spans="1:11" ht="15" customHeight="1">
      <c r="A9" s="9"/>
      <c r="B9" s="18"/>
      <c r="C9" s="18"/>
      <c r="D9" s="18"/>
      <c r="E9" s="35"/>
      <c r="F9" s="35"/>
      <c r="G9" s="35"/>
      <c r="H9" s="66"/>
      <c r="J9" s="71" t="s">
        <v>5</v>
      </c>
      <c r="K9" s="72" t="s">
        <v>18</v>
      </c>
    </row>
    <row r="10" spans="1:11" ht="15" customHeight="1">
      <c r="A10" s="9"/>
      <c r="B10" s="18" t="s">
        <v>151</v>
      </c>
      <c r="C10" s="18"/>
      <c r="D10" s="18"/>
      <c r="E10" s="36"/>
      <c r="F10" s="50"/>
      <c r="G10" s="55"/>
      <c r="H10" s="65"/>
      <c r="J10" s="71" t="s">
        <v>76</v>
      </c>
      <c r="K10" s="72" t="s">
        <v>24</v>
      </c>
    </row>
    <row r="11" spans="1:11" ht="15" customHeight="1">
      <c r="A11" s="9"/>
      <c r="B11" s="18" t="s">
        <v>153</v>
      </c>
      <c r="C11" s="18"/>
      <c r="D11" s="18"/>
      <c r="E11" s="33"/>
      <c r="F11" s="51"/>
      <c r="G11" s="56"/>
      <c r="H11" s="66"/>
      <c r="J11" s="71" t="s">
        <v>25</v>
      </c>
      <c r="K11" s="72" t="s">
        <v>27</v>
      </c>
    </row>
    <row r="12" spans="1:11" ht="15" customHeight="1">
      <c r="A12" s="9"/>
      <c r="B12" s="18" t="s">
        <v>154</v>
      </c>
      <c r="C12" s="18"/>
      <c r="D12" s="18"/>
      <c r="E12" s="34"/>
      <c r="F12" s="52"/>
      <c r="G12" s="57"/>
      <c r="H12" s="66"/>
      <c r="J12" s="71" t="s">
        <v>2</v>
      </c>
      <c r="K12" s="72" t="s">
        <v>28</v>
      </c>
    </row>
    <row r="13" spans="1:11" ht="15" customHeight="1">
      <c r="A13" s="9"/>
      <c r="B13" s="18" t="s">
        <v>90</v>
      </c>
      <c r="C13" s="18"/>
      <c r="D13" s="18"/>
      <c r="E13" s="37"/>
      <c r="F13" s="37"/>
      <c r="G13" s="37"/>
      <c r="H13" s="66"/>
      <c r="J13" s="71" t="s">
        <v>15</v>
      </c>
      <c r="K13" s="72" t="s">
        <v>14</v>
      </c>
    </row>
    <row r="14" spans="1:11" ht="15" customHeight="1">
      <c r="A14" s="9"/>
      <c r="B14" s="19" t="s">
        <v>254</v>
      </c>
      <c r="C14" s="19"/>
      <c r="D14" s="19"/>
      <c r="E14" s="16" t="s">
        <v>95</v>
      </c>
      <c r="F14" s="9" t="s">
        <v>127</v>
      </c>
      <c r="G14" s="9"/>
      <c r="H14" s="65"/>
      <c r="J14" s="71" t="s">
        <v>77</v>
      </c>
      <c r="K14" s="72" t="s">
        <v>32</v>
      </c>
    </row>
    <row r="15" spans="1:11" ht="15" customHeight="1">
      <c r="A15" s="9"/>
      <c r="B15" s="19"/>
      <c r="C15" s="19"/>
      <c r="D15" s="19"/>
      <c r="E15" s="36"/>
      <c r="F15" s="36"/>
      <c r="G15" s="36"/>
      <c r="H15" s="65"/>
      <c r="J15" s="71" t="s">
        <v>71</v>
      </c>
      <c r="K15" s="72" t="s">
        <v>36</v>
      </c>
    </row>
    <row r="16" spans="1:11" ht="15" customHeight="1">
      <c r="A16" s="9"/>
      <c r="B16" s="20" t="s">
        <v>155</v>
      </c>
      <c r="C16" s="20"/>
      <c r="D16" s="20"/>
      <c r="E16" s="16" t="s">
        <v>95</v>
      </c>
      <c r="F16" s="9" t="s">
        <v>127</v>
      </c>
      <c r="G16" s="9"/>
      <c r="H16" s="65"/>
      <c r="J16" s="71" t="s">
        <v>61</v>
      </c>
      <c r="K16" s="72" t="s">
        <v>37</v>
      </c>
    </row>
    <row r="17" spans="1:11" ht="15" customHeight="1">
      <c r="A17" s="9"/>
      <c r="B17" s="20"/>
      <c r="C17" s="20"/>
      <c r="D17" s="20"/>
      <c r="E17" s="36"/>
      <c r="F17" s="36"/>
      <c r="G17" s="36"/>
      <c r="H17" s="65"/>
      <c r="J17" s="71" t="s">
        <v>78</v>
      </c>
      <c r="K17" s="72" t="s">
        <v>39</v>
      </c>
    </row>
    <row r="18" spans="1:11" ht="15" customHeight="1">
      <c r="A18" s="9"/>
      <c r="B18" s="21" t="s">
        <v>141</v>
      </c>
      <c r="C18" s="21"/>
      <c r="D18" s="21"/>
      <c r="E18" s="9" t="s">
        <v>142</v>
      </c>
      <c r="F18" s="9" t="s">
        <v>40</v>
      </c>
      <c r="G18" s="9" t="s">
        <v>34</v>
      </c>
      <c r="H18" s="65"/>
      <c r="J18" s="71" t="s">
        <v>79</v>
      </c>
      <c r="K18" s="72" t="s">
        <v>26</v>
      </c>
    </row>
    <row r="19" spans="1:11" ht="15" customHeight="1">
      <c r="A19" s="9"/>
      <c r="B19" s="21"/>
      <c r="C19" s="21"/>
      <c r="D19" s="21"/>
      <c r="E19" s="36"/>
      <c r="F19" s="36"/>
      <c r="G19" s="36"/>
      <c r="H19" s="65"/>
      <c r="J19" s="71" t="s">
        <v>30</v>
      </c>
      <c r="K19" s="72" t="s">
        <v>12</v>
      </c>
    </row>
    <row r="20" spans="1:11" ht="15" customHeight="1">
      <c r="A20" s="9"/>
      <c r="B20" s="21"/>
      <c r="C20" s="21"/>
      <c r="D20" s="21"/>
      <c r="E20" s="9" t="s">
        <v>144</v>
      </c>
      <c r="F20" s="9" t="s">
        <v>129</v>
      </c>
      <c r="G20" s="9" t="s">
        <v>124</v>
      </c>
      <c r="H20" s="65"/>
      <c r="J20" s="71" t="s">
        <v>80</v>
      </c>
      <c r="K20" s="72" t="s">
        <v>16</v>
      </c>
    </row>
    <row r="21" spans="1:11" ht="15" customHeight="1">
      <c r="A21" s="9"/>
      <c r="B21" s="21"/>
      <c r="C21" s="21"/>
      <c r="D21" s="21"/>
      <c r="E21" s="36"/>
      <c r="F21" s="34"/>
      <c r="G21" s="36"/>
      <c r="H21" s="66"/>
      <c r="J21" s="71" t="s">
        <v>29</v>
      </c>
      <c r="K21" s="72" t="s">
        <v>42</v>
      </c>
    </row>
    <row r="22" spans="1:11" ht="15" customHeight="1">
      <c r="A22" s="10"/>
      <c r="B22" s="10"/>
      <c r="C22" s="29"/>
      <c r="D22" s="29"/>
      <c r="E22" s="38"/>
      <c r="F22" s="53"/>
      <c r="G22" s="29"/>
      <c r="H22" s="65"/>
      <c r="J22" s="71" t="s">
        <v>81</v>
      </c>
      <c r="K22" s="72" t="s">
        <v>45</v>
      </c>
    </row>
    <row r="23" spans="1:11" ht="15" customHeight="1">
      <c r="A23" s="11"/>
      <c r="B23" s="11"/>
      <c r="C23" s="11"/>
      <c r="D23" s="8"/>
      <c r="E23" s="9" t="s">
        <v>145</v>
      </c>
      <c r="F23" s="16" t="s">
        <v>132</v>
      </c>
      <c r="G23" s="58"/>
      <c r="H23" s="67"/>
      <c r="J23" s="71" t="s">
        <v>83</v>
      </c>
      <c r="K23" s="72" t="s">
        <v>46</v>
      </c>
    </row>
    <row r="24" spans="1:11" ht="15" customHeight="1">
      <c r="A24" s="12" t="s">
        <v>253</v>
      </c>
      <c r="B24" s="17" t="str">
        <f>IF(E5="交付申請","交付申請日","実績報告日")</f>
        <v>交付申請日</v>
      </c>
      <c r="C24" s="17"/>
      <c r="D24" s="17"/>
      <c r="E24" s="39"/>
      <c r="F24" s="39"/>
      <c r="G24" s="59"/>
      <c r="H24" s="66"/>
      <c r="J24" s="71" t="s">
        <v>85</v>
      </c>
      <c r="K24" s="72" t="s">
        <v>41</v>
      </c>
    </row>
    <row r="25" spans="1:11" ht="15" customHeight="1">
      <c r="A25" s="13"/>
      <c r="B25" s="21" t="s">
        <v>121</v>
      </c>
      <c r="C25" s="21"/>
      <c r="D25" s="21"/>
      <c r="E25" s="40"/>
      <c r="F25" s="54"/>
      <c r="G25" s="51"/>
      <c r="H25" s="66"/>
      <c r="I25" s="70"/>
      <c r="J25" s="71" t="s">
        <v>87</v>
      </c>
      <c r="K25" s="72" t="s">
        <v>47</v>
      </c>
    </row>
    <row r="26" spans="1:11" ht="15" customHeight="1">
      <c r="A26" s="13"/>
      <c r="B26" s="21" t="s">
        <v>156</v>
      </c>
      <c r="C26" s="21"/>
      <c r="D26" s="21"/>
      <c r="E26" s="41"/>
      <c r="F26" s="39"/>
      <c r="G26" s="59"/>
      <c r="H26" s="66"/>
      <c r="J26" s="71" t="s">
        <v>89</v>
      </c>
      <c r="K26" s="72" t="s">
        <v>51</v>
      </c>
    </row>
    <row r="27" spans="1:11" ht="15" customHeight="1">
      <c r="A27" s="13"/>
      <c r="B27" s="18" t="str">
        <f>IF(E5="交付申請","事業着手予定日","事業着手日")</f>
        <v>事業着手予定日</v>
      </c>
      <c r="C27" s="18"/>
      <c r="D27" s="18"/>
      <c r="E27" s="39"/>
      <c r="F27" s="39"/>
      <c r="G27" s="59"/>
      <c r="H27" s="66"/>
      <c r="J27" s="71" t="s">
        <v>91</v>
      </c>
      <c r="K27" s="72" t="s">
        <v>52</v>
      </c>
    </row>
    <row r="28" spans="1:11" ht="15" customHeight="1">
      <c r="A28" s="13"/>
      <c r="B28" s="18" t="str">
        <f>IF(E5="交付申請","事業完了予定日","事業完了日")</f>
        <v>事業完了予定日</v>
      </c>
      <c r="C28" s="18"/>
      <c r="D28" s="18"/>
      <c r="E28" s="39"/>
      <c r="F28" s="39"/>
      <c r="G28" s="59"/>
      <c r="H28" s="66"/>
      <c r="J28" s="71" t="s">
        <v>93</v>
      </c>
      <c r="K28" s="72" t="s">
        <v>49</v>
      </c>
    </row>
    <row r="29" spans="1:11" ht="15" customHeight="1">
      <c r="A29" s="13"/>
      <c r="B29" s="18" t="str">
        <f>IF(E5="交付申請","補助対象工事見積額","補助対象工事額")</f>
        <v>補助対象工事見積額</v>
      </c>
      <c r="C29" s="18"/>
      <c r="D29" s="18"/>
      <c r="E29" s="42"/>
      <c r="F29" s="42"/>
      <c r="G29" s="59"/>
      <c r="H29" s="66"/>
      <c r="J29" s="71" t="s">
        <v>94</v>
      </c>
      <c r="K29" s="72" t="s">
        <v>55</v>
      </c>
    </row>
    <row r="30" spans="1:11" ht="15" customHeight="1">
      <c r="A30" s="13"/>
      <c r="B30" s="18" t="s">
        <v>158</v>
      </c>
      <c r="C30" s="18"/>
      <c r="D30" s="18"/>
      <c r="E30" s="43"/>
      <c r="F30" s="43"/>
      <c r="G30" s="60"/>
      <c r="H30" s="66"/>
      <c r="J30" s="71" t="s">
        <v>96</v>
      </c>
      <c r="K30" s="72" t="s">
        <v>56</v>
      </c>
    </row>
    <row r="31" spans="1:11" ht="15" customHeight="1">
      <c r="A31" s="13"/>
      <c r="B31" s="22" t="s">
        <v>82</v>
      </c>
      <c r="C31" s="22"/>
      <c r="D31" s="22"/>
      <c r="E31" s="44" t="b">
        <f>IF(G5="県内移転",IF(E29&gt;=100000,100000,ROUNDDOWN(E29,-3)),IF(G5="県外移転",IF(E29&gt;=200000,200000,ROUNDDOWN(E29,-3))))</f>
        <v>0</v>
      </c>
      <c r="F31" s="44" t="b">
        <f>IF(G5="県内移転",IF(F29&gt;=100000,100000,ROUNDDOWN(F29,-3)),IF(G5="県外移転",IF(F29&gt;=200000,200000,ROUNDDOWN(F29,-3))))</f>
        <v>0</v>
      </c>
      <c r="G31" s="61"/>
      <c r="H31" s="66"/>
      <c r="I31" s="3"/>
      <c r="J31" s="71" t="s">
        <v>98</v>
      </c>
      <c r="K31" s="72" t="s">
        <v>9</v>
      </c>
    </row>
    <row r="32" spans="1:11" ht="15" customHeight="1">
      <c r="A32" s="13"/>
      <c r="B32" s="22" t="s">
        <v>146</v>
      </c>
      <c r="C32" s="22"/>
      <c r="D32" s="22"/>
      <c r="E32" s="44">
        <f>E31-E30</f>
        <v>0</v>
      </c>
      <c r="F32" s="44">
        <f>F31-F30</f>
        <v>0</v>
      </c>
      <c r="G32" s="61"/>
      <c r="H32" s="66"/>
      <c r="I32" s="3"/>
      <c r="J32" s="71" t="s">
        <v>99</v>
      </c>
      <c r="K32" s="72" t="s">
        <v>57</v>
      </c>
    </row>
    <row r="33" spans="1:11" ht="15" customHeight="1">
      <c r="A33" s="13"/>
      <c r="B33" s="22" t="s">
        <v>115</v>
      </c>
      <c r="C33" s="22"/>
      <c r="D33" s="22"/>
      <c r="E33" s="44" t="b">
        <f>E36</f>
        <v>0</v>
      </c>
      <c r="F33" s="44" t="b">
        <f>F36</f>
        <v>0</v>
      </c>
      <c r="G33" s="61"/>
      <c r="H33" s="66"/>
      <c r="I33" s="3"/>
      <c r="J33" s="71" t="s">
        <v>101</v>
      </c>
      <c r="K33" s="72" t="s">
        <v>62</v>
      </c>
    </row>
    <row r="34" spans="1:11" ht="15" customHeight="1">
      <c r="A34" s="13"/>
      <c r="B34" s="22" t="s">
        <v>13</v>
      </c>
      <c r="C34" s="22"/>
      <c r="D34" s="22"/>
      <c r="E34" s="44">
        <f>E29-E33</f>
        <v>0</v>
      </c>
      <c r="F34" s="44">
        <f>F29-F33</f>
        <v>0</v>
      </c>
      <c r="G34" s="61"/>
      <c r="H34" s="66"/>
      <c r="I34" s="3"/>
      <c r="J34" s="71" t="s">
        <v>103</v>
      </c>
      <c r="K34" s="72" t="s">
        <v>64</v>
      </c>
    </row>
    <row r="35" spans="1:11" ht="15" customHeight="1">
      <c r="A35" s="13"/>
      <c r="B35" s="22" t="s">
        <v>84</v>
      </c>
      <c r="C35" s="22"/>
      <c r="D35" s="22"/>
      <c r="E35" s="44">
        <f>E33+E34</f>
        <v>0</v>
      </c>
      <c r="F35" s="44">
        <f>F29</f>
        <v>0</v>
      </c>
      <c r="G35" s="61"/>
      <c r="H35" s="68"/>
      <c r="I35" s="3"/>
      <c r="J35" s="71" t="s">
        <v>104</v>
      </c>
      <c r="K35" s="72" t="s">
        <v>59</v>
      </c>
    </row>
    <row r="36" spans="1:11" ht="15" customHeight="1">
      <c r="A36" s="13"/>
      <c r="B36" s="23" t="s">
        <v>160</v>
      </c>
      <c r="C36" s="23"/>
      <c r="D36" s="23"/>
      <c r="E36" s="45" t="b">
        <f>IF($G5="県内移転",IF(E29&gt;=100000,100000-E30,ROUNDDOWN(E29,-3)-E30),IF($G5="県外移転",IF(E29&gt;=200000,200000-E30,ROUNDDOWN(E29,-3)-E30)))</f>
        <v>0</v>
      </c>
      <c r="F36" s="45" t="b">
        <f>IF($G5="県内移転",IF(F29&gt;=100000,100000-F30,ROUNDDOWN(F29,-3)-F30),IF($G5="県外移転",IF(F29&gt;=200000,200000-F30,ROUNDDOWN(F29,-3)-F30)))</f>
        <v>0</v>
      </c>
      <c r="G36" s="62"/>
      <c r="H36" s="68"/>
      <c r="I36" s="3"/>
      <c r="J36" s="71" t="s">
        <v>105</v>
      </c>
      <c r="K36" s="72" t="s">
        <v>20</v>
      </c>
    </row>
    <row r="37" spans="1:11" ht="15" customHeight="1">
      <c r="A37" s="13"/>
      <c r="B37" s="24" t="str">
        <f>IF(E5="交付申請","補助対象事業予定額（合計）","補助対象事業額（合計）")</f>
        <v>補助対象事業予定額（合計）</v>
      </c>
      <c r="C37" s="24"/>
      <c r="D37" s="24"/>
      <c r="E37" s="46">
        <f>SUM(E38:E43)</f>
        <v>0</v>
      </c>
      <c r="F37" s="46">
        <f>SUM(F38:F43)</f>
        <v>0</v>
      </c>
      <c r="G37" s="63"/>
      <c r="H37" s="68"/>
      <c r="I37" s="3"/>
      <c r="J37" s="71" t="s">
        <v>106</v>
      </c>
      <c r="K37" s="72" t="s">
        <v>66</v>
      </c>
    </row>
    <row r="38" spans="1:11" ht="15" customHeight="1">
      <c r="A38" s="13"/>
      <c r="B38" s="25" t="s">
        <v>187</v>
      </c>
      <c r="C38" s="30" t="s">
        <v>166</v>
      </c>
      <c r="D38" s="27" t="s">
        <v>246</v>
      </c>
      <c r="E38" s="43"/>
      <c r="F38" s="42"/>
      <c r="G38" s="63"/>
      <c r="H38" s="68"/>
      <c r="I38" s="3"/>
      <c r="J38" s="71" t="s">
        <v>102</v>
      </c>
      <c r="K38" s="72" t="s">
        <v>67</v>
      </c>
    </row>
    <row r="39" spans="1:11" ht="15" customHeight="1">
      <c r="A39" s="13"/>
      <c r="B39" s="25"/>
      <c r="C39" s="30" t="s">
        <v>166</v>
      </c>
      <c r="D39" s="27" t="s">
        <v>60</v>
      </c>
      <c r="E39" s="43"/>
      <c r="F39" s="42"/>
      <c r="G39" s="63"/>
      <c r="H39" s="68"/>
      <c r="I39" s="3"/>
      <c r="J39" s="71" t="s">
        <v>107</v>
      </c>
      <c r="K39" s="72" t="s">
        <v>44</v>
      </c>
    </row>
    <row r="40" spans="1:11" ht="15" customHeight="1">
      <c r="A40" s="13"/>
      <c r="B40" s="25"/>
      <c r="C40" s="30" t="s">
        <v>166</v>
      </c>
      <c r="D40" s="27" t="s">
        <v>247</v>
      </c>
      <c r="E40" s="43"/>
      <c r="F40" s="42"/>
      <c r="G40" s="63"/>
      <c r="H40" s="68"/>
      <c r="I40" s="3"/>
      <c r="J40" s="71" t="s">
        <v>108</v>
      </c>
      <c r="K40" s="72" t="s">
        <v>19</v>
      </c>
    </row>
    <row r="41" spans="1:11" ht="15" customHeight="1">
      <c r="A41" s="13"/>
      <c r="B41" s="25"/>
      <c r="C41" s="30" t="s">
        <v>166</v>
      </c>
      <c r="D41" s="27" t="s">
        <v>243</v>
      </c>
      <c r="E41" s="43"/>
      <c r="F41" s="42"/>
      <c r="G41" s="63"/>
      <c r="H41" s="68"/>
      <c r="I41" s="3"/>
      <c r="J41" s="71" t="s">
        <v>109</v>
      </c>
    </row>
    <row r="42" spans="1:11" ht="15" customHeight="1">
      <c r="A42" s="13"/>
      <c r="B42" s="25"/>
      <c r="C42" s="30" t="s">
        <v>166</v>
      </c>
      <c r="D42" s="27" t="s">
        <v>7</v>
      </c>
      <c r="E42" s="43"/>
      <c r="F42" s="42"/>
      <c r="G42" s="63"/>
      <c r="H42" s="69"/>
      <c r="I42" s="3"/>
      <c r="J42" s="71" t="s">
        <v>110</v>
      </c>
    </row>
    <row r="43" spans="1:11" ht="15" customHeight="1">
      <c r="A43" s="14"/>
      <c r="B43" s="25"/>
      <c r="C43" s="30" t="s">
        <v>166</v>
      </c>
      <c r="D43" s="27" t="s">
        <v>117</v>
      </c>
      <c r="E43" s="43"/>
      <c r="F43" s="42"/>
      <c r="G43" s="63"/>
      <c r="I43" s="3"/>
      <c r="J43" s="71" t="s">
        <v>111</v>
      </c>
    </row>
    <row r="44" spans="1:11" ht="15" customHeight="1">
      <c r="A44" s="15"/>
      <c r="B44" s="26"/>
      <c r="C44" s="31"/>
      <c r="D44" s="32"/>
      <c r="E44" s="47"/>
      <c r="F44" s="47"/>
      <c r="G44" s="64"/>
      <c r="I44" s="3"/>
      <c r="J44" s="71" t="s">
        <v>48</v>
      </c>
    </row>
    <row r="45" spans="1:11" ht="15" customHeight="1">
      <c r="A45" s="16" t="s">
        <v>10</v>
      </c>
      <c r="B45" s="25" t="s">
        <v>210</v>
      </c>
      <c r="C45" s="25"/>
      <c r="D45" s="25"/>
      <c r="E45" s="48"/>
      <c r="F45" s="48"/>
      <c r="G45" s="48"/>
      <c r="I45" s="3"/>
      <c r="J45" s="71" t="s">
        <v>112</v>
      </c>
    </row>
    <row r="46" spans="1:11" ht="15" customHeight="1">
      <c r="A46" s="16"/>
      <c r="B46" s="25" t="s">
        <v>120</v>
      </c>
      <c r="C46" s="25"/>
      <c r="D46" s="25"/>
      <c r="E46" s="49"/>
      <c r="F46" s="49"/>
      <c r="G46" s="49"/>
      <c r="I46" s="3"/>
      <c r="J46" s="71" t="s">
        <v>113</v>
      </c>
    </row>
    <row r="47" spans="1:11" ht="15" customHeight="1">
      <c r="A47" s="16"/>
      <c r="B47" s="25" t="s">
        <v>119</v>
      </c>
      <c r="C47" s="25"/>
      <c r="D47" s="27" t="s">
        <v>206</v>
      </c>
      <c r="E47" s="48"/>
      <c r="F47" s="48"/>
      <c r="G47" s="48"/>
      <c r="I47" s="3"/>
      <c r="J47" s="71" t="s">
        <v>114</v>
      </c>
    </row>
    <row r="48" spans="1:11" ht="15" customHeight="1">
      <c r="A48" s="16"/>
      <c r="B48" s="25"/>
      <c r="C48" s="25"/>
      <c r="D48" s="27" t="s">
        <v>212</v>
      </c>
      <c r="E48" s="48"/>
      <c r="F48" s="48"/>
      <c r="G48" s="48"/>
      <c r="I48" s="3"/>
      <c r="J48" s="71" t="s">
        <v>116</v>
      </c>
    </row>
    <row r="49" spans="1:11" ht="15" customHeight="1">
      <c r="A49" s="16"/>
      <c r="B49" s="25"/>
      <c r="C49" s="25"/>
      <c r="D49" s="27" t="s">
        <v>68</v>
      </c>
      <c r="E49" s="48"/>
      <c r="F49" s="48"/>
      <c r="G49" s="48"/>
    </row>
    <row r="50" spans="1:11" ht="15" customHeight="1">
      <c r="A50" s="16"/>
      <c r="B50" s="25"/>
      <c r="C50" s="25"/>
      <c r="D50" s="27" t="s">
        <v>74</v>
      </c>
      <c r="E50" s="48"/>
      <c r="F50" s="48"/>
      <c r="G50" s="48"/>
    </row>
    <row r="51" spans="1:11" ht="15" customHeight="1">
      <c r="A51" s="16"/>
      <c r="B51" s="25" t="s">
        <v>250</v>
      </c>
      <c r="C51" s="25"/>
      <c r="D51" s="27" t="s">
        <v>206</v>
      </c>
      <c r="E51" s="49"/>
      <c r="F51" s="49"/>
      <c r="G51" s="49"/>
      <c r="K51" s="3"/>
    </row>
    <row r="52" spans="1:11" ht="15" customHeight="1">
      <c r="A52" s="16"/>
      <c r="B52" s="25"/>
      <c r="C52" s="25"/>
      <c r="D52" s="27" t="s">
        <v>212</v>
      </c>
      <c r="E52" s="49"/>
      <c r="F52" s="49"/>
      <c r="G52" s="49"/>
      <c r="K52" s="3"/>
    </row>
    <row r="53" spans="1:11" ht="15" customHeight="1">
      <c r="A53" s="16"/>
      <c r="B53" s="25"/>
      <c r="C53" s="25"/>
      <c r="D53" s="27" t="s">
        <v>68</v>
      </c>
      <c r="E53" s="49"/>
      <c r="F53" s="49"/>
      <c r="G53" s="49"/>
      <c r="K53" s="3"/>
    </row>
    <row r="54" spans="1:11" ht="15" customHeight="1">
      <c r="A54" s="16"/>
      <c r="B54" s="25"/>
      <c r="C54" s="25"/>
      <c r="D54" s="27" t="s">
        <v>74</v>
      </c>
      <c r="E54" s="49"/>
      <c r="F54" s="49"/>
      <c r="G54" s="49"/>
      <c r="K54" s="3"/>
    </row>
    <row r="55" spans="1:11" s="3" customFormat="1" ht="15" customHeight="1">
      <c r="A55" s="16"/>
      <c r="B55" s="25" t="s">
        <v>58</v>
      </c>
      <c r="C55" s="25"/>
      <c r="D55" s="27" t="s">
        <v>206</v>
      </c>
      <c r="E55" s="48"/>
      <c r="F55" s="48"/>
      <c r="G55" s="48"/>
      <c r="H55" s="2"/>
    </row>
    <row r="56" spans="1:11" s="3" customFormat="1" ht="15" customHeight="1">
      <c r="A56" s="16"/>
      <c r="B56" s="25"/>
      <c r="C56" s="25"/>
      <c r="D56" s="27" t="s">
        <v>212</v>
      </c>
      <c r="E56" s="48"/>
      <c r="F56" s="48"/>
      <c r="G56" s="48"/>
      <c r="H56" s="2"/>
    </row>
    <row r="57" spans="1:11" s="3" customFormat="1" ht="15" customHeight="1">
      <c r="A57" s="16"/>
      <c r="B57" s="25"/>
      <c r="C57" s="25"/>
      <c r="D57" s="27" t="s">
        <v>68</v>
      </c>
      <c r="E57" s="48"/>
      <c r="F57" s="48"/>
      <c r="G57" s="48"/>
      <c r="H57" s="2"/>
    </row>
    <row r="58" spans="1:11" s="3" customFormat="1" ht="15" customHeight="1">
      <c r="A58" s="16"/>
      <c r="B58" s="25"/>
      <c r="C58" s="25"/>
      <c r="D58" s="27" t="s">
        <v>74</v>
      </c>
      <c r="E58" s="48"/>
      <c r="F58" s="48"/>
      <c r="G58" s="48"/>
      <c r="H58" s="2"/>
    </row>
    <row r="59" spans="1:11" s="3" customFormat="1" ht="15" customHeight="1">
      <c r="A59" s="16"/>
      <c r="B59" s="25" t="s">
        <v>252</v>
      </c>
      <c r="C59" s="25"/>
      <c r="D59" s="27" t="s">
        <v>206</v>
      </c>
      <c r="E59" s="49"/>
      <c r="F59" s="49"/>
      <c r="G59" s="49"/>
      <c r="H59" s="2"/>
    </row>
    <row r="60" spans="1:11" s="3" customFormat="1" ht="15" customHeight="1">
      <c r="A60" s="16"/>
      <c r="B60" s="25"/>
      <c r="C60" s="25"/>
      <c r="D60" s="27" t="s">
        <v>212</v>
      </c>
      <c r="E60" s="49"/>
      <c r="F60" s="49"/>
      <c r="G60" s="49"/>
      <c r="H60" s="2"/>
    </row>
    <row r="61" spans="1:11" s="3" customFormat="1" ht="15" customHeight="1">
      <c r="A61" s="16"/>
      <c r="B61" s="25"/>
      <c r="C61" s="25"/>
      <c r="D61" s="27" t="s">
        <v>68</v>
      </c>
      <c r="E61" s="49"/>
      <c r="F61" s="49"/>
      <c r="G61" s="49"/>
      <c r="H61" s="2"/>
    </row>
    <row r="62" spans="1:11" s="3" customFormat="1" ht="15" customHeight="1">
      <c r="A62" s="16"/>
      <c r="B62" s="25"/>
      <c r="C62" s="25"/>
      <c r="D62" s="27" t="s">
        <v>74</v>
      </c>
      <c r="E62" s="49"/>
      <c r="F62" s="49"/>
      <c r="G62" s="49"/>
      <c r="H62" s="2"/>
    </row>
    <row r="63" spans="1:11" s="3" customFormat="1" ht="15" customHeight="1">
      <c r="A63" s="16"/>
      <c r="B63" s="25" t="s">
        <v>8</v>
      </c>
      <c r="C63" s="25"/>
      <c r="D63" s="27" t="s">
        <v>206</v>
      </c>
      <c r="E63" s="48"/>
      <c r="F63" s="48"/>
      <c r="G63" s="48"/>
      <c r="H63" s="2"/>
    </row>
    <row r="64" spans="1:11" s="3" customFormat="1" ht="15" customHeight="1">
      <c r="A64" s="16"/>
      <c r="B64" s="25"/>
      <c r="C64" s="25"/>
      <c r="D64" s="27" t="s">
        <v>212</v>
      </c>
      <c r="E64" s="48"/>
      <c r="F64" s="48"/>
      <c r="G64" s="48"/>
      <c r="H64" s="2"/>
    </row>
    <row r="65" spans="1:11" s="3" customFormat="1" ht="15" customHeight="1">
      <c r="A65" s="16"/>
      <c r="B65" s="25"/>
      <c r="C65" s="25"/>
      <c r="D65" s="27" t="s">
        <v>68</v>
      </c>
      <c r="E65" s="48"/>
      <c r="F65" s="48"/>
      <c r="G65" s="48"/>
      <c r="H65" s="66"/>
      <c r="K65" s="74"/>
    </row>
    <row r="66" spans="1:11" s="3" customFormat="1" ht="15" customHeight="1">
      <c r="A66" s="16"/>
      <c r="B66" s="25"/>
      <c r="C66" s="25"/>
      <c r="D66" s="27" t="s">
        <v>74</v>
      </c>
      <c r="E66" s="48"/>
      <c r="F66" s="48"/>
      <c r="G66" s="48"/>
      <c r="H66" s="65"/>
      <c r="K66" s="74"/>
    </row>
    <row r="67" spans="1:11" s="3" customFormat="1" ht="15" customHeight="1">
      <c r="A67" s="16"/>
      <c r="B67" s="27" t="s">
        <v>177</v>
      </c>
      <c r="C67" s="27"/>
      <c r="D67" s="27"/>
      <c r="E67" s="48" t="s">
        <v>213</v>
      </c>
      <c r="F67" s="48"/>
      <c r="G67" s="48"/>
      <c r="H67" s="2"/>
      <c r="K67" s="74"/>
    </row>
    <row r="68" spans="1:11" s="3" customFormat="1" ht="15" customHeight="1">
      <c r="A68" s="16"/>
      <c r="B68" s="27" t="s">
        <v>211</v>
      </c>
      <c r="C68" s="27"/>
      <c r="D68" s="27"/>
      <c r="E68" s="49" t="s">
        <v>213</v>
      </c>
      <c r="F68" s="49"/>
      <c r="G68" s="49"/>
      <c r="H68" s="2"/>
      <c r="K68" s="74"/>
    </row>
  </sheetData>
  <sheetProtection password="ADB5" sheet="1" objects="1" scenarios="1"/>
  <mergeCells count="70">
    <mergeCell ref="A1:B1"/>
    <mergeCell ref="C1:G1"/>
    <mergeCell ref="A2:B2"/>
    <mergeCell ref="C2:G2"/>
    <mergeCell ref="A3:G3"/>
    <mergeCell ref="B5:D5"/>
    <mergeCell ref="B10:D10"/>
    <mergeCell ref="B11:D11"/>
    <mergeCell ref="B12:D12"/>
    <mergeCell ref="B13:D13"/>
    <mergeCell ref="E13:G13"/>
    <mergeCell ref="F14:G14"/>
    <mergeCell ref="F15:G15"/>
    <mergeCell ref="F16:G16"/>
    <mergeCell ref="F17:G17"/>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45:D45"/>
    <mergeCell ref="E45:G45"/>
    <mergeCell ref="B46:D46"/>
    <mergeCell ref="E46:G46"/>
    <mergeCell ref="E47:G47"/>
    <mergeCell ref="E48:G48"/>
    <mergeCell ref="E49:G49"/>
    <mergeCell ref="E50:G50"/>
    <mergeCell ref="E51:G51"/>
    <mergeCell ref="E52:G52"/>
    <mergeCell ref="E53:G53"/>
    <mergeCell ref="E54:G54"/>
    <mergeCell ref="E55:G55"/>
    <mergeCell ref="E56:G56"/>
    <mergeCell ref="E57:G57"/>
    <mergeCell ref="E58:G58"/>
    <mergeCell ref="E59:G59"/>
    <mergeCell ref="E60:G60"/>
    <mergeCell ref="E61:G61"/>
    <mergeCell ref="E62:G62"/>
    <mergeCell ref="E63:G63"/>
    <mergeCell ref="E64:G64"/>
    <mergeCell ref="E65:G65"/>
    <mergeCell ref="E66:G66"/>
    <mergeCell ref="B67:D67"/>
    <mergeCell ref="E67:G67"/>
    <mergeCell ref="B68:D68"/>
    <mergeCell ref="E68:G68"/>
    <mergeCell ref="B6:D9"/>
    <mergeCell ref="B14:D15"/>
    <mergeCell ref="B16:D17"/>
    <mergeCell ref="B18:D21"/>
    <mergeCell ref="B38:B43"/>
    <mergeCell ref="B47:C50"/>
    <mergeCell ref="B51:C54"/>
    <mergeCell ref="B55:C58"/>
    <mergeCell ref="B59:C62"/>
    <mergeCell ref="B63:C66"/>
    <mergeCell ref="A6:A21"/>
    <mergeCell ref="A24:A43"/>
    <mergeCell ref="A45:A68"/>
  </mergeCells>
  <phoneticPr fontId="5" type="Hiragana"/>
  <conditionalFormatting sqref="F24:F43">
    <cfRule type="expression" dxfId="17" priority="18">
      <formula>$E$5="交付申請"</formula>
    </cfRule>
  </conditionalFormatting>
  <conditionalFormatting sqref="E24:E43">
    <cfRule type="expression" dxfId="16" priority="17">
      <formula>$E$5="実績報告"</formula>
    </cfRule>
  </conditionalFormatting>
  <conditionalFormatting sqref="E47:G54">
    <cfRule type="expression" dxfId="15" priority="16">
      <formula>$C$38="□"</formula>
    </cfRule>
  </conditionalFormatting>
  <conditionalFormatting sqref="E55:G62">
    <cfRule type="expression" dxfId="14" priority="15">
      <formula>$C$39="□"</formula>
    </cfRule>
  </conditionalFormatting>
  <conditionalFormatting sqref="E67:G68">
    <cfRule type="expression" dxfId="13" priority="14">
      <formula>$C$43="□"</formula>
    </cfRule>
  </conditionalFormatting>
  <conditionalFormatting sqref="E63:G66">
    <cfRule type="expression" dxfId="12" priority="13">
      <formula>AND($C$41="□",$C$40="□",$C$42="□")</formula>
    </cfRule>
  </conditionalFormatting>
  <conditionalFormatting sqref="E38">
    <cfRule type="expression" dxfId="11" priority="12">
      <formula>$C$38="□"</formula>
    </cfRule>
  </conditionalFormatting>
  <conditionalFormatting sqref="E39">
    <cfRule type="expression" dxfId="10" priority="11">
      <formula>$C$39="□"</formula>
    </cfRule>
  </conditionalFormatting>
  <conditionalFormatting sqref="E40">
    <cfRule type="expression" dxfId="9" priority="10">
      <formula>$C$40="□"</formula>
    </cfRule>
  </conditionalFormatting>
  <conditionalFormatting sqref="E41">
    <cfRule type="expression" dxfId="8" priority="9">
      <formula>$C$41="□"</formula>
    </cfRule>
  </conditionalFormatting>
  <conditionalFormatting sqref="E42">
    <cfRule type="expression" dxfId="7" priority="8">
      <formula>$C$42="□"</formula>
    </cfRule>
  </conditionalFormatting>
  <conditionalFormatting sqref="E43">
    <cfRule type="expression" dxfId="6" priority="7">
      <formula>$C$43="□"</formula>
    </cfRule>
  </conditionalFormatting>
  <conditionalFormatting sqref="F38">
    <cfRule type="expression" dxfId="5" priority="6">
      <formula>$C$38="□"</formula>
    </cfRule>
  </conditionalFormatting>
  <conditionalFormatting sqref="F39">
    <cfRule type="expression" dxfId="4" priority="5">
      <formula>$C$39="□"</formula>
    </cfRule>
  </conditionalFormatting>
  <conditionalFormatting sqref="F40">
    <cfRule type="expression" dxfId="3" priority="4">
      <formula>$C$40="□"</formula>
    </cfRule>
  </conditionalFormatting>
  <conditionalFormatting sqref="F41">
    <cfRule type="expression" dxfId="2" priority="3">
      <formula>$C$41="□"</formula>
    </cfRule>
  </conditionalFormatting>
  <conditionalFormatting sqref="F42">
    <cfRule type="expression" dxfId="1" priority="2">
      <formula>$C$42="□"</formula>
    </cfRule>
  </conditionalFormatting>
  <conditionalFormatting sqref="F43">
    <cfRule type="expression" dxfId="0" priority="1">
      <formula>$C$43="□"</formula>
    </cfRule>
  </conditionalFormatting>
  <dataValidations count="28">
    <dataValidation type="custom"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E5">
      <formula1>"交付申請,実績報告"</formula1>
    </dataValidation>
    <dataValidation type="list" allowBlank="1" showDropDown="0" showInputMessage="1" showErrorMessage="1" sqref="G5">
      <formula1>"県内移転,県外移転"</formula1>
    </dataValidation>
    <dataValidation allowBlank="1" showDropDown="0" showInputMessage="1" showErrorMessage="1" prompt="自由記述" sqref="F15 F17"/>
    <dataValidation imeMode="disabled" allowBlank="1" showDropDown="0" showInputMessage="1" showErrorMessage="1" prompt="消費税仕入控除を行う場合のみ記入してください" sqref="F15 F17"/>
    <dataValidation imeMode="halfAlpha" allowBlank="1" showDropDown="0" showInputMessage="1" showErrorMessage="1" sqref="E13"/>
    <dataValidation type="textLength" imeMode="halfAlpha" allowBlank="1" showDropDown="0" showInputMessage="1" showErrorMessage="1" sqref="F21:F22">
      <formula1>1</formula1>
      <formula2>8</formula2>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19">
      <formula1>NOT(OR(COUNTIF(E19,"*銀行*"),COUNTIF(E19,"*信用金庫*"),COUNTIF(E19,"*信用組合*"),COUNTIF(E19,"*信金*"),COUNTIF(E19,"*農業協同組合*"),COUNTIF(E19,"*農協*"),COUNTIF(E19,"*労働金庫*"),COUNTIF(E19,"*労金*")))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 sqref="G21:G22"/>
    <dataValidation type="list" allowBlank="1" showDropDown="0" showInputMessage="1" showErrorMessage="1" prompt="選択してください" sqref="F19">
      <formula1>"銀行,信金,農協,労金,信組"</formula1>
    </dataValidation>
    <dataValidation type="list" allowBlank="1" showDropDown="0" showInputMessage="1" showErrorMessage="1" prompt="選択してください" sqref="F7">
      <formula1>$J$2:$J$48</formula1>
    </dataValidation>
    <dataValidation type="list" allowBlank="1" showDropDown="0" showInputMessage="1" showErrorMessage="1" prompt="選択してください" sqref="E15 E17">
      <formula1>$K$2:$K$36</formula1>
    </dataValidation>
    <dataValidation type="list" allowBlank="1" showDropDown="0" showInputMessage="1" showErrorMessage="1" prompt="選択してください" sqref="E21:E22">
      <formula1>"普通,当座,別段"</formula1>
    </dataValidation>
    <dataValidation allowBlank="1" showDropDown="0" showInputMessage="1" showErrorMessage="1" prompt="県からの交付決定通知書の右上に記載された「住づ第○号-○」を記載" sqref="G25"/>
    <dataValidation allowBlank="1" showDropDown="0" showInputMessage="1" showErrorMessage="1" prompt="県からの交付決定通知書の右上に記載された「令和○年○月○日」を記載" sqref="G26"/>
    <dataValidation allowBlank="1" showDropDown="0" showInputMessage="1" showErrorMessage="1" prompt="契約日を入力してください（口頭や請書による発注の場合も契約の意思を示す日を入力してください。）" sqref="G27"/>
    <dataValidation type="whole" allowBlank="1" showDropDown="0" showInputMessage="1" showErrorMessage="1" prompt="数値のみ記載" sqref="F29">
      <formula1>0</formula1>
      <formula2>10000000</formula2>
    </dataValidation>
    <dataValidation type="whole" allowBlank="1" showDropDown="0" showInputMessage="1" showErrorMessage="1" prompt="数値のみ記載" sqref="E38:F44 E29">
      <formula1>0</formula1>
      <formula2>10000000000</formula2>
    </dataValidation>
    <dataValidation allowBlank="1" showDropDown="0" showInputMessage="1" showErrorMessage="1" prompt="一般的には入力不要！！_x000a_自営業者等で、税関連で申告が必要な場合のみ入力" sqref="E30:G30"/>
    <dataValidation allowBlank="1" showDropDown="0" showInputMessage="0" showErrorMessage="1" sqref="E31:G32"/>
    <dataValidation allowBlank="1" showDropDown="0" showInputMessage="1" showErrorMessage="1" prompt="複数の引っ越し業者に依頼する場合のみ記載" sqref="E51:E54"/>
    <dataValidation allowBlank="1" showDropDown="0" showInputMessage="1" showErrorMessage="1" prompt="複数のレンタカー業者に依頼する場合のみ記載" sqref="E59:G62"/>
    <dataValidation allowBlank="1" showDropDown="0" showInputMessage="1" showErrorMessage="1" prompt="異なる経路で公共交通機関を利用する方がいる場合のみ記載" sqref="E68:G68"/>
    <dataValidation allowBlank="1" showDropDown="0" showInputMessage="1" showErrorMessage="1" prompt="異なる居住先から引っ越す方がいる場合のみ記載" sqref="E46:G46"/>
    <dataValidation type="list" allowBlank="1" showDropDown="0" showInputMessage="1" showErrorMessage="1" prompt="該当する場合に■にしてください。" sqref="C38:C43">
      <formula1>"■,□"</formula1>
    </dataValidation>
    <dataValidation allowBlank="1" showDropDown="0" showInputMessage="1" showErrorMessage="1" prompt="例：2023/8/31" sqref="F26 E24:F24 E27:F28"/>
  </dataValidations>
  <pageMargins left="0.7" right="0.7" top="0.39370078740157477" bottom="0.39370078740157477" header="0.3" footer="0.3"/>
  <pageSetup paperSize="9" scale="74" fitToWidth="1" fitToHeight="1" orientation="portrait" usePrinterDefaults="1" r:id="rId1"/>
  <rowBreaks count="1" manualBreakCount="1">
    <brk id="6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I13"/>
  <sheetViews>
    <sheetView view="pageBreakPreview" zoomScaleNormal="140" zoomScaleSheetLayoutView="100" workbookViewId="0">
      <selection sqref="A1:H1"/>
    </sheetView>
  </sheetViews>
  <sheetFormatPr defaultRowHeight="18.75"/>
  <cols>
    <col min="1" max="1" width="3.625" customWidth="1"/>
    <col min="2" max="9" width="9" customWidth="1"/>
    <col min="10" max="16384" width="9" style="75" customWidth="1"/>
  </cols>
  <sheetData>
    <row r="1" spans="1:9" ht="14.25" customHeight="1">
      <c r="A1" s="76" t="s">
        <v>162</v>
      </c>
      <c r="B1" s="76"/>
      <c r="C1" s="76"/>
      <c r="D1" s="76"/>
      <c r="E1" s="76"/>
      <c r="F1" s="76"/>
      <c r="G1" s="76"/>
      <c r="H1" s="76"/>
      <c r="I1" s="85"/>
    </row>
    <row r="2" spans="1:9" ht="14.25" customHeight="1">
      <c r="A2" s="77" t="s">
        <v>164</v>
      </c>
      <c r="B2" s="77"/>
      <c r="C2" s="77"/>
      <c r="D2" s="77"/>
      <c r="E2" s="77"/>
      <c r="F2" s="77"/>
      <c r="G2" s="77"/>
      <c r="H2" s="77"/>
      <c r="I2" s="77"/>
    </row>
    <row r="3" spans="1:9" ht="14.25" customHeight="1">
      <c r="A3" s="78"/>
      <c r="B3" s="85"/>
      <c r="C3" s="85"/>
      <c r="D3" s="85"/>
      <c r="E3" s="85"/>
      <c r="F3" s="85"/>
      <c r="G3" s="85"/>
      <c r="H3" s="85"/>
      <c r="I3" s="85"/>
    </row>
    <row r="4" spans="1:9" ht="28.5" customHeight="1">
      <c r="A4" s="79" t="s">
        <v>165</v>
      </c>
      <c r="B4" s="79"/>
      <c r="C4" s="79"/>
      <c r="D4" s="79"/>
      <c r="E4" s="79"/>
      <c r="F4" s="79"/>
      <c r="G4" s="79"/>
      <c r="H4" s="79"/>
      <c r="I4" s="79"/>
    </row>
    <row r="5" spans="1:9" ht="28.5" customHeight="1">
      <c r="A5" s="80" t="s">
        <v>166</v>
      </c>
      <c r="B5" s="86" t="s">
        <v>167</v>
      </c>
      <c r="C5" s="86"/>
      <c r="D5" s="86"/>
      <c r="E5" s="86"/>
      <c r="F5" s="86"/>
      <c r="G5" s="86"/>
      <c r="H5" s="86"/>
      <c r="I5" s="91"/>
    </row>
    <row r="6" spans="1:9" ht="42.75" customHeight="1">
      <c r="A6" s="81" t="s">
        <v>166</v>
      </c>
      <c r="B6" s="87" t="s">
        <v>169</v>
      </c>
      <c r="C6" s="87"/>
      <c r="D6" s="87"/>
      <c r="E6" s="87"/>
      <c r="F6" s="87"/>
      <c r="G6" s="87"/>
      <c r="H6" s="87"/>
      <c r="I6" s="92"/>
    </row>
    <row r="7" spans="1:9" ht="28.5" customHeight="1">
      <c r="A7" s="81" t="s">
        <v>166</v>
      </c>
      <c r="B7" s="87" t="s">
        <v>171</v>
      </c>
      <c r="C7" s="87"/>
      <c r="D7" s="87"/>
      <c r="E7" s="87"/>
      <c r="F7" s="87"/>
      <c r="G7" s="87"/>
      <c r="H7" s="87"/>
      <c r="I7" s="92"/>
    </row>
    <row r="8" spans="1:9" ht="28.5" customHeight="1">
      <c r="A8" s="82" t="s">
        <v>166</v>
      </c>
      <c r="B8" s="88" t="s">
        <v>38</v>
      </c>
      <c r="C8" s="88"/>
      <c r="D8" s="88"/>
      <c r="E8" s="88"/>
      <c r="F8" s="88"/>
      <c r="G8" s="88"/>
      <c r="H8" s="88"/>
      <c r="I8" s="93"/>
    </row>
    <row r="9" spans="1:9" ht="14.25" customHeight="1">
      <c r="A9" s="83"/>
      <c r="B9" s="85"/>
      <c r="C9" s="85"/>
      <c r="D9" s="85"/>
      <c r="E9" s="85"/>
      <c r="F9" s="85"/>
      <c r="G9" s="85"/>
      <c r="H9" s="85"/>
      <c r="I9" s="85"/>
    </row>
    <row r="10" spans="1:9" ht="14.25" customHeight="1">
      <c r="A10" s="83"/>
      <c r="B10" s="85"/>
      <c r="C10" s="85"/>
      <c r="D10" s="85"/>
      <c r="E10" s="85"/>
      <c r="F10" s="85"/>
      <c r="G10" s="85"/>
      <c r="H10" s="90" t="s">
        <v>17</v>
      </c>
      <c r="I10" s="90"/>
    </row>
    <row r="11" spans="1:9" ht="14.25" customHeight="1">
      <c r="A11" s="76" t="s">
        <v>257</v>
      </c>
      <c r="B11" s="76"/>
      <c r="C11" s="76"/>
      <c r="D11" s="76"/>
      <c r="E11" s="76"/>
      <c r="F11" s="76"/>
      <c r="G11" s="76"/>
      <c r="H11" s="76"/>
      <c r="I11" s="85"/>
    </row>
    <row r="12" spans="1:9" ht="14.25" customHeight="1">
      <c r="A12" s="76"/>
      <c r="B12" s="76"/>
      <c r="C12" s="76"/>
      <c r="D12" s="76"/>
      <c r="E12" s="76"/>
      <c r="F12" s="76"/>
      <c r="G12" s="76"/>
      <c r="H12" s="76"/>
      <c r="I12" s="85"/>
    </row>
    <row r="13" spans="1:9" ht="14.25" customHeight="1">
      <c r="A13" s="84"/>
      <c r="B13" s="85"/>
      <c r="C13" s="85"/>
      <c r="D13" s="85"/>
      <c r="E13" s="85"/>
      <c r="F13" s="89" t="s">
        <v>172</v>
      </c>
      <c r="G13" s="89"/>
      <c r="H13" s="90"/>
      <c r="I13" s="90"/>
    </row>
    <row r="14" spans="1:9" ht="14.25" customHeight="1"/>
  </sheetData>
  <sheetProtection password="ADB5" sheet="1" objects="1" scenarios="1"/>
  <mergeCells count="11">
    <mergeCell ref="A1:H1"/>
    <mergeCell ref="A2:I2"/>
    <mergeCell ref="A4:I4"/>
    <mergeCell ref="B5:I5"/>
    <mergeCell ref="B6:I6"/>
    <mergeCell ref="B7:I7"/>
    <mergeCell ref="B8:I8"/>
    <mergeCell ref="H10:I10"/>
    <mergeCell ref="A11:H11"/>
    <mergeCell ref="F13:G13"/>
    <mergeCell ref="H13:I13"/>
  </mergeCells>
  <phoneticPr fontId="5" type="Hiragana"/>
  <dataValidations count="1">
    <dataValidation type="list" allowBlank="1" showDropDown="0" showInputMessage="1" showErrorMessage="1" prompt="内容を確認後、該当する場合は■に変えてください。_x000a_□のままでは申請できません。" sqref="A5:A8">
      <formula1>"■,□"</formula1>
    </dataValidation>
  </dataValidations>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sheetPr>
  <dimension ref="A1:O23"/>
  <sheetViews>
    <sheetView view="pageBreakPreview" zoomScaleSheetLayoutView="100" workbookViewId="0">
      <selection activeCell="F27" sqref="F27"/>
    </sheetView>
  </sheetViews>
  <sheetFormatPr defaultRowHeight="18.75"/>
  <cols>
    <col min="1" max="25" width="5.375" customWidth="1"/>
  </cols>
  <sheetData>
    <row r="1" spans="1:15">
      <c r="A1" s="94" t="s">
        <v>173</v>
      </c>
      <c r="B1" s="97"/>
      <c r="C1" s="97"/>
      <c r="D1" s="97"/>
      <c r="E1" s="97"/>
      <c r="F1" s="85"/>
      <c r="G1" s="85"/>
      <c r="H1" s="85"/>
      <c r="I1" s="85"/>
      <c r="J1" s="109"/>
      <c r="K1" s="109"/>
      <c r="L1" s="109"/>
      <c r="M1" s="109"/>
      <c r="N1" s="116"/>
      <c r="O1" s="116"/>
    </row>
    <row r="2" spans="1:15">
      <c r="A2" s="95"/>
      <c r="B2" s="95"/>
      <c r="C2" s="95"/>
      <c r="D2" s="95"/>
      <c r="E2" s="95"/>
      <c r="F2" s="85"/>
      <c r="G2" s="96"/>
      <c r="H2" s="85"/>
      <c r="I2" s="85"/>
      <c r="J2" s="110"/>
      <c r="K2" s="110"/>
      <c r="L2" s="110"/>
      <c r="M2" s="110"/>
      <c r="N2" s="110"/>
      <c r="O2" s="110"/>
    </row>
    <row r="3" spans="1:15">
      <c r="A3" s="96" t="s">
        <v>174</v>
      </c>
      <c r="B3" s="96"/>
      <c r="C3" s="96"/>
      <c r="D3" s="96"/>
      <c r="E3" s="96"/>
      <c r="F3" s="96"/>
      <c r="G3" s="96"/>
      <c r="H3" s="96"/>
      <c r="I3" s="96"/>
      <c r="J3" s="96"/>
      <c r="K3" s="96"/>
      <c r="L3" s="96"/>
      <c r="M3" s="96"/>
      <c r="N3" s="96"/>
      <c r="O3" s="96"/>
    </row>
    <row r="4" spans="1:15">
      <c r="A4" s="97"/>
      <c r="B4" s="97"/>
      <c r="C4" s="97"/>
      <c r="D4" s="97"/>
      <c r="E4" s="97"/>
      <c r="F4" s="97"/>
      <c r="G4" s="96"/>
      <c r="H4" s="97"/>
      <c r="I4" s="97"/>
      <c r="J4" s="97"/>
      <c r="K4" s="97"/>
      <c r="L4" s="85"/>
      <c r="M4" s="85"/>
      <c r="N4" s="85"/>
      <c r="O4" s="85"/>
    </row>
    <row r="5" spans="1:15">
      <c r="A5" s="96"/>
      <c r="B5" s="85"/>
      <c r="C5" s="85"/>
      <c r="D5" s="85"/>
      <c r="E5" s="96"/>
      <c r="F5" s="96"/>
      <c r="G5" s="106"/>
      <c r="H5" s="96"/>
      <c r="I5" s="96"/>
      <c r="J5" s="96"/>
      <c r="K5" s="112"/>
      <c r="L5" s="114">
        <f>'（入力必須）記入シート'!E24</f>
        <v>0</v>
      </c>
      <c r="M5" s="114"/>
      <c r="N5" s="114"/>
      <c r="O5" s="114"/>
    </row>
    <row r="6" spans="1:15">
      <c r="A6" s="96"/>
      <c r="B6" s="99"/>
      <c r="C6" s="99"/>
      <c r="D6" s="99"/>
      <c r="E6" s="96"/>
      <c r="F6" s="96"/>
      <c r="G6" s="106"/>
      <c r="H6" s="96"/>
      <c r="I6" s="96"/>
      <c r="J6" s="96"/>
      <c r="K6" s="113"/>
      <c r="L6" s="113"/>
      <c r="M6" s="113"/>
      <c r="N6" s="113"/>
      <c r="O6" s="113"/>
    </row>
    <row r="7" spans="1:15">
      <c r="A7" s="94" t="s">
        <v>259</v>
      </c>
      <c r="B7" s="94"/>
      <c r="C7" s="94"/>
      <c r="D7" s="94"/>
      <c r="E7" s="94"/>
      <c r="F7" s="94"/>
      <c r="G7" s="85"/>
      <c r="H7" s="89"/>
      <c r="I7" s="97"/>
      <c r="J7" s="97"/>
      <c r="K7" s="97"/>
      <c r="L7" s="97"/>
      <c r="M7" s="97"/>
      <c r="N7" s="97"/>
      <c r="O7" s="97"/>
    </row>
    <row r="8" spans="1:15">
      <c r="A8" s="85"/>
      <c r="B8" s="94"/>
      <c r="C8" s="85"/>
      <c r="D8" s="89"/>
      <c r="E8" s="89"/>
      <c r="F8" s="85"/>
      <c r="G8" s="85"/>
      <c r="H8" s="94"/>
      <c r="I8" s="108" t="s">
        <v>140</v>
      </c>
      <c r="J8" s="98" t="str">
        <f>'（入力必須）記入シート'!F7&amp;'（入力必須）記入シート'!G7&amp;'（入力必須）記入シート'!E9&amp;'（入力必須）記入シート'!F9&amp;'（入力必須）記入シート'!G9</f>
        <v/>
      </c>
      <c r="K8" s="98"/>
      <c r="L8" s="98"/>
      <c r="M8" s="98"/>
      <c r="N8" s="98"/>
      <c r="O8" s="98"/>
    </row>
    <row r="9" spans="1:15">
      <c r="A9" s="85"/>
      <c r="B9" s="85"/>
      <c r="C9" s="85"/>
      <c r="D9" s="85"/>
      <c r="E9" s="85"/>
      <c r="F9" s="85"/>
      <c r="G9" s="85"/>
      <c r="H9" s="94"/>
      <c r="I9" s="98" t="s">
        <v>72</v>
      </c>
      <c r="J9" s="98">
        <f>'（入力必須）記入シート'!E11</f>
        <v>0</v>
      </c>
      <c r="K9" s="98"/>
      <c r="L9" s="98"/>
      <c r="M9" s="98"/>
      <c r="N9" s="98"/>
      <c r="O9" s="98"/>
    </row>
    <row r="10" spans="1:15">
      <c r="A10" s="85"/>
      <c r="B10" s="85"/>
      <c r="C10" s="85"/>
      <c r="D10" s="85"/>
      <c r="E10" s="85"/>
      <c r="F10" s="85"/>
      <c r="G10" s="85"/>
      <c r="H10" s="85"/>
      <c r="I10" s="85"/>
      <c r="J10" s="85"/>
      <c r="K10" s="85"/>
      <c r="L10" s="85"/>
      <c r="M10" s="85"/>
      <c r="N10" s="85"/>
      <c r="O10" s="85"/>
    </row>
    <row r="11" spans="1:15">
      <c r="A11" s="98" t="s">
        <v>258</v>
      </c>
      <c r="B11" s="98"/>
      <c r="C11" s="98"/>
      <c r="D11" s="98"/>
      <c r="E11" s="98"/>
      <c r="F11" s="98"/>
      <c r="G11" s="98"/>
      <c r="H11" s="98"/>
      <c r="I11" s="98"/>
      <c r="J11" s="98"/>
      <c r="K11" s="98"/>
      <c r="L11" s="98"/>
      <c r="M11" s="98"/>
      <c r="N11" s="98"/>
      <c r="O11" s="98"/>
    </row>
    <row r="12" spans="1:15">
      <c r="A12" s="94" t="s">
        <v>176</v>
      </c>
      <c r="B12" s="94"/>
      <c r="C12" s="94"/>
      <c r="D12" s="94"/>
      <c r="E12" s="94"/>
      <c r="F12" s="94"/>
      <c r="G12" s="94"/>
      <c r="H12" s="94"/>
      <c r="I12" s="94"/>
      <c r="J12" s="94"/>
      <c r="K12" s="94"/>
      <c r="L12" s="94"/>
      <c r="M12" s="94"/>
      <c r="N12" s="94"/>
      <c r="O12" s="94"/>
    </row>
    <row r="13" spans="1:15">
      <c r="A13" s="85"/>
      <c r="B13" s="85"/>
      <c r="C13" s="85"/>
      <c r="D13" s="85"/>
      <c r="E13" s="85"/>
      <c r="F13" s="85"/>
      <c r="G13" s="85"/>
      <c r="H13" s="85"/>
      <c r="I13" s="85"/>
      <c r="J13" s="85"/>
      <c r="K13" s="85"/>
      <c r="L13" s="85"/>
      <c r="M13" s="85"/>
      <c r="N13" s="85"/>
      <c r="O13" s="85"/>
    </row>
    <row r="14" spans="1:15">
      <c r="A14" s="85"/>
      <c r="B14" s="85"/>
      <c r="C14" s="96"/>
      <c r="D14" s="96"/>
      <c r="E14" s="96"/>
      <c r="F14" s="96"/>
      <c r="G14" s="96"/>
      <c r="H14" s="96"/>
      <c r="I14" s="96"/>
      <c r="J14" s="96"/>
      <c r="K14" s="96"/>
      <c r="L14" s="96"/>
      <c r="M14" s="96"/>
      <c r="N14" s="96"/>
      <c r="O14" s="85"/>
    </row>
    <row r="15" spans="1:15">
      <c r="A15" s="85" t="s">
        <v>178</v>
      </c>
      <c r="B15" s="85"/>
      <c r="C15" s="85"/>
      <c r="D15" s="85"/>
      <c r="E15" s="103" t="b">
        <f>'（入力必須）記入シート'!E36</f>
        <v>0</v>
      </c>
      <c r="F15" s="103"/>
      <c r="G15" s="103"/>
      <c r="H15" s="85" t="s">
        <v>190</v>
      </c>
      <c r="I15" s="85"/>
      <c r="J15" s="85"/>
      <c r="K15" s="85"/>
      <c r="L15" s="85"/>
      <c r="M15" s="85"/>
      <c r="N15" s="85"/>
      <c r="O15" s="85"/>
    </row>
    <row r="16" spans="1:15">
      <c r="A16" s="98" t="s">
        <v>179</v>
      </c>
      <c r="B16" s="98"/>
      <c r="C16" s="98"/>
      <c r="D16" s="98"/>
      <c r="E16" s="104"/>
      <c r="F16" s="105" t="s">
        <v>158</v>
      </c>
      <c r="G16" s="105"/>
      <c r="H16" s="105"/>
      <c r="I16" s="105"/>
      <c r="J16" s="105"/>
      <c r="K16" s="94"/>
      <c r="L16" s="94" t="s">
        <v>146</v>
      </c>
      <c r="M16" s="94"/>
      <c r="N16" s="94"/>
      <c r="O16" s="94"/>
    </row>
    <row r="17" spans="1:15">
      <c r="A17" s="85"/>
      <c r="B17" s="100" t="b">
        <f>'（入力必須）記入シート'!E31</f>
        <v>0</v>
      </c>
      <c r="C17" s="100"/>
      <c r="D17" s="85" t="s">
        <v>180</v>
      </c>
      <c r="E17" s="85" t="s">
        <v>189</v>
      </c>
      <c r="F17" s="85"/>
      <c r="G17" s="85"/>
      <c r="H17" s="100">
        <f>'（入力必須）記入シート'!E30</f>
        <v>0</v>
      </c>
      <c r="I17" s="100"/>
      <c r="J17" s="111" t="s">
        <v>88</v>
      </c>
      <c r="K17" s="85" t="s">
        <v>50</v>
      </c>
      <c r="L17" s="115"/>
      <c r="M17" s="115">
        <f>'（入力必須）記入シート'!E32</f>
        <v>0</v>
      </c>
      <c r="N17" s="115"/>
      <c r="O17" s="85" t="s">
        <v>180</v>
      </c>
    </row>
    <row r="18" spans="1:15">
      <c r="A18" s="85"/>
      <c r="B18" s="94"/>
      <c r="C18" s="85"/>
      <c r="D18" s="85"/>
      <c r="E18" s="85"/>
      <c r="F18" s="97"/>
      <c r="G18" s="97"/>
      <c r="H18" s="97"/>
      <c r="I18" s="97"/>
      <c r="J18" s="97"/>
      <c r="K18" s="97"/>
      <c r="L18" s="97"/>
      <c r="M18" s="97"/>
      <c r="N18" s="97"/>
      <c r="O18" s="97"/>
    </row>
    <row r="19" spans="1:15">
      <c r="A19" s="94" t="s">
        <v>137</v>
      </c>
      <c r="B19" s="94"/>
      <c r="C19" s="94"/>
      <c r="D19" s="94" t="s">
        <v>181</v>
      </c>
      <c r="E19" s="94"/>
      <c r="F19" s="94"/>
      <c r="G19" s="94"/>
      <c r="H19" s="107" t="str">
        <f>'（入力必須）記入シート'!E19&amp;'（入力必須）記入シート'!F19</f>
        <v/>
      </c>
      <c r="I19" s="85"/>
      <c r="J19" s="85"/>
      <c r="K19" s="85"/>
      <c r="L19" s="85"/>
      <c r="M19" s="85"/>
      <c r="N19" s="85"/>
      <c r="O19" s="85"/>
    </row>
    <row r="20" spans="1:15">
      <c r="A20" s="85"/>
      <c r="B20" s="101"/>
      <c r="C20" s="85"/>
      <c r="D20" s="94" t="s">
        <v>182</v>
      </c>
      <c r="E20" s="94"/>
      <c r="F20" s="94"/>
      <c r="G20" s="94"/>
      <c r="H20" s="94">
        <f>'（入力必須）記入シート'!G19</f>
        <v>0</v>
      </c>
      <c r="I20" s="85"/>
      <c r="J20" s="85"/>
      <c r="K20" s="85"/>
      <c r="L20" s="85"/>
      <c r="M20" s="85"/>
      <c r="N20" s="85"/>
      <c r="O20" s="85"/>
    </row>
    <row r="21" spans="1:15">
      <c r="A21" s="85"/>
      <c r="B21" s="101"/>
      <c r="C21" s="85"/>
      <c r="D21" s="94" t="s">
        <v>184</v>
      </c>
      <c r="E21" s="94"/>
      <c r="F21" s="94"/>
      <c r="G21" s="94"/>
      <c r="H21" s="94">
        <f>'（入力必須）記入シート'!E21</f>
        <v>0</v>
      </c>
      <c r="I21" s="85"/>
      <c r="J21" s="85"/>
      <c r="K21" s="85"/>
      <c r="L21" s="85"/>
      <c r="M21" s="85"/>
      <c r="N21" s="85"/>
      <c r="O21" s="85"/>
    </row>
    <row r="22" spans="1:15">
      <c r="A22" s="85"/>
      <c r="B22" s="102"/>
      <c r="C22" s="85"/>
      <c r="D22" s="94" t="s">
        <v>186</v>
      </c>
      <c r="E22" s="94"/>
      <c r="F22" s="94"/>
      <c r="G22" s="94"/>
      <c r="H22" s="101">
        <f>'（入力必須）記入シート'!F21</f>
        <v>0</v>
      </c>
      <c r="I22" s="85"/>
      <c r="J22" s="85"/>
      <c r="K22" s="85"/>
      <c r="L22" s="85"/>
      <c r="M22" s="85"/>
      <c r="N22" s="85"/>
      <c r="O22" s="85"/>
    </row>
    <row r="23" spans="1:15">
      <c r="A23" s="85"/>
      <c r="B23" s="85"/>
      <c r="C23" s="85"/>
      <c r="D23" s="94" t="s">
        <v>188</v>
      </c>
      <c r="E23" s="94"/>
      <c r="F23" s="94"/>
      <c r="G23" s="94"/>
      <c r="H23" s="94">
        <f>'（入力必須）記入シート'!G21</f>
        <v>0</v>
      </c>
      <c r="I23" s="85"/>
      <c r="J23" s="85"/>
      <c r="K23" s="85"/>
      <c r="L23" s="85"/>
      <c r="M23" s="85"/>
      <c r="N23" s="85"/>
      <c r="O23" s="85"/>
    </row>
  </sheetData>
  <sheetProtection password="ADB5" sheet="1" objects="1" scenarios="1"/>
  <mergeCells count="21">
    <mergeCell ref="J1:M1"/>
    <mergeCell ref="A3:O3"/>
    <mergeCell ref="L5:O5"/>
    <mergeCell ref="A7:F7"/>
    <mergeCell ref="J8:O8"/>
    <mergeCell ref="J9:O9"/>
    <mergeCell ref="A11:O11"/>
    <mergeCell ref="A12:O12"/>
    <mergeCell ref="E15:G15"/>
    <mergeCell ref="A16:D16"/>
    <mergeCell ref="F16:J16"/>
    <mergeCell ref="L16:O16"/>
    <mergeCell ref="B17:C17"/>
    <mergeCell ref="H17:I17"/>
    <mergeCell ref="M17:N17"/>
    <mergeCell ref="A19:C19"/>
    <mergeCell ref="D19:G19"/>
    <mergeCell ref="D20:G20"/>
    <mergeCell ref="D21:G21"/>
    <mergeCell ref="D22:G22"/>
    <mergeCell ref="D23:G23"/>
  </mergeCells>
  <phoneticPr fontId="5"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5"/>
  </sheetPr>
  <dimension ref="A1:N11"/>
  <sheetViews>
    <sheetView view="pageBreakPreview" zoomScale="120" zoomScaleSheetLayoutView="120" workbookViewId="0">
      <selection activeCell="A3" sqref="A3:N3"/>
    </sheetView>
  </sheetViews>
  <sheetFormatPr defaultRowHeight="18.75"/>
  <cols>
    <col min="1" max="16" width="5.375" customWidth="1"/>
  </cols>
  <sheetData>
    <row r="1" spans="1:14">
      <c r="A1" s="117" t="s">
        <v>191</v>
      </c>
      <c r="B1" s="117"/>
      <c r="C1" s="117"/>
      <c r="D1" s="117"/>
      <c r="E1" s="117"/>
      <c r="F1" s="117"/>
      <c r="G1" s="117"/>
      <c r="H1" s="117"/>
      <c r="I1" s="117"/>
      <c r="J1" s="117"/>
      <c r="K1" s="117"/>
      <c r="L1" s="117"/>
      <c r="M1" s="117"/>
      <c r="N1" s="117"/>
    </row>
    <row r="2" spans="1:14">
      <c r="A2" s="118"/>
      <c r="B2" s="118"/>
      <c r="C2" s="118"/>
      <c r="D2" s="118"/>
      <c r="E2" s="122"/>
      <c r="F2" s="119"/>
      <c r="G2" s="122"/>
      <c r="H2" s="122"/>
      <c r="I2" s="131"/>
      <c r="J2" s="131"/>
      <c r="K2" s="131"/>
      <c r="L2" s="131"/>
      <c r="M2" s="131"/>
      <c r="N2" s="131"/>
    </row>
    <row r="3" spans="1:14">
      <c r="A3" s="119" t="str">
        <f>IF('（入力必須）記入シート'!E5="交付申請","事業計画書","事業実績書")</f>
        <v>事業計画書</v>
      </c>
      <c r="B3" s="119"/>
      <c r="C3" s="119"/>
      <c r="D3" s="119"/>
      <c r="E3" s="119"/>
      <c r="F3" s="119"/>
      <c r="G3" s="119"/>
      <c r="H3" s="119"/>
      <c r="I3" s="119"/>
      <c r="J3" s="119"/>
      <c r="K3" s="119"/>
      <c r="L3" s="119"/>
      <c r="M3" s="119"/>
      <c r="N3" s="119"/>
    </row>
    <row r="4" spans="1:14">
      <c r="A4" s="119"/>
      <c r="B4" s="124"/>
      <c r="C4" s="124"/>
      <c r="D4" s="124"/>
      <c r="E4" s="119"/>
      <c r="F4" s="119"/>
      <c r="G4" s="129"/>
      <c r="H4" s="119"/>
      <c r="I4" s="119"/>
      <c r="J4" s="119"/>
      <c r="K4" s="133"/>
      <c r="L4" s="133"/>
      <c r="M4" s="133"/>
      <c r="N4" s="133"/>
    </row>
    <row r="5" spans="1:14">
      <c r="A5" s="120" t="s">
        <v>97</v>
      </c>
      <c r="B5" s="122" t="s">
        <v>193</v>
      </c>
      <c r="C5" s="122"/>
      <c r="D5" s="128"/>
      <c r="E5" s="128"/>
      <c r="F5" s="122"/>
      <c r="G5" s="122"/>
      <c r="H5" s="128"/>
      <c r="I5" s="132"/>
      <c r="J5" s="132"/>
      <c r="K5" s="132"/>
      <c r="L5" s="132"/>
      <c r="M5" s="132"/>
      <c r="N5" s="132"/>
    </row>
    <row r="6" spans="1:14">
      <c r="A6" s="121"/>
      <c r="B6" s="125" t="s">
        <v>256</v>
      </c>
      <c r="D6" s="125"/>
      <c r="E6" s="125"/>
      <c r="F6" s="125"/>
      <c r="G6" s="125"/>
      <c r="H6" s="125"/>
      <c r="I6" s="125"/>
      <c r="J6" s="125"/>
      <c r="K6" s="125"/>
      <c r="M6" s="132"/>
      <c r="N6" s="132"/>
    </row>
    <row r="7" spans="1:14">
      <c r="A7" s="121"/>
      <c r="B7" s="125"/>
      <c r="D7" s="125"/>
      <c r="E7" s="125"/>
      <c r="F7" s="125"/>
      <c r="G7" s="125"/>
      <c r="H7" s="125"/>
      <c r="I7" s="125"/>
      <c r="J7" s="125"/>
      <c r="K7" s="125"/>
      <c r="M7" s="132"/>
      <c r="N7" s="132"/>
    </row>
    <row r="8" spans="1:14">
      <c r="A8" s="120" t="s">
        <v>192</v>
      </c>
      <c r="B8" s="126" t="str">
        <f>'（入力必須）記入シート'!B28</f>
        <v>事業完了予定日</v>
      </c>
      <c r="C8" s="122"/>
      <c r="D8" s="122"/>
      <c r="E8" s="122"/>
      <c r="F8" s="122"/>
      <c r="G8" s="122"/>
      <c r="H8" s="130">
        <f>IF('（入力必須）記入シート'!E5="交付申請",'（入力必須）記入シート'!E28,'（入力必須）記入シート'!F28)</f>
        <v>0</v>
      </c>
      <c r="I8" s="130"/>
      <c r="J8" s="130"/>
      <c r="K8" s="130"/>
      <c r="L8" s="122"/>
      <c r="M8" s="122"/>
      <c r="N8" s="122"/>
    </row>
    <row r="9" spans="1:14">
      <c r="A9" s="122"/>
      <c r="B9" s="127"/>
      <c r="C9" s="122"/>
      <c r="D9" s="122"/>
      <c r="E9" s="122"/>
      <c r="F9" s="122"/>
      <c r="G9" s="122"/>
      <c r="H9" s="122"/>
      <c r="I9" s="122"/>
      <c r="J9" s="122"/>
      <c r="K9" s="122"/>
      <c r="L9" s="122"/>
      <c r="M9" s="122"/>
      <c r="N9" s="122"/>
    </row>
    <row r="10" spans="1:14">
      <c r="A10" s="123"/>
      <c r="B10" s="123"/>
      <c r="C10" s="123"/>
      <c r="D10" s="123"/>
      <c r="E10" s="123"/>
      <c r="F10" s="123"/>
      <c r="G10" s="123"/>
      <c r="H10" s="123"/>
      <c r="I10" s="123"/>
      <c r="J10" s="123"/>
      <c r="K10" s="123"/>
      <c r="L10" s="123"/>
      <c r="M10" s="123"/>
      <c r="N10" s="123"/>
    </row>
    <row r="11" spans="1:14">
      <c r="A11" s="122"/>
      <c r="B11" s="122"/>
      <c r="C11" s="122"/>
      <c r="D11" s="122"/>
      <c r="E11" s="122"/>
      <c r="F11" s="122"/>
      <c r="G11" s="122"/>
      <c r="H11" s="122"/>
      <c r="I11" s="122"/>
      <c r="J11" s="122"/>
      <c r="K11" s="122"/>
      <c r="L11" s="122"/>
      <c r="M11" s="122"/>
      <c r="N11" s="122"/>
    </row>
  </sheetData>
  <sheetProtection password="ADB5" sheet="1" objects="1" scenarios="1"/>
  <mergeCells count="3">
    <mergeCell ref="A1:N1"/>
    <mergeCell ref="A3:N3"/>
    <mergeCell ref="H8:K8"/>
  </mergeCells>
  <phoneticPr fontId="5"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tint="-0.5"/>
  </sheetPr>
  <dimension ref="A1:Q28"/>
  <sheetViews>
    <sheetView showZeros="0" view="pageBreakPreview" zoomScaleSheetLayoutView="100" workbookViewId="0">
      <selection activeCell="H4" sqref="H4"/>
    </sheetView>
  </sheetViews>
  <sheetFormatPr defaultRowHeight="18.75"/>
  <cols>
    <col min="1" max="16" width="4.125" customWidth="1"/>
  </cols>
  <sheetData>
    <row r="1" spans="1:17">
      <c r="A1" s="134" t="s">
        <v>152</v>
      </c>
      <c r="B1" s="134"/>
      <c r="C1" s="134"/>
      <c r="D1" s="134"/>
      <c r="E1" s="134"/>
      <c r="F1" s="134"/>
      <c r="G1" s="134"/>
      <c r="H1" s="134"/>
      <c r="I1" s="134"/>
      <c r="J1" s="134"/>
      <c r="K1" s="134"/>
      <c r="L1" s="134"/>
      <c r="M1" s="134"/>
      <c r="N1" s="134"/>
      <c r="O1" s="134"/>
      <c r="P1" s="134"/>
      <c r="Q1" s="134"/>
    </row>
    <row r="2" spans="1:17">
      <c r="A2" s="118"/>
      <c r="B2" s="118"/>
      <c r="C2" s="118"/>
      <c r="D2" s="122"/>
      <c r="E2" s="122"/>
      <c r="F2" s="131"/>
      <c r="G2" s="131"/>
      <c r="H2" s="131"/>
      <c r="I2" s="131"/>
      <c r="J2" s="122"/>
      <c r="K2" s="122"/>
      <c r="L2" s="122"/>
      <c r="M2" s="122"/>
      <c r="N2" s="122"/>
      <c r="O2" s="122"/>
      <c r="P2" s="122"/>
      <c r="Q2" s="122"/>
    </row>
    <row r="3" spans="1:17">
      <c r="A3" s="119" t="str">
        <f>IF('（入力必須）記入シート'!E5="交付申請","収支予算書","収支決算書")</f>
        <v>収支予算書</v>
      </c>
      <c r="B3" s="119"/>
      <c r="C3" s="119"/>
      <c r="D3" s="119"/>
      <c r="E3" s="119"/>
      <c r="F3" s="119"/>
      <c r="G3" s="119"/>
      <c r="H3" s="119"/>
      <c r="I3" s="119"/>
      <c r="J3" s="119"/>
      <c r="K3" s="119"/>
      <c r="L3" s="119"/>
      <c r="M3" s="119"/>
      <c r="N3" s="119"/>
      <c r="O3" s="119"/>
      <c r="P3" s="119"/>
      <c r="Q3" s="119"/>
    </row>
    <row r="4" spans="1:17">
      <c r="A4" s="124"/>
      <c r="B4" s="124"/>
      <c r="C4" s="124"/>
      <c r="D4" s="119"/>
      <c r="E4" s="129"/>
      <c r="F4" s="119"/>
      <c r="G4" s="119"/>
      <c r="H4" s="133"/>
      <c r="I4" s="133"/>
      <c r="J4" s="133"/>
      <c r="K4" s="133"/>
      <c r="L4" s="133"/>
      <c r="M4" s="122"/>
      <c r="N4" s="122"/>
      <c r="O4" s="122"/>
      <c r="P4" s="122"/>
      <c r="Q4" s="122"/>
    </row>
    <row r="5" spans="1:17">
      <c r="A5" s="117" t="s">
        <v>196</v>
      </c>
      <c r="B5" s="122"/>
      <c r="C5" s="128"/>
      <c r="D5" s="128"/>
      <c r="E5" s="122"/>
      <c r="F5" s="132"/>
      <c r="G5" s="132"/>
      <c r="H5" s="132"/>
      <c r="I5" s="132"/>
      <c r="J5" s="132"/>
      <c r="K5" s="132"/>
      <c r="L5" s="122"/>
      <c r="M5" s="122"/>
      <c r="N5" s="122"/>
      <c r="O5" s="122"/>
      <c r="P5" s="122"/>
      <c r="Q5" s="122"/>
    </row>
    <row r="6" spans="1:17">
      <c r="A6" s="135"/>
      <c r="B6" s="145"/>
      <c r="C6" s="145"/>
      <c r="D6" s="135"/>
      <c r="E6" s="145"/>
      <c r="F6" s="167"/>
      <c r="G6" s="135"/>
      <c r="H6" s="175"/>
      <c r="I6" s="167"/>
      <c r="J6" s="141" t="s">
        <v>199</v>
      </c>
      <c r="K6" s="149"/>
      <c r="L6" s="149"/>
      <c r="M6" s="149"/>
      <c r="N6" s="149"/>
      <c r="O6" s="153"/>
      <c r="P6" s="135"/>
      <c r="Q6" s="167"/>
    </row>
    <row r="7" spans="1:17">
      <c r="A7" s="136" t="s">
        <v>92</v>
      </c>
      <c r="B7" s="119"/>
      <c r="C7" s="152"/>
      <c r="D7" s="136" t="str">
        <f>IF('（入力必須）記入シート'!E5="交付申請","予算額","決算額")</f>
        <v>予算額</v>
      </c>
      <c r="E7" s="119"/>
      <c r="F7" s="152"/>
      <c r="G7" s="136" t="s">
        <v>185</v>
      </c>
      <c r="H7" s="119"/>
      <c r="I7" s="152"/>
      <c r="J7" s="143" t="s">
        <v>200</v>
      </c>
      <c r="K7" s="150"/>
      <c r="L7" s="154"/>
      <c r="M7" s="143" t="s">
        <v>134</v>
      </c>
      <c r="N7" s="150"/>
      <c r="O7" s="154"/>
      <c r="P7" s="136" t="s">
        <v>201</v>
      </c>
      <c r="Q7" s="152"/>
    </row>
    <row r="8" spans="1:17">
      <c r="A8" s="137"/>
      <c r="B8" s="146"/>
      <c r="C8" s="148"/>
      <c r="D8" s="140"/>
      <c r="E8" s="161"/>
      <c r="F8" s="168"/>
      <c r="G8" s="173"/>
      <c r="H8" s="148"/>
      <c r="I8" s="168"/>
      <c r="J8" s="144"/>
      <c r="K8" s="151"/>
      <c r="L8" s="155"/>
      <c r="M8" s="144"/>
      <c r="N8" s="151"/>
      <c r="O8" s="155"/>
      <c r="P8" s="137"/>
      <c r="Q8" s="168"/>
    </row>
    <row r="9" spans="1:17">
      <c r="A9" s="138"/>
      <c r="B9" s="147"/>
      <c r="C9" s="145"/>
      <c r="D9" s="156"/>
      <c r="E9" s="162"/>
      <c r="F9" s="169"/>
      <c r="G9" s="156"/>
      <c r="H9" s="176"/>
      <c r="I9" s="169"/>
      <c r="J9" s="156"/>
      <c r="K9" s="176"/>
      <c r="L9" s="169"/>
      <c r="M9" s="156"/>
      <c r="N9" s="176"/>
      <c r="O9" s="169"/>
      <c r="P9" s="138"/>
      <c r="Q9" s="167"/>
    </row>
    <row r="10" spans="1:17">
      <c r="A10" s="136" t="s">
        <v>115</v>
      </c>
      <c r="B10" s="119"/>
      <c r="C10" s="152"/>
      <c r="D10" s="157" t="b">
        <f>IF('（入力必須）記入シート'!E5="交付申請",'（入力必須）記入シート'!E33,'（入力必須）記入シート'!F33)</f>
        <v>0</v>
      </c>
      <c r="E10" s="163"/>
      <c r="F10" s="170" t="s">
        <v>180</v>
      </c>
      <c r="G10" s="157" t="str">
        <f>IF('（入力必須）記入シート'!E5="交付申請","",'（入力必須）記入シート'!E33)</f>
        <v/>
      </c>
      <c r="H10" s="163"/>
      <c r="I10" s="170" t="s">
        <v>88</v>
      </c>
      <c r="J10" s="157">
        <f>IF(ISERROR(IF(D10-G10&gt;0,D10-G10,0)),0,IF(D10-G10&gt;0,D10-G10,0))</f>
        <v>0</v>
      </c>
      <c r="K10" s="163"/>
      <c r="L10" s="170" t="s">
        <v>180</v>
      </c>
      <c r="M10" s="180">
        <f>IF(ISERROR(IF(D10-G10&lt;0,D10-G10,0)),0,IF(D10-G10&lt;0,D10-G10,0))</f>
        <v>0</v>
      </c>
      <c r="N10" s="181"/>
      <c r="O10" s="170" t="s">
        <v>180</v>
      </c>
      <c r="P10" s="136"/>
      <c r="Q10" s="152"/>
    </row>
    <row r="11" spans="1:17">
      <c r="A11" s="139"/>
      <c r="B11" s="122"/>
      <c r="C11" s="122"/>
      <c r="D11" s="158"/>
      <c r="E11" s="164"/>
      <c r="F11" s="170"/>
      <c r="G11" s="158"/>
      <c r="H11" s="164"/>
      <c r="I11" s="170"/>
      <c r="J11" s="158"/>
      <c r="K11" s="164"/>
      <c r="L11" s="170"/>
      <c r="M11" s="180"/>
      <c r="N11" s="181"/>
      <c r="O11" s="170"/>
      <c r="P11" s="139"/>
      <c r="Q11" s="182"/>
    </row>
    <row r="12" spans="1:17">
      <c r="A12" s="136" t="s">
        <v>13</v>
      </c>
      <c r="B12" s="119"/>
      <c r="C12" s="152"/>
      <c r="D12" s="157">
        <f>IF('（入力必須）記入シート'!E5="交付申請",'（入力必須）記入シート'!E34,'（入力必須）記入シート'!F34)</f>
        <v>0</v>
      </c>
      <c r="E12" s="163"/>
      <c r="F12" s="170" t="s">
        <v>180</v>
      </c>
      <c r="G12" s="157" t="str">
        <f>IF('（入力必須）記入シート'!E5="交付申請","",'（入力必須）記入シート'!E34)</f>
        <v/>
      </c>
      <c r="H12" s="163"/>
      <c r="I12" s="170" t="s">
        <v>88</v>
      </c>
      <c r="J12" s="157">
        <f>IF(ISERROR(IF(D12-G12&gt;0,D12-G12,0)),0,IF(D12-G12&gt;0,D12-G12,0))</f>
        <v>0</v>
      </c>
      <c r="K12" s="163"/>
      <c r="L12" s="170" t="s">
        <v>180</v>
      </c>
      <c r="M12" s="180">
        <f>IF(ISERROR(IF(D12-G12&lt;0,D12-G12,0)),0,IF(D12-G12&lt;0,D12-G12,0))</f>
        <v>0</v>
      </c>
      <c r="N12" s="181"/>
      <c r="O12" s="170" t="s">
        <v>180</v>
      </c>
      <c r="P12" s="136"/>
      <c r="Q12" s="152"/>
    </row>
    <row r="13" spans="1:17">
      <c r="A13" s="140"/>
      <c r="B13" s="148"/>
      <c r="C13" s="148"/>
      <c r="D13" s="159"/>
      <c r="E13" s="165"/>
      <c r="F13" s="171"/>
      <c r="G13" s="174"/>
      <c r="H13" s="165"/>
      <c r="I13" s="171"/>
      <c r="J13" s="158"/>
      <c r="K13" s="165"/>
      <c r="L13" s="171"/>
      <c r="M13" s="180"/>
      <c r="N13" s="181"/>
      <c r="O13" s="171"/>
      <c r="P13" s="140"/>
      <c r="Q13" s="168"/>
    </row>
    <row r="14" spans="1:17">
      <c r="A14" s="141" t="s">
        <v>84</v>
      </c>
      <c r="B14" s="149"/>
      <c r="C14" s="153"/>
      <c r="D14" s="160">
        <f>IF('（入力必須）記入シート'!E5="交付申請",'（入力必須）記入シート'!E35,'（入力必須）記入シート'!F35)</f>
        <v>0</v>
      </c>
      <c r="E14" s="166"/>
      <c r="F14" s="172" t="s">
        <v>180</v>
      </c>
      <c r="G14" s="160" t="str">
        <f>IF('（入力必須）記入シート'!E5="交付申請","",'（入力必須）記入シート'!E35)</f>
        <v/>
      </c>
      <c r="H14" s="177"/>
      <c r="I14" s="172" t="s">
        <v>180</v>
      </c>
      <c r="J14" s="160" t="str">
        <f>IF(J10+J12=0,"",J10+J12)</f>
        <v/>
      </c>
      <c r="K14" s="177"/>
      <c r="L14" s="172" t="s">
        <v>180</v>
      </c>
      <c r="M14" s="178" t="str">
        <f>IF(M10+M12=0,"",M10+M12)</f>
        <v/>
      </c>
      <c r="N14" s="179"/>
      <c r="O14" s="172" t="s">
        <v>180</v>
      </c>
      <c r="P14" s="141"/>
      <c r="Q14" s="153"/>
    </row>
    <row r="15" spans="1:17">
      <c r="A15" s="117"/>
      <c r="B15" s="122"/>
      <c r="C15" s="122"/>
      <c r="D15" s="122"/>
      <c r="E15" s="132"/>
      <c r="F15" s="132"/>
      <c r="G15" s="132"/>
      <c r="H15" s="132"/>
      <c r="I15" s="132"/>
      <c r="J15" s="132"/>
      <c r="K15" s="132"/>
      <c r="L15" s="132"/>
      <c r="M15" s="132"/>
      <c r="N15" s="122"/>
      <c r="O15" s="122"/>
      <c r="P15" s="122"/>
      <c r="Q15" s="122"/>
    </row>
    <row r="16" spans="1:17">
      <c r="A16" s="142"/>
      <c r="B16" s="122"/>
      <c r="C16" s="122"/>
      <c r="D16" s="122"/>
      <c r="E16" s="131"/>
      <c r="F16" s="122"/>
      <c r="G16" s="122"/>
      <c r="H16" s="122"/>
      <c r="I16" s="122"/>
      <c r="J16" s="122"/>
      <c r="K16" s="122"/>
      <c r="L16" s="122"/>
      <c r="M16" s="122"/>
      <c r="N16" s="122"/>
      <c r="O16" s="122"/>
      <c r="P16" s="122"/>
      <c r="Q16" s="122"/>
    </row>
    <row r="17" spans="1:17">
      <c r="A17" s="127" t="s">
        <v>198</v>
      </c>
      <c r="B17" s="122"/>
      <c r="C17" s="122"/>
      <c r="D17" s="122"/>
      <c r="E17" s="122"/>
      <c r="F17" s="122"/>
      <c r="G17" s="122"/>
      <c r="H17" s="122"/>
      <c r="I17" s="122"/>
      <c r="J17" s="122"/>
      <c r="K17" s="122"/>
      <c r="L17" s="122"/>
      <c r="M17" s="122"/>
      <c r="N17" s="122"/>
      <c r="O17" s="122"/>
      <c r="P17" s="122"/>
      <c r="Q17" s="122"/>
    </row>
    <row r="18" spans="1:17">
      <c r="A18" s="143" t="s">
        <v>92</v>
      </c>
      <c r="B18" s="150"/>
      <c r="C18" s="154"/>
      <c r="D18" s="135"/>
      <c r="E18" s="145"/>
      <c r="F18" s="167"/>
      <c r="G18" s="135"/>
      <c r="H18" s="175"/>
      <c r="I18" s="167"/>
      <c r="J18" s="141" t="s">
        <v>199</v>
      </c>
      <c r="K18" s="149"/>
      <c r="L18" s="149"/>
      <c r="M18" s="149"/>
      <c r="N18" s="149"/>
      <c r="O18" s="153"/>
      <c r="P18" s="135"/>
      <c r="Q18" s="167"/>
    </row>
    <row r="19" spans="1:17">
      <c r="A19" s="136"/>
      <c r="B19" s="119"/>
      <c r="C19" s="152"/>
      <c r="D19" s="136" t="str">
        <f>IF('（入力必須）記入シート'!E5="交付申請","予算額","決算額")</f>
        <v>予算額</v>
      </c>
      <c r="E19" s="119"/>
      <c r="F19" s="152"/>
      <c r="G19" s="136" t="s">
        <v>185</v>
      </c>
      <c r="H19" s="119"/>
      <c r="I19" s="152"/>
      <c r="J19" s="143" t="s">
        <v>200</v>
      </c>
      <c r="K19" s="150"/>
      <c r="L19" s="154"/>
      <c r="M19" s="143" t="s">
        <v>134</v>
      </c>
      <c r="N19" s="150"/>
      <c r="O19" s="154"/>
      <c r="P19" s="136" t="s">
        <v>201</v>
      </c>
      <c r="Q19" s="152"/>
    </row>
    <row r="20" spans="1:17">
      <c r="A20" s="144"/>
      <c r="B20" s="151"/>
      <c r="C20" s="155"/>
      <c r="D20" s="140"/>
      <c r="E20" s="161"/>
      <c r="F20" s="168"/>
      <c r="G20" s="173"/>
      <c r="H20" s="148"/>
      <c r="I20" s="168"/>
      <c r="J20" s="144"/>
      <c r="K20" s="151"/>
      <c r="L20" s="155"/>
      <c r="M20" s="144"/>
      <c r="N20" s="151"/>
      <c r="O20" s="155"/>
      <c r="P20" s="137"/>
      <c r="Q20" s="168"/>
    </row>
    <row r="21" spans="1:17">
      <c r="A21" s="138"/>
      <c r="B21" s="147"/>
      <c r="C21" s="145"/>
      <c r="D21" s="156"/>
      <c r="E21" s="162"/>
      <c r="F21" s="169"/>
      <c r="G21" s="156"/>
      <c r="H21" s="176"/>
      <c r="I21" s="169"/>
      <c r="J21" s="156"/>
      <c r="K21" s="176"/>
      <c r="L21" s="169"/>
      <c r="M21" s="156"/>
      <c r="N21" s="176"/>
      <c r="O21" s="169"/>
      <c r="P21" s="138"/>
      <c r="Q21" s="167"/>
    </row>
    <row r="22" spans="1:17">
      <c r="A22" s="136" t="s">
        <v>118</v>
      </c>
      <c r="B22" s="119"/>
      <c r="C22" s="152"/>
      <c r="D22" s="157">
        <f>IF('（入力必須）記入シート'!E5="交付申請",'（入力必須）記入シート'!E35,'（入力必須）記入シート'!F35)</f>
        <v>0</v>
      </c>
      <c r="E22" s="164"/>
      <c r="F22" s="170" t="s">
        <v>180</v>
      </c>
      <c r="G22" s="157" t="str">
        <f>IF('（入力必須）記入シート'!E5="交付申請","",'（入力必須）記入シート'!E35)</f>
        <v/>
      </c>
      <c r="H22" s="163"/>
      <c r="I22" s="170" t="s">
        <v>180</v>
      </c>
      <c r="J22" s="157">
        <f>IF(ISERROR(IF(D22-G22&gt;0,D22-G22,"")),0,IF(D22-G22&gt;0,D22-G22,0))</f>
        <v>0</v>
      </c>
      <c r="K22" s="163"/>
      <c r="L22" s="170" t="s">
        <v>180</v>
      </c>
      <c r="M22" s="180">
        <f>IF(ISERROR(IF(D22-G22&lt;0,D22-G22,"")),0,IF(D22-G22&lt;0,D22-G22,0))</f>
        <v>0</v>
      </c>
      <c r="N22" s="181"/>
      <c r="O22" s="170" t="s">
        <v>180</v>
      </c>
      <c r="P22" s="136"/>
      <c r="Q22" s="152"/>
    </row>
    <row r="23" spans="1:17">
      <c r="A23" s="139"/>
      <c r="B23" s="122"/>
      <c r="C23" s="122"/>
      <c r="D23" s="158"/>
      <c r="E23" s="164"/>
      <c r="F23" s="170"/>
      <c r="G23" s="158"/>
      <c r="H23" s="164"/>
      <c r="I23" s="170"/>
      <c r="J23" s="158"/>
      <c r="K23" s="164"/>
      <c r="L23" s="170"/>
      <c r="M23" s="158"/>
      <c r="N23" s="164"/>
      <c r="O23" s="170"/>
      <c r="P23" s="139"/>
      <c r="Q23" s="182"/>
    </row>
    <row r="24" spans="1:17">
      <c r="A24" s="139"/>
      <c r="B24" s="119"/>
      <c r="C24" s="119"/>
      <c r="D24" s="158"/>
      <c r="E24" s="164"/>
      <c r="F24" s="170"/>
      <c r="G24" s="158"/>
      <c r="H24" s="164"/>
      <c r="I24" s="170"/>
      <c r="J24" s="158"/>
      <c r="K24" s="164"/>
      <c r="L24" s="170"/>
      <c r="M24" s="158"/>
      <c r="N24" s="164"/>
      <c r="O24" s="170"/>
      <c r="P24" s="136"/>
      <c r="Q24" s="152"/>
    </row>
    <row r="25" spans="1:17">
      <c r="A25" s="140"/>
      <c r="B25" s="148"/>
      <c r="C25" s="148"/>
      <c r="D25" s="159"/>
      <c r="E25" s="165"/>
      <c r="F25" s="171"/>
      <c r="G25" s="174"/>
      <c r="H25" s="165"/>
      <c r="I25" s="171"/>
      <c r="J25" s="174"/>
      <c r="K25" s="165"/>
      <c r="L25" s="171"/>
      <c r="M25" s="174"/>
      <c r="N25" s="165"/>
      <c r="O25" s="171"/>
      <c r="P25" s="140"/>
      <c r="Q25" s="168"/>
    </row>
    <row r="26" spans="1:17">
      <c r="A26" s="141" t="s">
        <v>84</v>
      </c>
      <c r="B26" s="149"/>
      <c r="C26" s="153"/>
      <c r="D26" s="160">
        <f>IF('（入力必須）記入シート'!E5="交付申請",'（入力必須）記入シート'!E35,'（入力必須）記入シート'!F35)</f>
        <v>0</v>
      </c>
      <c r="E26" s="166"/>
      <c r="F26" s="172" t="s">
        <v>180</v>
      </c>
      <c r="G26" s="160" t="str">
        <f>IF('（入力必須）記入シート'!E5="交付申請","",'（入力必須）記入シート'!E35)</f>
        <v/>
      </c>
      <c r="H26" s="177"/>
      <c r="I26" s="172" t="s">
        <v>180</v>
      </c>
      <c r="J26" s="178" t="str">
        <f>IF(J22=0,"",J22)</f>
        <v/>
      </c>
      <c r="K26" s="179"/>
      <c r="L26" s="172" t="s">
        <v>180</v>
      </c>
      <c r="M26" s="178" t="str">
        <f>IF(M22=0,"",M22)</f>
        <v/>
      </c>
      <c r="N26" s="179"/>
      <c r="O26" s="172" t="s">
        <v>180</v>
      </c>
      <c r="P26" s="141"/>
      <c r="Q26" s="153"/>
    </row>
    <row r="27" spans="1:17">
      <c r="A27" s="122"/>
      <c r="B27" s="122"/>
      <c r="C27" s="122"/>
      <c r="D27" s="122"/>
      <c r="E27" s="122"/>
      <c r="F27" s="122"/>
      <c r="G27" s="122"/>
      <c r="H27" s="122"/>
      <c r="I27" s="122"/>
      <c r="J27" s="122"/>
      <c r="K27" s="122"/>
      <c r="L27" s="122"/>
      <c r="M27" s="122"/>
      <c r="N27" s="122"/>
      <c r="O27" s="122"/>
      <c r="P27" s="122"/>
      <c r="Q27" s="122"/>
    </row>
    <row r="28" spans="1:17">
      <c r="A28" s="122"/>
      <c r="B28" s="122"/>
      <c r="C28" s="122"/>
      <c r="D28" s="122"/>
      <c r="E28" s="122"/>
      <c r="F28" s="122"/>
      <c r="G28" s="122"/>
      <c r="H28" s="122"/>
      <c r="I28" s="122"/>
      <c r="J28" s="122"/>
      <c r="K28" s="122"/>
      <c r="L28" s="122"/>
      <c r="M28" s="122"/>
      <c r="N28" s="122"/>
      <c r="O28" s="122"/>
      <c r="P28" s="122"/>
      <c r="Q28" s="122"/>
    </row>
  </sheetData>
  <sheetProtection password="ADB5" sheet="1" objects="1" scenarios="1"/>
  <mergeCells count="49">
    <mergeCell ref="A1:Q1"/>
    <mergeCell ref="A3:Q3"/>
    <mergeCell ref="J6:O6"/>
    <mergeCell ref="A7:C7"/>
    <mergeCell ref="D7:F7"/>
    <mergeCell ref="G7:I7"/>
    <mergeCell ref="P7:Q7"/>
    <mergeCell ref="A10:C10"/>
    <mergeCell ref="D10:E10"/>
    <mergeCell ref="G10:H10"/>
    <mergeCell ref="J10:K10"/>
    <mergeCell ref="M10:N10"/>
    <mergeCell ref="P10:Q10"/>
    <mergeCell ref="M11:N11"/>
    <mergeCell ref="A12:C12"/>
    <mergeCell ref="D12:E12"/>
    <mergeCell ref="G12:H12"/>
    <mergeCell ref="J12:K12"/>
    <mergeCell ref="M12:N12"/>
    <mergeCell ref="P12:Q12"/>
    <mergeCell ref="M13:N13"/>
    <mergeCell ref="A14:C14"/>
    <mergeCell ref="D14:E14"/>
    <mergeCell ref="G14:H14"/>
    <mergeCell ref="J14:K14"/>
    <mergeCell ref="M14:N14"/>
    <mergeCell ref="P14:Q14"/>
    <mergeCell ref="J18:O18"/>
    <mergeCell ref="D19:F19"/>
    <mergeCell ref="G19:I19"/>
    <mergeCell ref="P19:Q19"/>
    <mergeCell ref="A22:C22"/>
    <mergeCell ref="D22:E22"/>
    <mergeCell ref="G22:H22"/>
    <mergeCell ref="J22:K22"/>
    <mergeCell ref="M22:N22"/>
    <mergeCell ref="P22:Q22"/>
    <mergeCell ref="P24:Q24"/>
    <mergeCell ref="A26:C26"/>
    <mergeCell ref="D26:E26"/>
    <mergeCell ref="G26:H26"/>
    <mergeCell ref="J26:K26"/>
    <mergeCell ref="M26:N26"/>
    <mergeCell ref="P26:Q26"/>
    <mergeCell ref="J7:L8"/>
    <mergeCell ref="M7:O8"/>
    <mergeCell ref="A18:C20"/>
    <mergeCell ref="J19:L20"/>
    <mergeCell ref="M19:O20"/>
  </mergeCells>
  <phoneticPr fontId="5" type="Hiragana"/>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tint="-0.5"/>
  </sheetPr>
  <dimension ref="A1:M12"/>
  <sheetViews>
    <sheetView view="pageBreakPreview" zoomScale="130" zoomScaleSheetLayoutView="130" workbookViewId="0">
      <selection activeCell="A8" sqref="A8"/>
    </sheetView>
  </sheetViews>
  <sheetFormatPr defaultRowHeight="18.75"/>
  <cols>
    <col min="1" max="21" width="5.625" customWidth="1"/>
  </cols>
  <sheetData>
    <row r="1" spans="1:13">
      <c r="A1" s="94" t="s">
        <v>202</v>
      </c>
      <c r="B1" s="97"/>
      <c r="C1" s="97"/>
      <c r="D1" s="97"/>
      <c r="E1" s="97"/>
      <c r="F1" s="85"/>
      <c r="G1" s="85"/>
      <c r="H1" s="109"/>
      <c r="I1" s="109"/>
      <c r="J1" s="109"/>
      <c r="K1" s="109"/>
      <c r="L1" s="116"/>
      <c r="M1" s="116"/>
    </row>
    <row r="2" spans="1:13">
      <c r="A2" s="95"/>
      <c r="B2" s="95"/>
      <c r="C2" s="95"/>
      <c r="D2" s="95"/>
      <c r="E2" s="95"/>
      <c r="F2" s="85"/>
      <c r="G2" s="96"/>
      <c r="H2" s="110"/>
      <c r="I2" s="113"/>
      <c r="J2" s="113"/>
      <c r="K2" s="113"/>
      <c r="L2" s="113"/>
      <c r="M2" s="113"/>
    </row>
    <row r="3" spans="1:13">
      <c r="A3" s="96" t="s">
        <v>148</v>
      </c>
      <c r="B3" s="96"/>
      <c r="C3" s="96"/>
      <c r="D3" s="96"/>
      <c r="E3" s="96"/>
      <c r="F3" s="96"/>
      <c r="G3" s="96"/>
      <c r="H3" s="96"/>
      <c r="I3" s="96"/>
      <c r="J3" s="96"/>
      <c r="K3" s="96"/>
      <c r="L3" s="96"/>
      <c r="M3" s="96"/>
    </row>
    <row r="4" spans="1:13">
      <c r="A4" s="97"/>
      <c r="B4" s="97"/>
      <c r="C4" s="97"/>
      <c r="D4" s="97"/>
      <c r="E4" s="97"/>
      <c r="F4" s="97"/>
      <c r="G4" s="96"/>
      <c r="H4" s="97"/>
      <c r="I4" s="97"/>
      <c r="J4" s="97"/>
      <c r="K4" s="85"/>
      <c r="L4" s="85"/>
      <c r="M4" s="85"/>
    </row>
    <row r="5" spans="1:13">
      <c r="A5" s="96"/>
      <c r="B5" s="85"/>
      <c r="C5" s="85"/>
      <c r="D5" s="85"/>
      <c r="E5" s="96"/>
      <c r="F5" s="96"/>
      <c r="G5" s="106"/>
      <c r="H5" s="96"/>
      <c r="I5" s="96"/>
      <c r="J5" s="114">
        <f>'（入力必須）記入シート'!F24</f>
        <v>0</v>
      </c>
      <c r="K5" s="114"/>
      <c r="L5" s="114"/>
      <c r="M5" s="114"/>
    </row>
    <row r="6" spans="1:13">
      <c r="A6" s="96"/>
      <c r="B6" s="99"/>
      <c r="C6" s="99"/>
      <c r="D6" s="99"/>
      <c r="E6" s="96"/>
      <c r="F6" s="96"/>
      <c r="G6" s="106"/>
      <c r="H6" s="96"/>
      <c r="I6" s="96"/>
      <c r="J6" s="96"/>
      <c r="K6" s="85"/>
      <c r="L6" s="85"/>
      <c r="M6" s="85"/>
    </row>
    <row r="7" spans="1:13">
      <c r="A7" s="94" t="s">
        <v>259</v>
      </c>
      <c r="B7" s="94"/>
      <c r="C7" s="94"/>
      <c r="D7" s="94"/>
      <c r="E7" s="94"/>
      <c r="F7" s="94"/>
      <c r="G7" s="85"/>
      <c r="H7" s="89"/>
      <c r="I7" s="116"/>
      <c r="J7" s="116"/>
      <c r="K7" s="116"/>
      <c r="L7" s="116"/>
      <c r="M7" s="116"/>
    </row>
    <row r="8" spans="1:13">
      <c r="A8" s="85"/>
      <c r="B8" s="94"/>
      <c r="C8" s="85"/>
      <c r="D8" s="89"/>
      <c r="E8" s="89"/>
      <c r="F8" s="85"/>
      <c r="G8" s="108" t="s">
        <v>140</v>
      </c>
      <c r="H8" s="98" t="str">
        <f>"静岡県"&amp;'（入力必須）記入シート'!E17&amp;'（入力必須）記入シート'!F17</f>
        <v>静岡県</v>
      </c>
      <c r="I8" s="98"/>
      <c r="J8" s="98"/>
      <c r="K8" s="98"/>
      <c r="L8" s="98"/>
      <c r="M8" s="98"/>
    </row>
    <row r="9" spans="1:13">
      <c r="A9" s="85"/>
      <c r="B9" s="85"/>
      <c r="C9" s="85"/>
      <c r="D9" s="85"/>
      <c r="E9" s="85"/>
      <c r="F9" s="85"/>
      <c r="G9" s="98" t="s">
        <v>72</v>
      </c>
      <c r="H9" s="98">
        <f>'（入力必須）記入シート'!E11</f>
        <v>0</v>
      </c>
      <c r="I9" s="98"/>
      <c r="J9" s="98"/>
      <c r="K9" s="98"/>
      <c r="L9" s="98"/>
      <c r="M9" s="98"/>
    </row>
    <row r="10" spans="1:13">
      <c r="A10" s="85"/>
      <c r="B10" s="85"/>
      <c r="C10" s="85"/>
      <c r="D10" s="85"/>
      <c r="E10" s="85"/>
      <c r="F10" s="85"/>
      <c r="G10" s="85"/>
      <c r="H10" s="85"/>
      <c r="I10" s="85"/>
      <c r="J10" s="85"/>
      <c r="K10" s="85"/>
      <c r="L10" s="85"/>
      <c r="M10" s="85"/>
    </row>
    <row r="11" spans="1:13">
      <c r="A11" s="85" t="str">
        <f>"　 "&amp;TEXT('（入力必須）記入シート'!F26,"ggge年m月d日")&amp;"付け"&amp;'（入力必須）記入シート'!F25&amp;"により補助金の交付の決定を受けた空き家"</f>
        <v>　 明治33年1月0日付けにより補助金の交付の決定を受けた空き家</v>
      </c>
      <c r="B11" s="112"/>
      <c r="C11" s="112"/>
      <c r="D11" s="112"/>
      <c r="E11" s="184"/>
      <c r="F11" s="97"/>
      <c r="G11" s="97"/>
      <c r="H11" s="85"/>
      <c r="I11" s="85"/>
      <c r="J11" s="85"/>
      <c r="K11" s="85"/>
      <c r="L11" s="85"/>
      <c r="M11" s="85"/>
    </row>
    <row r="12" spans="1:13">
      <c r="A12" s="85" t="s">
        <v>204</v>
      </c>
      <c r="B12" s="85"/>
      <c r="C12" s="183"/>
      <c r="D12" s="183"/>
      <c r="E12" s="183"/>
      <c r="F12" s="183"/>
      <c r="G12" s="183"/>
      <c r="H12" s="183"/>
      <c r="I12" s="183"/>
      <c r="J12" s="183"/>
      <c r="K12" s="183"/>
      <c r="L12" s="183"/>
      <c r="M12" s="183"/>
    </row>
  </sheetData>
  <sheetProtection password="ADB5" sheet="1" objects="1" scenarios="1"/>
  <mergeCells count="7">
    <mergeCell ref="H1:K1"/>
    <mergeCell ref="A3:M3"/>
    <mergeCell ref="J5:M5"/>
    <mergeCell ref="A7:F7"/>
    <mergeCell ref="I7:M7"/>
    <mergeCell ref="H8:M8"/>
    <mergeCell ref="H9:M9"/>
  </mergeCells>
  <phoneticPr fontId="5" type="Hiragana"/>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tint="-0.5"/>
  </sheetPr>
  <dimension ref="A1:V62"/>
  <sheetViews>
    <sheetView showZeros="0" view="pageBreakPreview" zoomScale="80" zoomScaleSheetLayoutView="80" workbookViewId="0">
      <selection activeCell="F17" sqref="F17:V17"/>
    </sheetView>
  </sheetViews>
  <sheetFormatPr defaultRowHeight="14.25"/>
  <cols>
    <col min="1" max="33" width="3.625" style="185" customWidth="1"/>
    <col min="34" max="16384" width="9" style="185" customWidth="1"/>
  </cols>
  <sheetData>
    <row r="1" spans="1:22" ht="17" customHeight="1">
      <c r="A1" s="187" t="s">
        <v>205</v>
      </c>
      <c r="B1" s="187"/>
      <c r="C1" s="187"/>
      <c r="D1" s="187"/>
      <c r="E1" s="187"/>
      <c r="F1" s="187"/>
      <c r="G1" s="187"/>
      <c r="H1" s="187"/>
      <c r="I1" s="187"/>
      <c r="J1" s="187"/>
      <c r="K1" s="187"/>
      <c r="L1" s="187"/>
      <c r="M1" s="187"/>
      <c r="N1" s="187"/>
      <c r="O1" s="187"/>
      <c r="P1" s="187"/>
      <c r="Q1" s="187"/>
      <c r="R1" s="187"/>
      <c r="S1" s="187"/>
      <c r="T1" s="187"/>
      <c r="U1" s="187"/>
      <c r="V1" s="187"/>
    </row>
    <row r="2" spans="1:22" ht="17" customHeight="1">
      <c r="A2" s="188"/>
    </row>
    <row r="3" spans="1:22" ht="17" customHeight="1">
      <c r="A3" s="189" t="str">
        <f>IF('（入力必須）記入シート'!E5="交付申請","事業内容等計画書","事業内容等実績書")</f>
        <v>事業内容等計画書</v>
      </c>
      <c r="B3" s="189"/>
      <c r="C3" s="189"/>
      <c r="D3" s="189"/>
      <c r="E3" s="189"/>
      <c r="F3" s="189"/>
      <c r="G3" s="189"/>
      <c r="H3" s="189"/>
      <c r="I3" s="189"/>
      <c r="J3" s="189"/>
      <c r="K3" s="189"/>
      <c r="L3" s="189"/>
      <c r="M3" s="189"/>
      <c r="N3" s="189"/>
      <c r="O3" s="189"/>
      <c r="P3" s="189"/>
      <c r="Q3" s="189"/>
      <c r="R3" s="189"/>
      <c r="S3" s="189"/>
      <c r="T3" s="189"/>
      <c r="U3" s="189"/>
      <c r="V3" s="189"/>
    </row>
    <row r="4" spans="1:22" ht="17" customHeight="1">
      <c r="A4" s="190"/>
    </row>
    <row r="5" spans="1:22" ht="17" customHeight="1">
      <c r="A5" s="191" t="s">
        <v>0</v>
      </c>
      <c r="B5" s="191"/>
      <c r="C5" s="191"/>
      <c r="D5" s="191"/>
      <c r="E5" s="191"/>
      <c r="F5" s="191"/>
      <c r="G5" s="191"/>
      <c r="H5" s="191"/>
      <c r="I5" s="191"/>
      <c r="J5" s="191"/>
      <c r="K5" s="191"/>
      <c r="L5" s="191"/>
      <c r="M5" s="191"/>
      <c r="N5" s="191"/>
      <c r="O5" s="191"/>
      <c r="P5" s="191"/>
      <c r="Q5" s="191"/>
      <c r="R5" s="191"/>
      <c r="S5" s="191"/>
      <c r="T5" s="191"/>
      <c r="U5" s="191"/>
      <c r="V5" s="191"/>
    </row>
    <row r="6" spans="1:22" ht="17" customHeight="1">
      <c r="A6" s="192" t="s">
        <v>206</v>
      </c>
      <c r="B6" s="192"/>
      <c r="C6" s="192"/>
      <c r="D6" s="192"/>
      <c r="E6" s="192"/>
      <c r="F6" s="198" t="str">
        <f>'（入力必須）記入シート'!E15&amp;'（入力必須）記入シート'!F15</f>
        <v/>
      </c>
      <c r="G6" s="198"/>
      <c r="H6" s="198"/>
      <c r="I6" s="198"/>
      <c r="J6" s="198"/>
      <c r="K6" s="198"/>
      <c r="L6" s="198"/>
      <c r="M6" s="198"/>
      <c r="N6" s="198"/>
      <c r="O6" s="198"/>
      <c r="P6" s="198"/>
      <c r="Q6" s="198"/>
      <c r="R6" s="198"/>
      <c r="S6" s="198"/>
      <c r="T6" s="198"/>
      <c r="U6" s="198"/>
      <c r="V6" s="198"/>
    </row>
    <row r="7" spans="1:22" ht="17" customHeight="1">
      <c r="A7" s="193" t="s">
        <v>207</v>
      </c>
      <c r="B7" s="193"/>
      <c r="C7" s="193"/>
      <c r="D7" s="193"/>
      <c r="E7" s="193"/>
      <c r="F7" s="193"/>
      <c r="G7" s="193"/>
      <c r="H7" s="193"/>
      <c r="I7" s="193"/>
      <c r="J7" s="193"/>
      <c r="K7" s="193"/>
      <c r="L7" s="193"/>
      <c r="M7" s="193"/>
      <c r="N7" s="193"/>
      <c r="O7" s="193"/>
      <c r="P7" s="193"/>
      <c r="Q7" s="193"/>
      <c r="R7" s="193"/>
      <c r="S7" s="193"/>
      <c r="T7" s="193"/>
      <c r="U7" s="193"/>
      <c r="V7" s="193"/>
    </row>
    <row r="8" spans="1:22" ht="17" customHeight="1">
      <c r="A8" s="192" t="str">
        <f>'（入力必須）記入シート'!B27</f>
        <v>事業着手予定日</v>
      </c>
      <c r="B8" s="192"/>
      <c r="C8" s="192"/>
      <c r="D8" s="192"/>
      <c r="E8" s="192"/>
      <c r="F8" s="199">
        <f>IF('（入力必須）記入シート'!E5="交付申請",'（入力必須）記入シート'!E27,'（入力必須）記入シート'!F27)</f>
        <v>0</v>
      </c>
      <c r="G8" s="199"/>
      <c r="H8" s="199"/>
      <c r="I8" s="199"/>
      <c r="J8" s="199"/>
      <c r="K8" s="199"/>
      <c r="L8" s="198" t="str">
        <f>'（入力必須）記入シート'!B28</f>
        <v>事業完了予定日</v>
      </c>
      <c r="M8" s="198"/>
      <c r="N8" s="198"/>
      <c r="O8" s="198"/>
      <c r="P8" s="198"/>
      <c r="Q8" s="208">
        <f>IF('（入力必須）記入シート'!E5="交付申請",'（入力必須）記入シート'!E28,'（入力必須）記入シート'!F28)</f>
        <v>0</v>
      </c>
      <c r="R8" s="208"/>
      <c r="S8" s="208"/>
      <c r="T8" s="208"/>
      <c r="U8" s="208"/>
      <c r="V8" s="208"/>
    </row>
    <row r="9" spans="1:22" s="186" customFormat="1" ht="17" customHeight="1">
      <c r="A9" s="194" t="s">
        <v>208</v>
      </c>
      <c r="B9" s="194"/>
      <c r="C9" s="194"/>
      <c r="D9" s="194"/>
      <c r="E9" s="194"/>
      <c r="F9" s="194"/>
      <c r="G9" s="194"/>
      <c r="H9" s="194"/>
      <c r="I9" s="194"/>
      <c r="J9" s="194"/>
      <c r="K9" s="194"/>
      <c r="L9" s="194"/>
      <c r="M9" s="194"/>
      <c r="N9" s="194"/>
      <c r="O9" s="194"/>
      <c r="P9" s="194"/>
      <c r="Q9" s="194"/>
      <c r="R9" s="194"/>
      <c r="S9" s="194"/>
      <c r="T9" s="194"/>
      <c r="U9" s="194"/>
      <c r="V9" s="194"/>
    </row>
    <row r="10" spans="1:22" s="186" customFormat="1" ht="17" customHeight="1">
      <c r="A10" s="195" t="str">
        <f>IF('（入力必須）記入シート'!E5="交付申請","補助対象事業予定額（合計）","補助対象事業額（合計）")</f>
        <v>補助対象事業予定額（合計）</v>
      </c>
      <c r="B10" s="197"/>
      <c r="C10" s="197"/>
      <c r="D10" s="197"/>
      <c r="E10" s="197"/>
      <c r="F10" s="197"/>
      <c r="G10" s="197"/>
      <c r="H10" s="197"/>
      <c r="I10" s="197"/>
      <c r="J10" s="197"/>
      <c r="K10" s="197"/>
      <c r="L10" s="197"/>
      <c r="M10" s="206">
        <f>IF('（入力必須）記入シート'!E5="交付申請",'（入力必須）記入シート'!E37,'（入力必須）記入シート'!F37)</f>
        <v>0</v>
      </c>
      <c r="N10" s="206"/>
      <c r="O10" s="206"/>
      <c r="P10" s="206"/>
      <c r="Q10" s="206"/>
      <c r="R10" s="209" t="s">
        <v>245</v>
      </c>
      <c r="S10" s="209"/>
      <c r="T10" s="209"/>
      <c r="U10" s="209"/>
      <c r="V10" s="212"/>
    </row>
    <row r="11" spans="1:22" s="186" customFormat="1" ht="17" customHeight="1">
      <c r="A11" s="196" t="s">
        <v>209</v>
      </c>
      <c r="B11" s="196"/>
      <c r="C11" s="196"/>
      <c r="D11" s="196"/>
      <c r="E11" s="196"/>
      <c r="F11" s="195" t="str">
        <f>'（入力必須）記入シート'!C38</f>
        <v>□</v>
      </c>
      <c r="G11" s="200" t="s">
        <v>246</v>
      </c>
      <c r="H11" s="200"/>
      <c r="I11" s="200"/>
      <c r="J11" s="200"/>
      <c r="K11" s="200"/>
      <c r="L11" s="200"/>
      <c r="M11" s="206">
        <f>IF('（入力必須）記入シート'!E$5="交付申請",'（入力必須）記入シート'!E38,'（入力必須）記入シート'!F38)</f>
        <v>0</v>
      </c>
      <c r="N11" s="206"/>
      <c r="O11" s="206"/>
      <c r="P11" s="206"/>
      <c r="Q11" s="206"/>
      <c r="R11" s="209" t="s">
        <v>245</v>
      </c>
      <c r="S11" s="209"/>
      <c r="T11" s="209"/>
      <c r="U11" s="209"/>
      <c r="V11" s="212"/>
    </row>
    <row r="12" spans="1:22" s="186" customFormat="1" ht="17" customHeight="1">
      <c r="A12" s="196"/>
      <c r="B12" s="196"/>
      <c r="C12" s="196"/>
      <c r="D12" s="196"/>
      <c r="E12" s="196"/>
      <c r="F12" s="195" t="str">
        <f>'（入力必須）記入シート'!C39</f>
        <v>□</v>
      </c>
      <c r="G12" s="200" t="s">
        <v>60</v>
      </c>
      <c r="H12" s="200"/>
      <c r="I12" s="200"/>
      <c r="J12" s="200"/>
      <c r="K12" s="200"/>
      <c r="L12" s="200"/>
      <c r="M12" s="206">
        <f>IF('（入力必須）記入シート'!E$5="交付申請",'（入力必須）記入シート'!E39,'（入力必須）記入シート'!F39)</f>
        <v>0</v>
      </c>
      <c r="N12" s="206"/>
      <c r="O12" s="206"/>
      <c r="P12" s="206"/>
      <c r="Q12" s="206"/>
      <c r="R12" s="209" t="s">
        <v>245</v>
      </c>
      <c r="S12" s="209"/>
      <c r="T12" s="209"/>
      <c r="U12" s="209"/>
      <c r="V12" s="212"/>
    </row>
    <row r="13" spans="1:22" s="186" customFormat="1" ht="17" customHeight="1">
      <c r="A13" s="196"/>
      <c r="B13" s="196"/>
      <c r="C13" s="196"/>
      <c r="D13" s="196"/>
      <c r="E13" s="196"/>
      <c r="F13" s="195" t="str">
        <f>'（入力必須）記入シート'!C40</f>
        <v>□</v>
      </c>
      <c r="G13" s="200" t="s">
        <v>247</v>
      </c>
      <c r="H13" s="200"/>
      <c r="I13" s="200"/>
      <c r="J13" s="200"/>
      <c r="K13" s="200"/>
      <c r="L13" s="200"/>
      <c r="M13" s="206">
        <f>IF('（入力必須）記入シート'!E$5="交付申請",'（入力必須）記入シート'!E40,'（入力必須）記入シート'!F40)</f>
        <v>0</v>
      </c>
      <c r="N13" s="206"/>
      <c r="O13" s="206"/>
      <c r="P13" s="206"/>
      <c r="Q13" s="206"/>
      <c r="R13" s="209" t="s">
        <v>245</v>
      </c>
      <c r="S13" s="209"/>
      <c r="T13" s="209"/>
      <c r="U13" s="209"/>
      <c r="V13" s="212"/>
    </row>
    <row r="14" spans="1:22" s="186" customFormat="1" ht="17" customHeight="1">
      <c r="A14" s="196"/>
      <c r="B14" s="196"/>
      <c r="C14" s="196"/>
      <c r="D14" s="196"/>
      <c r="E14" s="196"/>
      <c r="F14" s="195" t="str">
        <f>'（入力必須）記入シート'!C41</f>
        <v>□</v>
      </c>
      <c r="G14" s="200" t="s">
        <v>243</v>
      </c>
      <c r="H14" s="200"/>
      <c r="I14" s="200"/>
      <c r="J14" s="200"/>
      <c r="K14" s="200"/>
      <c r="L14" s="200"/>
      <c r="M14" s="206">
        <f>IF('（入力必須）記入シート'!E$5="交付申請",'（入力必須）記入シート'!E41,'（入力必須）記入シート'!F41)</f>
        <v>0</v>
      </c>
      <c r="N14" s="206"/>
      <c r="O14" s="206"/>
      <c r="P14" s="206"/>
      <c r="Q14" s="206"/>
      <c r="R14" s="209" t="s">
        <v>245</v>
      </c>
      <c r="S14" s="209"/>
      <c r="T14" s="209"/>
      <c r="U14" s="209"/>
      <c r="V14" s="212"/>
    </row>
    <row r="15" spans="1:22" s="186" customFormat="1" ht="17" customHeight="1">
      <c r="A15" s="196"/>
      <c r="B15" s="196"/>
      <c r="C15" s="196"/>
      <c r="D15" s="196"/>
      <c r="E15" s="196"/>
      <c r="F15" s="195" t="str">
        <f>'（入力必須）記入シート'!C42</f>
        <v>□</v>
      </c>
      <c r="G15" s="200" t="s">
        <v>7</v>
      </c>
      <c r="H15" s="200"/>
      <c r="I15" s="200"/>
      <c r="J15" s="200"/>
      <c r="K15" s="200"/>
      <c r="L15" s="200"/>
      <c r="M15" s="206">
        <f>IF('（入力必須）記入シート'!E$5="交付申請",'（入力必須）記入シート'!E42,'（入力必須）記入シート'!F42)</f>
        <v>0</v>
      </c>
      <c r="N15" s="206"/>
      <c r="O15" s="206"/>
      <c r="P15" s="206"/>
      <c r="Q15" s="206"/>
      <c r="R15" s="209" t="s">
        <v>245</v>
      </c>
      <c r="S15" s="209"/>
      <c r="T15" s="209"/>
      <c r="U15" s="209"/>
      <c r="V15" s="212"/>
    </row>
    <row r="16" spans="1:22" s="186" customFormat="1" ht="17" customHeight="1">
      <c r="A16" s="196"/>
      <c r="B16" s="196"/>
      <c r="C16" s="196"/>
      <c r="D16" s="196"/>
      <c r="E16" s="196"/>
      <c r="F16" s="195" t="str">
        <f>'（入力必須）記入シート'!C43</f>
        <v>□</v>
      </c>
      <c r="G16" s="200" t="s">
        <v>117</v>
      </c>
      <c r="H16" s="200"/>
      <c r="I16" s="200"/>
      <c r="J16" s="200"/>
      <c r="K16" s="200"/>
      <c r="L16" s="200"/>
      <c r="M16" s="206">
        <f>IF('（入力必須）記入シート'!E$5="交付申請",'（入力必須）記入シート'!E43,'（入力必須）記入シート'!F43)</f>
        <v>0</v>
      </c>
      <c r="N16" s="206"/>
      <c r="O16" s="206"/>
      <c r="P16" s="206"/>
      <c r="Q16" s="206"/>
      <c r="R16" s="209" t="s">
        <v>245</v>
      </c>
      <c r="S16" s="209"/>
      <c r="T16" s="209"/>
      <c r="U16" s="209"/>
      <c r="V16" s="212"/>
    </row>
    <row r="17" spans="1:22" s="186" customFormat="1" ht="17" customHeight="1">
      <c r="A17" s="196" t="s">
        <v>210</v>
      </c>
      <c r="B17" s="196"/>
      <c r="C17" s="196"/>
      <c r="D17" s="196"/>
      <c r="E17" s="196"/>
      <c r="F17" s="191">
        <f>'（入力必須）記入シート'!E45</f>
        <v>0</v>
      </c>
      <c r="G17" s="191"/>
      <c r="H17" s="191"/>
      <c r="I17" s="191"/>
      <c r="J17" s="191"/>
      <c r="K17" s="191"/>
      <c r="L17" s="191"/>
      <c r="M17" s="191"/>
      <c r="N17" s="191"/>
      <c r="O17" s="191"/>
      <c r="P17" s="191"/>
      <c r="Q17" s="191"/>
      <c r="R17" s="191"/>
      <c r="S17" s="191"/>
      <c r="T17" s="191"/>
      <c r="U17" s="191"/>
      <c r="V17" s="191"/>
    </row>
    <row r="18" spans="1:22" s="186" customFormat="1" ht="17" customHeight="1">
      <c r="A18" s="196" t="s">
        <v>120</v>
      </c>
      <c r="B18" s="196"/>
      <c r="C18" s="196"/>
      <c r="D18" s="196"/>
      <c r="E18" s="196"/>
      <c r="F18" s="191">
        <f>'（入力必須）記入シート'!E46</f>
        <v>0</v>
      </c>
      <c r="G18" s="191"/>
      <c r="H18" s="191"/>
      <c r="I18" s="191"/>
      <c r="J18" s="191"/>
      <c r="K18" s="191"/>
      <c r="L18" s="191"/>
      <c r="M18" s="191"/>
      <c r="N18" s="191"/>
      <c r="O18" s="191"/>
      <c r="P18" s="191"/>
      <c r="Q18" s="191"/>
      <c r="R18" s="191"/>
      <c r="S18" s="191"/>
      <c r="T18" s="191"/>
      <c r="U18" s="191"/>
      <c r="V18" s="191"/>
    </row>
    <row r="19" spans="1:22" s="186" customFormat="1" ht="17" customHeight="1">
      <c r="A19" s="196" t="s">
        <v>119</v>
      </c>
      <c r="B19" s="196"/>
      <c r="C19" s="196"/>
      <c r="D19" s="196"/>
      <c r="E19" s="196"/>
      <c r="F19" s="194" t="s">
        <v>206</v>
      </c>
      <c r="G19" s="194"/>
      <c r="H19" s="194"/>
      <c r="I19" s="201">
        <f>'（入力必須）記入シート'!E47</f>
        <v>0</v>
      </c>
      <c r="J19" s="204"/>
      <c r="K19" s="204"/>
      <c r="L19" s="204"/>
      <c r="M19" s="204"/>
      <c r="N19" s="204"/>
      <c r="O19" s="204"/>
      <c r="P19" s="204"/>
      <c r="Q19" s="204"/>
      <c r="R19" s="204"/>
      <c r="S19" s="204"/>
      <c r="T19" s="204"/>
      <c r="U19" s="204"/>
      <c r="V19" s="213"/>
    </row>
    <row r="20" spans="1:22" s="186" customFormat="1" ht="17" customHeight="1">
      <c r="A20" s="196"/>
      <c r="B20" s="196"/>
      <c r="C20" s="196"/>
      <c r="D20" s="196"/>
      <c r="E20" s="196"/>
      <c r="F20" s="194" t="s">
        <v>212</v>
      </c>
      <c r="G20" s="194"/>
      <c r="H20" s="194"/>
      <c r="I20" s="201">
        <f>'（入力必須）記入シート'!E48</f>
        <v>0</v>
      </c>
      <c r="J20" s="204"/>
      <c r="K20" s="204"/>
      <c r="L20" s="204"/>
      <c r="M20" s="204"/>
      <c r="N20" s="204"/>
      <c r="O20" s="204"/>
      <c r="P20" s="204"/>
      <c r="Q20" s="204"/>
      <c r="R20" s="204"/>
      <c r="S20" s="204"/>
      <c r="T20" s="204"/>
      <c r="U20" s="204"/>
      <c r="V20" s="213"/>
    </row>
    <row r="21" spans="1:22" s="186" customFormat="1" ht="17" customHeight="1">
      <c r="A21" s="196"/>
      <c r="B21" s="196"/>
      <c r="C21" s="196"/>
      <c r="D21" s="196"/>
      <c r="E21" s="196"/>
      <c r="F21" s="194" t="s">
        <v>183</v>
      </c>
      <c r="G21" s="194"/>
      <c r="H21" s="194"/>
      <c r="I21" s="202" t="s">
        <v>248</v>
      </c>
      <c r="J21" s="200"/>
      <c r="K21" s="204">
        <f>'（入力必須）記入シート'!E49</f>
        <v>0</v>
      </c>
      <c r="L21" s="204"/>
      <c r="M21" s="204"/>
      <c r="N21" s="204"/>
      <c r="O21" s="207" t="s">
        <v>249</v>
      </c>
      <c r="P21" s="207"/>
      <c r="Q21" s="207"/>
      <c r="R21" s="210">
        <f>'（入力必須）記入シート'!E50</f>
        <v>0</v>
      </c>
      <c r="S21" s="210"/>
      <c r="T21" s="210"/>
      <c r="U21" s="210"/>
      <c r="V21" s="214"/>
    </row>
    <row r="22" spans="1:22" s="186" customFormat="1" ht="17" customHeight="1">
      <c r="A22" s="196" t="s">
        <v>250</v>
      </c>
      <c r="B22" s="196"/>
      <c r="C22" s="196"/>
      <c r="D22" s="196"/>
      <c r="E22" s="196"/>
      <c r="F22" s="194" t="s">
        <v>206</v>
      </c>
      <c r="G22" s="194"/>
      <c r="H22" s="194"/>
      <c r="I22" s="203">
        <f>'（入力必須）記入シート'!E51</f>
        <v>0</v>
      </c>
      <c r="J22" s="200"/>
      <c r="K22" s="200"/>
      <c r="L22" s="200"/>
      <c r="M22" s="200"/>
      <c r="N22" s="200"/>
      <c r="O22" s="200"/>
      <c r="P22" s="200"/>
      <c r="Q22" s="200"/>
      <c r="R22" s="200"/>
      <c r="S22" s="200"/>
      <c r="T22" s="200"/>
      <c r="U22" s="200"/>
      <c r="V22" s="215"/>
    </row>
    <row r="23" spans="1:22" s="186" customFormat="1" ht="17" customHeight="1">
      <c r="A23" s="196"/>
      <c r="B23" s="196"/>
      <c r="C23" s="196"/>
      <c r="D23" s="196"/>
      <c r="E23" s="196"/>
      <c r="F23" s="194" t="s">
        <v>212</v>
      </c>
      <c r="G23" s="194"/>
      <c r="H23" s="194"/>
      <c r="I23" s="203">
        <f>'（入力必須）記入シート'!E52</f>
        <v>0</v>
      </c>
      <c r="J23" s="200"/>
      <c r="K23" s="200"/>
      <c r="L23" s="200"/>
      <c r="M23" s="200"/>
      <c r="N23" s="200"/>
      <c r="O23" s="200"/>
      <c r="P23" s="200"/>
      <c r="Q23" s="200"/>
      <c r="R23" s="200"/>
      <c r="S23" s="200"/>
      <c r="T23" s="200"/>
      <c r="U23" s="200"/>
      <c r="V23" s="215"/>
    </row>
    <row r="24" spans="1:22" s="186" customFormat="1" ht="17" customHeight="1">
      <c r="A24" s="196"/>
      <c r="B24" s="196"/>
      <c r="C24" s="196"/>
      <c r="D24" s="196"/>
      <c r="E24" s="196"/>
      <c r="F24" s="194" t="s">
        <v>183</v>
      </c>
      <c r="G24" s="194"/>
      <c r="H24" s="194"/>
      <c r="I24" s="202" t="s">
        <v>248</v>
      </c>
      <c r="J24" s="200"/>
      <c r="K24" s="205">
        <f>'（入力必須）記入シート'!E53</f>
        <v>0</v>
      </c>
      <c r="L24" s="204"/>
      <c r="M24" s="204"/>
      <c r="N24" s="204"/>
      <c r="O24" s="207" t="s">
        <v>249</v>
      </c>
      <c r="P24" s="207"/>
      <c r="Q24" s="207"/>
      <c r="R24" s="211">
        <f>'（入力必須）記入シート'!E54</f>
        <v>0</v>
      </c>
      <c r="S24" s="207"/>
      <c r="T24" s="207"/>
      <c r="U24" s="207"/>
      <c r="V24" s="216"/>
    </row>
    <row r="25" spans="1:22" s="186" customFormat="1" ht="17" customHeight="1">
      <c r="A25" s="196" t="s">
        <v>139</v>
      </c>
      <c r="B25" s="196"/>
      <c r="C25" s="196"/>
      <c r="D25" s="196"/>
      <c r="E25" s="196"/>
      <c r="F25" s="194" t="s">
        <v>206</v>
      </c>
      <c r="G25" s="194"/>
      <c r="H25" s="194"/>
      <c r="I25" s="201">
        <f>'（入力必須）記入シート'!E55</f>
        <v>0</v>
      </c>
      <c r="J25" s="204"/>
      <c r="K25" s="204"/>
      <c r="L25" s="204"/>
      <c r="M25" s="204"/>
      <c r="N25" s="204"/>
      <c r="O25" s="204"/>
      <c r="P25" s="204"/>
      <c r="Q25" s="204"/>
      <c r="R25" s="204"/>
      <c r="S25" s="204"/>
      <c r="T25" s="204"/>
      <c r="U25" s="204"/>
      <c r="V25" s="213"/>
    </row>
    <row r="26" spans="1:22" s="186" customFormat="1" ht="17" customHeight="1">
      <c r="A26" s="196"/>
      <c r="B26" s="196"/>
      <c r="C26" s="196"/>
      <c r="D26" s="196"/>
      <c r="E26" s="196"/>
      <c r="F26" s="194" t="s">
        <v>212</v>
      </c>
      <c r="G26" s="194"/>
      <c r="H26" s="194"/>
      <c r="I26" s="201">
        <f>'（入力必須）記入シート'!E56</f>
        <v>0</v>
      </c>
      <c r="J26" s="204"/>
      <c r="K26" s="204"/>
      <c r="L26" s="204"/>
      <c r="M26" s="204"/>
      <c r="N26" s="204"/>
      <c r="O26" s="204"/>
      <c r="P26" s="204"/>
      <c r="Q26" s="204"/>
      <c r="R26" s="204"/>
      <c r="S26" s="204"/>
      <c r="T26" s="204"/>
      <c r="U26" s="204"/>
      <c r="V26" s="213"/>
    </row>
    <row r="27" spans="1:22" s="186" customFormat="1" ht="17" customHeight="1">
      <c r="A27" s="196"/>
      <c r="B27" s="196"/>
      <c r="C27" s="196"/>
      <c r="D27" s="196"/>
      <c r="E27" s="196"/>
      <c r="F27" s="194" t="s">
        <v>183</v>
      </c>
      <c r="G27" s="194"/>
      <c r="H27" s="194"/>
      <c r="I27" s="202" t="s">
        <v>248</v>
      </c>
      <c r="J27" s="200"/>
      <c r="K27" s="204">
        <f>'（入力必須）記入シート'!E57</f>
        <v>0</v>
      </c>
      <c r="L27" s="204"/>
      <c r="M27" s="204"/>
      <c r="N27" s="204"/>
      <c r="O27" s="207" t="s">
        <v>249</v>
      </c>
      <c r="P27" s="207"/>
      <c r="Q27" s="207"/>
      <c r="R27" s="210">
        <f>'（入力必須）記入シート'!E58</f>
        <v>0</v>
      </c>
      <c r="S27" s="210"/>
      <c r="T27" s="210"/>
      <c r="U27" s="210"/>
      <c r="V27" s="214"/>
    </row>
    <row r="28" spans="1:22" s="186" customFormat="1" ht="17" customHeight="1">
      <c r="A28" s="196" t="s">
        <v>252</v>
      </c>
      <c r="B28" s="196"/>
      <c r="C28" s="196"/>
      <c r="D28" s="196"/>
      <c r="E28" s="196"/>
      <c r="F28" s="194" t="s">
        <v>206</v>
      </c>
      <c r="G28" s="194"/>
      <c r="H28" s="194"/>
      <c r="I28" s="201">
        <f>'（入力必須）記入シート'!E59</f>
        <v>0</v>
      </c>
      <c r="J28" s="204"/>
      <c r="K28" s="204"/>
      <c r="L28" s="204"/>
      <c r="M28" s="204"/>
      <c r="N28" s="204"/>
      <c r="O28" s="204"/>
      <c r="P28" s="204"/>
      <c r="Q28" s="204"/>
      <c r="R28" s="204"/>
      <c r="S28" s="204"/>
      <c r="T28" s="204"/>
      <c r="U28" s="204"/>
      <c r="V28" s="213"/>
    </row>
    <row r="29" spans="1:22" s="186" customFormat="1" ht="17" customHeight="1">
      <c r="A29" s="196"/>
      <c r="B29" s="196"/>
      <c r="C29" s="196"/>
      <c r="D29" s="196"/>
      <c r="E29" s="196"/>
      <c r="F29" s="194" t="s">
        <v>212</v>
      </c>
      <c r="G29" s="194"/>
      <c r="H29" s="194"/>
      <c r="I29" s="201">
        <f>'（入力必須）記入シート'!E60</f>
        <v>0</v>
      </c>
      <c r="J29" s="204"/>
      <c r="K29" s="204"/>
      <c r="L29" s="204"/>
      <c r="M29" s="204"/>
      <c r="N29" s="204"/>
      <c r="O29" s="204"/>
      <c r="P29" s="204"/>
      <c r="Q29" s="204"/>
      <c r="R29" s="204"/>
      <c r="S29" s="204"/>
      <c r="T29" s="204"/>
      <c r="U29" s="204"/>
      <c r="V29" s="213"/>
    </row>
    <row r="30" spans="1:22" s="186" customFormat="1" ht="17" customHeight="1">
      <c r="A30" s="196"/>
      <c r="B30" s="196"/>
      <c r="C30" s="196"/>
      <c r="D30" s="196"/>
      <c r="E30" s="196"/>
      <c r="F30" s="194" t="s">
        <v>183</v>
      </c>
      <c r="G30" s="194"/>
      <c r="H30" s="194"/>
      <c r="I30" s="202" t="s">
        <v>248</v>
      </c>
      <c r="J30" s="200"/>
      <c r="K30" s="204">
        <f>'（入力必須）記入シート'!E61</f>
        <v>0</v>
      </c>
      <c r="L30" s="204"/>
      <c r="M30" s="204"/>
      <c r="N30" s="204"/>
      <c r="O30" s="207" t="s">
        <v>249</v>
      </c>
      <c r="P30" s="207"/>
      <c r="Q30" s="207"/>
      <c r="R30" s="210">
        <f>'（入力必須）記入シート'!E62</f>
        <v>0</v>
      </c>
      <c r="S30" s="210"/>
      <c r="T30" s="210"/>
      <c r="U30" s="210"/>
      <c r="V30" s="214"/>
    </row>
    <row r="31" spans="1:22" s="186" customFormat="1" ht="17" customHeight="1">
      <c r="A31" s="196" t="s">
        <v>8</v>
      </c>
      <c r="B31" s="196"/>
      <c r="C31" s="196"/>
      <c r="D31" s="196"/>
      <c r="E31" s="196"/>
      <c r="F31" s="194" t="s">
        <v>206</v>
      </c>
      <c r="G31" s="194"/>
      <c r="H31" s="194"/>
      <c r="I31" s="201">
        <f>'（入力必須）記入シート'!E63</f>
        <v>0</v>
      </c>
      <c r="J31" s="204"/>
      <c r="K31" s="204"/>
      <c r="L31" s="204"/>
      <c r="M31" s="204"/>
      <c r="N31" s="204"/>
      <c r="O31" s="204"/>
      <c r="P31" s="204"/>
      <c r="Q31" s="204"/>
      <c r="R31" s="204"/>
      <c r="S31" s="204"/>
      <c r="T31" s="204"/>
      <c r="U31" s="204"/>
      <c r="V31" s="213"/>
    </row>
    <row r="32" spans="1:22" s="186" customFormat="1" ht="17" customHeight="1">
      <c r="A32" s="196"/>
      <c r="B32" s="196"/>
      <c r="C32" s="196"/>
      <c r="D32" s="196"/>
      <c r="E32" s="196"/>
      <c r="F32" s="194" t="s">
        <v>212</v>
      </c>
      <c r="G32" s="194"/>
      <c r="H32" s="194"/>
      <c r="I32" s="201">
        <f>'（入力必須）記入シート'!E64</f>
        <v>0</v>
      </c>
      <c r="J32" s="204"/>
      <c r="K32" s="204"/>
      <c r="L32" s="204"/>
      <c r="M32" s="204"/>
      <c r="N32" s="204"/>
      <c r="O32" s="204"/>
      <c r="P32" s="204"/>
      <c r="Q32" s="204"/>
      <c r="R32" s="204"/>
      <c r="S32" s="204"/>
      <c r="T32" s="204"/>
      <c r="U32" s="204"/>
      <c r="V32" s="213"/>
    </row>
    <row r="33" spans="1:22" s="186" customFormat="1" ht="17" customHeight="1">
      <c r="A33" s="196"/>
      <c r="B33" s="196"/>
      <c r="C33" s="196"/>
      <c r="D33" s="196"/>
      <c r="E33" s="196"/>
      <c r="F33" s="194" t="s">
        <v>183</v>
      </c>
      <c r="G33" s="194"/>
      <c r="H33" s="194"/>
      <c r="I33" s="202" t="s">
        <v>248</v>
      </c>
      <c r="J33" s="200"/>
      <c r="K33" s="204">
        <f>'（入力必須）記入シート'!E65</f>
        <v>0</v>
      </c>
      <c r="L33" s="204"/>
      <c r="M33" s="204"/>
      <c r="N33" s="204"/>
      <c r="O33" s="207" t="s">
        <v>249</v>
      </c>
      <c r="P33" s="207"/>
      <c r="Q33" s="207"/>
      <c r="R33" s="210">
        <f>'（入力必須）記入シート'!E66</f>
        <v>0</v>
      </c>
      <c r="S33" s="210"/>
      <c r="T33" s="210"/>
      <c r="U33" s="210"/>
      <c r="V33" s="214"/>
    </row>
    <row r="34" spans="1:22" s="186" customFormat="1" ht="17" customHeight="1">
      <c r="A34" s="194" t="s">
        <v>177</v>
      </c>
      <c r="B34" s="194"/>
      <c r="C34" s="194"/>
      <c r="D34" s="194"/>
      <c r="E34" s="194"/>
      <c r="F34" s="194"/>
      <c r="G34" s="194"/>
      <c r="H34" s="194"/>
      <c r="I34" s="201" t="str">
        <f>'（入力必須）記入シート'!E67</f>
        <v>　　　　　→　　　　　→　　　　　→</v>
      </c>
      <c r="J34" s="204"/>
      <c r="K34" s="204"/>
      <c r="L34" s="204"/>
      <c r="M34" s="204"/>
      <c r="N34" s="204"/>
      <c r="O34" s="204"/>
      <c r="P34" s="204"/>
      <c r="Q34" s="204"/>
      <c r="R34" s="204"/>
      <c r="S34" s="204"/>
      <c r="T34" s="204"/>
      <c r="U34" s="204"/>
      <c r="V34" s="213"/>
    </row>
    <row r="35" spans="1:22" s="186" customFormat="1" ht="17" customHeight="1">
      <c r="A35" s="194" t="s">
        <v>211</v>
      </c>
      <c r="B35" s="194"/>
      <c r="C35" s="194"/>
      <c r="D35" s="194"/>
      <c r="E35" s="194"/>
      <c r="F35" s="194"/>
      <c r="G35" s="194"/>
      <c r="H35" s="194"/>
      <c r="I35" s="201" t="str">
        <f>'（入力必須）記入シート'!E68</f>
        <v>　　　　　→　　　　　→　　　　　→</v>
      </c>
      <c r="J35" s="204"/>
      <c r="K35" s="204"/>
      <c r="L35" s="204"/>
      <c r="M35" s="204"/>
      <c r="N35" s="204"/>
      <c r="O35" s="204"/>
      <c r="P35" s="204"/>
      <c r="Q35" s="204"/>
      <c r="R35" s="204"/>
      <c r="S35" s="204"/>
      <c r="T35" s="204"/>
      <c r="U35" s="204"/>
      <c r="V35" s="213"/>
    </row>
    <row r="36" spans="1:22" s="186" customFormat="1"/>
    <row r="37" spans="1:22" s="186" customFormat="1"/>
    <row r="38" spans="1:22" s="186" customFormat="1"/>
    <row r="39" spans="1:22" s="186" customFormat="1"/>
    <row r="40" spans="1:22" s="186" customFormat="1"/>
    <row r="41" spans="1:22" s="186" customFormat="1"/>
    <row r="42" spans="1:22" s="186" customFormat="1"/>
    <row r="43" spans="1:22" s="186" customFormat="1"/>
    <row r="44" spans="1:22" s="186" customFormat="1"/>
    <row r="45" spans="1:22" s="186" customFormat="1"/>
    <row r="46" spans="1:22" s="186" customFormat="1"/>
    <row r="47" spans="1:22" s="186" customFormat="1"/>
    <row r="48" spans="1:22" s="186" customFormat="1"/>
    <row r="49" spans="1:22" s="186" customFormat="1"/>
    <row r="50" spans="1:22" s="186" customFormat="1"/>
    <row r="51" spans="1:22" s="186" customFormat="1"/>
    <row r="52" spans="1:22" s="186" customFormat="1"/>
    <row r="53" spans="1:22" s="186" customFormat="1"/>
    <row r="54" spans="1:22" s="186" customFormat="1"/>
    <row r="55" spans="1:22" s="186" customFormat="1"/>
    <row r="56" spans="1:22" s="186" customFormat="1"/>
    <row r="57" spans="1:22" s="186" customFormat="1"/>
    <row r="58" spans="1:22" s="186" customFormat="1"/>
    <row r="59" spans="1:22" s="186" customFormat="1"/>
    <row r="60" spans="1:22" s="186" customFormat="1"/>
    <row r="61" spans="1:22" s="186" customFormat="1"/>
    <row r="62" spans="1:22" s="186" customFormat="1"/>
  </sheetData>
  <sheetProtection password="ADB5" sheet="1" objects="1" scenarios="1"/>
  <mergeCells count="91">
    <mergeCell ref="A1:V1"/>
    <mergeCell ref="A3:V3"/>
    <mergeCell ref="A5:V5"/>
    <mergeCell ref="A6:E6"/>
    <mergeCell ref="F6:V6"/>
    <mergeCell ref="A7:V7"/>
    <mergeCell ref="A8:E8"/>
    <mergeCell ref="F8:K8"/>
    <mergeCell ref="L8:P8"/>
    <mergeCell ref="Q8:V8"/>
    <mergeCell ref="A9:V9"/>
    <mergeCell ref="A10:L10"/>
    <mergeCell ref="M10:Q10"/>
    <mergeCell ref="R10:V10"/>
    <mergeCell ref="G11:L11"/>
    <mergeCell ref="M11:Q11"/>
    <mergeCell ref="R11:V11"/>
    <mergeCell ref="G12:L12"/>
    <mergeCell ref="M12:Q12"/>
    <mergeCell ref="R12:V12"/>
    <mergeCell ref="G13:L13"/>
    <mergeCell ref="M13:Q13"/>
    <mergeCell ref="R13:V13"/>
    <mergeCell ref="G14:L14"/>
    <mergeCell ref="M14:Q14"/>
    <mergeCell ref="R14:V14"/>
    <mergeCell ref="G15:L15"/>
    <mergeCell ref="M15:Q15"/>
    <mergeCell ref="R15:V15"/>
    <mergeCell ref="G16:L16"/>
    <mergeCell ref="M16:Q16"/>
    <mergeCell ref="R16:V16"/>
    <mergeCell ref="A17:E17"/>
    <mergeCell ref="F17:V17"/>
    <mergeCell ref="A18:E18"/>
    <mergeCell ref="F18:V18"/>
    <mergeCell ref="F19:H19"/>
    <mergeCell ref="I19:V19"/>
    <mergeCell ref="F20:H20"/>
    <mergeCell ref="I20:V20"/>
    <mergeCell ref="F21:H21"/>
    <mergeCell ref="I21:J21"/>
    <mergeCell ref="K21:N21"/>
    <mergeCell ref="O21:Q21"/>
    <mergeCell ref="R21:V21"/>
    <mergeCell ref="F22:H22"/>
    <mergeCell ref="I22:V22"/>
    <mergeCell ref="F23:H23"/>
    <mergeCell ref="I23:V23"/>
    <mergeCell ref="F24:H24"/>
    <mergeCell ref="I24:J24"/>
    <mergeCell ref="K24:N24"/>
    <mergeCell ref="O24:Q24"/>
    <mergeCell ref="R24:V24"/>
    <mergeCell ref="F25:H25"/>
    <mergeCell ref="I25:V25"/>
    <mergeCell ref="F26:H26"/>
    <mergeCell ref="I26:V26"/>
    <mergeCell ref="F27:H27"/>
    <mergeCell ref="I27:J27"/>
    <mergeCell ref="K27:N27"/>
    <mergeCell ref="O27:Q27"/>
    <mergeCell ref="R27:V27"/>
    <mergeCell ref="F28:H28"/>
    <mergeCell ref="I28:V28"/>
    <mergeCell ref="F29:H29"/>
    <mergeCell ref="I29:V29"/>
    <mergeCell ref="F30:H30"/>
    <mergeCell ref="I30:J30"/>
    <mergeCell ref="K30:N30"/>
    <mergeCell ref="O30:Q30"/>
    <mergeCell ref="R30:V30"/>
    <mergeCell ref="F31:H31"/>
    <mergeCell ref="I31:V31"/>
    <mergeCell ref="F32:H32"/>
    <mergeCell ref="I32:V32"/>
    <mergeCell ref="F33:H33"/>
    <mergeCell ref="I33:J33"/>
    <mergeCell ref="K33:N33"/>
    <mergeCell ref="O33:Q33"/>
    <mergeCell ref="R33:V33"/>
    <mergeCell ref="A34:H34"/>
    <mergeCell ref="I34:V34"/>
    <mergeCell ref="A35:H35"/>
    <mergeCell ref="I35:V35"/>
    <mergeCell ref="A11:E16"/>
    <mergeCell ref="A19:E21"/>
    <mergeCell ref="A22:E24"/>
    <mergeCell ref="A25:E27"/>
    <mergeCell ref="A28:E30"/>
    <mergeCell ref="A31:E33"/>
  </mergeCells>
  <phoneticPr fontId="5" type="Hiragana"/>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tint="-0.5"/>
  </sheetPr>
  <dimension ref="A1:BQ64"/>
  <sheetViews>
    <sheetView showZeros="0" view="pageBreakPreview" zoomScale="70" zoomScaleSheetLayoutView="70" workbookViewId="0">
      <selection activeCell="BE42" sqref="BE42"/>
    </sheetView>
  </sheetViews>
  <sheetFormatPr defaultRowHeight="18.75"/>
  <cols>
    <col min="1" max="56" width="1.625" customWidth="1"/>
    <col min="59" max="59" width="20.625" customWidth="1"/>
  </cols>
  <sheetData>
    <row r="1" spans="1:60" ht="15" customHeight="1">
      <c r="A1" s="217" t="s">
        <v>214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G1" s="367" t="s">
        <v>69</v>
      </c>
    </row>
    <row r="2" spans="1:60" ht="15" customHeight="1">
      <c r="A2" s="218" t="s">
        <v>215</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G2" s="367" t="s">
        <v>65</v>
      </c>
      <c r="BH2">
        <v>1</v>
      </c>
    </row>
    <row r="3" spans="1:60" ht="12" customHeight="1">
      <c r="A3" s="219"/>
      <c r="B3" s="221"/>
      <c r="C3" s="221"/>
      <c r="D3" s="221"/>
      <c r="E3" s="221"/>
      <c r="F3" s="221"/>
      <c r="G3" s="221"/>
      <c r="H3" s="221"/>
      <c r="I3" s="221"/>
      <c r="J3" s="280"/>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349">
        <f>'（入力必須）記入シート'!E24</f>
        <v>0</v>
      </c>
      <c r="AP3" s="349"/>
      <c r="AQ3" s="349"/>
      <c r="AR3" s="349"/>
      <c r="AS3" s="349"/>
      <c r="AT3" s="349"/>
      <c r="AU3" s="349"/>
      <c r="AV3" s="349"/>
      <c r="AW3" s="349"/>
      <c r="AX3" s="349"/>
      <c r="AY3" s="221"/>
      <c r="AZ3" s="221"/>
      <c r="BA3" s="221"/>
      <c r="BG3" s="367" t="s">
        <v>33</v>
      </c>
      <c r="BH3">
        <v>2</v>
      </c>
    </row>
    <row r="4" spans="1:60" ht="8" customHeight="1">
      <c r="A4" s="219"/>
      <c r="B4" s="221"/>
      <c r="C4" s="221"/>
      <c r="D4" s="260"/>
      <c r="E4" s="221"/>
      <c r="F4" s="221"/>
      <c r="G4" s="221"/>
      <c r="H4" s="221"/>
      <c r="I4" s="221"/>
      <c r="J4" s="221"/>
      <c r="K4" s="221"/>
      <c r="L4" s="221"/>
      <c r="M4" s="221"/>
      <c r="N4" s="221"/>
      <c r="O4" s="221"/>
      <c r="P4" s="221"/>
      <c r="Q4" s="221"/>
      <c r="R4" s="221"/>
      <c r="S4" s="221"/>
      <c r="T4" s="260"/>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G4" s="367" t="s">
        <v>70</v>
      </c>
      <c r="BH4">
        <v>3</v>
      </c>
    </row>
    <row r="5" spans="1:60" ht="15" customHeight="1">
      <c r="A5" s="219"/>
      <c r="B5" s="221"/>
      <c r="C5" s="221"/>
      <c r="D5" s="221"/>
      <c r="E5" s="270" t="s">
        <v>143</v>
      </c>
      <c r="F5" s="270"/>
      <c r="G5" s="270"/>
      <c r="H5" s="270"/>
      <c r="I5" s="270"/>
      <c r="J5" s="270"/>
      <c r="K5" s="270"/>
      <c r="L5" s="270"/>
      <c r="M5" s="270"/>
      <c r="N5" s="270"/>
      <c r="O5" s="270"/>
      <c r="P5" s="270"/>
      <c r="Q5" s="270"/>
      <c r="R5" s="270"/>
      <c r="S5" s="270"/>
      <c r="T5" s="260" t="s">
        <v>231</v>
      </c>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G5" s="367" t="s">
        <v>73</v>
      </c>
      <c r="BH5">
        <v>4</v>
      </c>
    </row>
    <row r="6" spans="1:60" ht="15" customHeight="1">
      <c r="A6" s="219"/>
      <c r="B6" s="221"/>
      <c r="C6" s="221"/>
      <c r="D6" s="221"/>
      <c r="E6" s="221"/>
      <c r="F6" s="221"/>
      <c r="G6" s="221"/>
      <c r="H6" s="221"/>
      <c r="I6" s="221"/>
      <c r="J6" s="221"/>
      <c r="K6" s="221"/>
      <c r="L6" s="221"/>
      <c r="M6" s="221"/>
      <c r="N6" s="221"/>
      <c r="O6" s="221"/>
      <c r="P6" s="221"/>
      <c r="Q6" s="221"/>
      <c r="R6" s="221"/>
      <c r="S6" s="221"/>
      <c r="T6" s="221"/>
      <c r="U6" s="221"/>
      <c r="V6" s="221"/>
      <c r="W6" s="221"/>
      <c r="X6" s="221"/>
      <c r="Y6" s="221"/>
      <c r="Z6" s="305" t="s">
        <v>233</v>
      </c>
      <c r="AA6" s="305"/>
      <c r="AB6" s="305"/>
      <c r="AC6" s="305"/>
      <c r="AD6" s="305"/>
      <c r="AE6" s="305"/>
      <c r="AF6" s="324" t="str">
        <f>'（入力必須）記入シート'!F7&amp;'（入力必須）記入シート'!G7&amp;'（入力必須）記入シート'!E9&amp;'（入力必須）記入シート'!F9&amp;'（入力必須）記入シート'!G9</f>
        <v/>
      </c>
      <c r="AG6" s="324"/>
      <c r="AH6" s="324"/>
      <c r="AI6" s="324"/>
      <c r="AJ6" s="324"/>
      <c r="AK6" s="324"/>
      <c r="AL6" s="324"/>
      <c r="AM6" s="324"/>
      <c r="AN6" s="324"/>
      <c r="AO6" s="324"/>
      <c r="AP6" s="324"/>
      <c r="AQ6" s="324"/>
      <c r="AR6" s="324"/>
      <c r="AS6" s="324"/>
      <c r="AT6" s="324"/>
      <c r="AU6" s="324"/>
      <c r="AV6" s="324"/>
      <c r="AW6" s="324"/>
      <c r="AX6" s="324"/>
      <c r="AY6" s="324"/>
      <c r="AZ6" s="324"/>
      <c r="BA6" s="324"/>
      <c r="BG6" s="367" t="s">
        <v>35</v>
      </c>
      <c r="BH6">
        <v>5</v>
      </c>
    </row>
    <row r="7" spans="1:60" ht="8" customHeight="1">
      <c r="A7" s="219"/>
      <c r="B7" s="221"/>
      <c r="C7" s="221"/>
      <c r="D7" s="221"/>
      <c r="E7" s="221"/>
      <c r="F7" s="221"/>
      <c r="G7" s="221"/>
      <c r="H7" s="221"/>
      <c r="I7" s="221"/>
      <c r="J7" s="221"/>
      <c r="K7" s="221"/>
      <c r="L7" s="221"/>
      <c r="M7" s="221"/>
      <c r="N7" s="221"/>
      <c r="O7" s="221"/>
      <c r="P7" s="221"/>
      <c r="Q7" s="221"/>
      <c r="R7" s="221"/>
      <c r="S7" s="221"/>
      <c r="T7" s="221"/>
      <c r="U7" s="221"/>
      <c r="V7" s="221"/>
      <c r="W7" s="221"/>
      <c r="X7" s="221"/>
      <c r="Y7" s="221"/>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221"/>
      <c r="BA7" s="221"/>
      <c r="BG7" s="367" t="s">
        <v>75</v>
      </c>
      <c r="BH7">
        <v>6</v>
      </c>
    </row>
    <row r="8" spans="1:60" ht="15" customHeight="1">
      <c r="A8" s="219"/>
      <c r="B8" s="221"/>
      <c r="C8" s="221"/>
      <c r="D8" s="221"/>
      <c r="E8" s="270" t="s">
        <v>21</v>
      </c>
      <c r="F8" s="270"/>
      <c r="G8" s="270"/>
      <c r="H8" s="270"/>
      <c r="I8" s="270"/>
      <c r="J8" s="270"/>
      <c r="K8" s="270"/>
      <c r="L8" s="270"/>
      <c r="M8" s="270"/>
      <c r="N8" s="270"/>
      <c r="O8" s="270"/>
      <c r="P8" s="270"/>
      <c r="Q8" s="270"/>
      <c r="R8" s="270"/>
      <c r="S8" s="270"/>
      <c r="T8" s="270"/>
      <c r="U8" s="270"/>
      <c r="V8" s="270"/>
      <c r="W8" s="270"/>
      <c r="X8" s="270"/>
      <c r="Y8" s="270"/>
      <c r="Z8" s="305" t="s">
        <v>234</v>
      </c>
      <c r="AA8" s="305"/>
      <c r="AB8" s="305"/>
      <c r="AC8" s="305"/>
      <c r="AD8" s="305"/>
      <c r="AE8" s="305"/>
      <c r="AF8" s="305">
        <f>'（入力必須）記入シート'!E11</f>
        <v>0</v>
      </c>
      <c r="AG8" s="305"/>
      <c r="AH8" s="305"/>
      <c r="AI8" s="305"/>
      <c r="AJ8" s="305"/>
      <c r="AK8" s="305"/>
      <c r="AL8" s="305"/>
      <c r="AM8" s="305"/>
      <c r="AN8" s="305"/>
      <c r="AO8" s="305"/>
      <c r="AP8" s="305"/>
      <c r="AQ8" s="305"/>
      <c r="AR8" s="305"/>
      <c r="AS8" s="305"/>
      <c r="AT8" s="305"/>
      <c r="AU8" s="305"/>
      <c r="AV8" s="305"/>
      <c r="AW8" s="305"/>
      <c r="AX8" s="305"/>
      <c r="AY8" s="305"/>
      <c r="AZ8" s="221"/>
      <c r="BA8" s="221"/>
      <c r="BG8" s="367" t="s">
        <v>53</v>
      </c>
      <c r="BH8">
        <v>7</v>
      </c>
    </row>
    <row r="9" spans="1:60" ht="8" customHeight="1">
      <c r="A9" s="219"/>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306"/>
      <c r="AY9" s="306"/>
      <c r="AZ9" s="221"/>
      <c r="BA9" s="221"/>
      <c r="BG9" s="367" t="s">
        <v>5</v>
      </c>
      <c r="BH9">
        <v>8</v>
      </c>
    </row>
    <row r="10" spans="1:60" ht="15" customHeight="1">
      <c r="A10" s="219"/>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305" t="s">
        <v>235</v>
      </c>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63"/>
      <c r="AY10" s="305"/>
      <c r="AZ10" s="221"/>
      <c r="BA10" s="221"/>
      <c r="BG10" s="367" t="s">
        <v>76</v>
      </c>
      <c r="BH10">
        <v>9</v>
      </c>
    </row>
    <row r="11" spans="1:60" ht="8" customHeight="1">
      <c r="A11" s="219"/>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306"/>
      <c r="AL11" s="306"/>
      <c r="AM11" s="306"/>
      <c r="AN11" s="306"/>
      <c r="AO11" s="306"/>
      <c r="AP11" s="306"/>
      <c r="AQ11" s="306"/>
      <c r="AR11" s="306"/>
      <c r="AS11" s="306"/>
      <c r="AT11" s="306"/>
      <c r="AU11" s="306"/>
      <c r="AV11" s="221"/>
      <c r="AW11" s="221"/>
      <c r="AX11" s="221"/>
      <c r="AY11" s="221"/>
      <c r="AZ11" s="221"/>
      <c r="BA11" s="221"/>
      <c r="BG11" s="367" t="s">
        <v>25</v>
      </c>
      <c r="BH11">
        <v>10</v>
      </c>
    </row>
    <row r="12" spans="1:60" ht="15" customHeight="1">
      <c r="A12" s="219"/>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t="s">
        <v>236</v>
      </c>
      <c r="AA12" s="221"/>
      <c r="AB12" s="221"/>
      <c r="AC12" s="221"/>
      <c r="AD12" s="221"/>
      <c r="AE12" s="221"/>
      <c r="AF12" s="325">
        <f>'（入力必須）記入シート'!E12</f>
        <v>0</v>
      </c>
      <c r="AG12" s="331"/>
      <c r="AH12" s="331"/>
      <c r="AI12" s="331"/>
      <c r="AJ12" s="331"/>
      <c r="AK12" s="331"/>
      <c r="AL12" s="331"/>
      <c r="AM12" s="331"/>
      <c r="AN12" s="331"/>
      <c r="AO12" s="331"/>
      <c r="AP12" s="331"/>
      <c r="AQ12" s="331"/>
      <c r="AR12" s="331"/>
      <c r="AS12" s="221"/>
      <c r="AT12" s="221"/>
      <c r="AU12" s="221" t="s">
        <v>244</v>
      </c>
      <c r="AV12" s="221"/>
      <c r="AW12" s="221"/>
      <c r="AX12" s="221"/>
      <c r="AY12" s="221"/>
      <c r="AZ12" s="221"/>
      <c r="BA12" s="221"/>
      <c r="BG12" s="367" t="s">
        <v>2</v>
      </c>
      <c r="BH12">
        <v>11</v>
      </c>
    </row>
    <row r="13" spans="1:60" ht="8" customHeight="1">
      <c r="A13" s="219"/>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G13" s="367" t="s">
        <v>15</v>
      </c>
      <c r="BH13">
        <v>12</v>
      </c>
    </row>
    <row r="14" spans="1:60" ht="15" customHeight="1">
      <c r="A14" s="219"/>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t="s">
        <v>240</v>
      </c>
      <c r="AP14" s="270" t="s">
        <v>241</v>
      </c>
      <c r="AQ14" s="270"/>
      <c r="AR14" s="270"/>
      <c r="AS14" s="270"/>
      <c r="AT14" s="270"/>
      <c r="AU14" s="270"/>
      <c r="AV14" s="270"/>
      <c r="AW14" s="270"/>
      <c r="AX14" s="270"/>
      <c r="AY14" s="270"/>
      <c r="AZ14" s="270"/>
      <c r="BA14" s="270"/>
      <c r="BG14" s="367" t="s">
        <v>77</v>
      </c>
      <c r="BH14">
        <v>13</v>
      </c>
    </row>
    <row r="15" spans="1:60" ht="15" customHeight="1">
      <c r="A15" s="219"/>
      <c r="B15" s="222" t="s">
        <v>216</v>
      </c>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19"/>
      <c r="AP15" s="350" t="s">
        <v>242</v>
      </c>
      <c r="AQ15" s="350"/>
      <c r="AR15" s="350"/>
      <c r="AS15" s="350"/>
      <c r="AT15" s="350"/>
      <c r="AU15" s="350"/>
      <c r="AV15" s="350"/>
      <c r="AW15" s="350"/>
      <c r="AX15" s="350"/>
      <c r="AY15" s="350"/>
      <c r="AZ15" s="350"/>
      <c r="BA15" s="350"/>
      <c r="BG15" s="367" t="s">
        <v>71</v>
      </c>
      <c r="BH15">
        <v>14</v>
      </c>
    </row>
    <row r="16" spans="1:60" ht="15" customHeight="1">
      <c r="A16" s="219"/>
      <c r="B16" s="223" t="s">
        <v>217</v>
      </c>
      <c r="C16" s="241"/>
      <c r="D16" s="241"/>
      <c r="E16" s="241"/>
      <c r="F16" s="241"/>
      <c r="G16" s="241"/>
      <c r="H16" s="276"/>
      <c r="I16" s="276"/>
      <c r="J16" s="276"/>
      <c r="K16" s="282"/>
      <c r="L16" s="223" t="s">
        <v>218</v>
      </c>
      <c r="M16" s="284"/>
      <c r="N16" s="285" t="s">
        <v>251</v>
      </c>
      <c r="O16" s="289"/>
      <c r="P16" s="291"/>
      <c r="Q16" s="293" t="s">
        <v>230</v>
      </c>
      <c r="R16" s="295"/>
      <c r="S16" s="295"/>
      <c r="T16" s="295"/>
      <c r="U16" s="295"/>
      <c r="V16" s="295"/>
      <c r="W16" s="295"/>
      <c r="X16" s="295"/>
      <c r="Y16" s="295"/>
      <c r="Z16" s="295"/>
      <c r="AA16" s="295"/>
      <c r="AB16" s="313"/>
      <c r="AC16" s="226" t="s">
        <v>149</v>
      </c>
      <c r="AD16" s="243"/>
      <c r="AE16" s="243"/>
      <c r="AF16" s="243"/>
      <c r="AG16" s="243"/>
      <c r="AH16" s="243"/>
      <c r="AI16" s="243"/>
      <c r="AJ16" s="243"/>
      <c r="AK16" s="243"/>
      <c r="AL16" s="243"/>
      <c r="AM16" s="243"/>
      <c r="AN16" s="243"/>
      <c r="AO16" s="316"/>
      <c r="AP16" s="226" t="s">
        <v>6</v>
      </c>
      <c r="AQ16" s="243"/>
      <c r="AR16" s="243"/>
      <c r="AS16" s="243"/>
      <c r="AT16" s="243"/>
      <c r="AU16" s="243"/>
      <c r="AV16" s="243"/>
      <c r="AW16" s="243"/>
      <c r="AX16" s="243"/>
      <c r="AY16" s="243"/>
      <c r="AZ16" s="243"/>
      <c r="BA16" s="316"/>
      <c r="BG16" s="367" t="s">
        <v>61</v>
      </c>
      <c r="BH16">
        <v>15</v>
      </c>
    </row>
    <row r="17" spans="1:69" ht="15" customHeight="1">
      <c r="A17" s="219"/>
      <c r="B17" s="224"/>
      <c r="C17" s="242"/>
      <c r="D17" s="242"/>
      <c r="E17" s="242"/>
      <c r="F17" s="242"/>
      <c r="G17" s="242"/>
      <c r="H17" s="242"/>
      <c r="I17" s="242"/>
      <c r="J17" s="242"/>
      <c r="K17" s="283"/>
      <c r="L17" s="224"/>
      <c r="M17" s="283"/>
      <c r="N17" s="231">
        <v>1</v>
      </c>
      <c r="O17" s="290"/>
      <c r="P17" s="292"/>
      <c r="Q17" s="294"/>
      <c r="R17" s="242"/>
      <c r="S17" s="242"/>
      <c r="T17" s="296"/>
      <c r="U17" s="242"/>
      <c r="V17" s="242"/>
      <c r="W17" s="242"/>
      <c r="X17" s="242"/>
      <c r="Y17" s="242"/>
      <c r="Z17" s="242"/>
      <c r="AA17" s="242"/>
      <c r="AB17" s="314"/>
      <c r="AC17" s="315">
        <f>AF12</f>
        <v>0</v>
      </c>
      <c r="AD17" s="311"/>
      <c r="AE17" s="311"/>
      <c r="AF17" s="311"/>
      <c r="AG17" s="311"/>
      <c r="AH17" s="311"/>
      <c r="AI17" s="311"/>
      <c r="AJ17" s="311"/>
      <c r="AK17" s="311"/>
      <c r="AL17" s="311"/>
      <c r="AM17" s="311"/>
      <c r="AN17" s="311"/>
      <c r="AO17" s="317"/>
      <c r="AP17" s="351"/>
      <c r="AQ17" s="346"/>
      <c r="AR17" s="346"/>
      <c r="AS17" s="346"/>
      <c r="AT17" s="346"/>
      <c r="AU17" s="346"/>
      <c r="AV17" s="346"/>
      <c r="AW17" s="346"/>
      <c r="AX17" s="346"/>
      <c r="AY17" s="346"/>
      <c r="AZ17" s="346"/>
      <c r="BA17" s="364"/>
      <c r="BG17" s="367" t="s">
        <v>78</v>
      </c>
      <c r="BH17">
        <v>16</v>
      </c>
    </row>
    <row r="18" spans="1:69" ht="8" customHeight="1">
      <c r="A18" s="220"/>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307"/>
      <c r="AA18" s="307"/>
      <c r="AB18" s="307"/>
      <c r="AC18" s="307"/>
      <c r="AD18" s="307"/>
      <c r="AE18" s="307"/>
      <c r="AF18" s="307"/>
      <c r="AG18" s="307"/>
      <c r="AH18" s="307"/>
      <c r="AI18" s="307"/>
      <c r="AJ18" s="307"/>
      <c r="AK18" s="307"/>
      <c r="AL18" s="307"/>
      <c r="AM18" s="307"/>
      <c r="AN18" s="307">
        <v>13</v>
      </c>
      <c r="AO18" s="307"/>
      <c r="AP18" s="307"/>
      <c r="AQ18" s="307"/>
      <c r="AR18" s="307"/>
      <c r="AS18" s="307"/>
      <c r="AT18" s="307"/>
      <c r="AU18" s="307"/>
      <c r="AV18" s="307"/>
      <c r="AW18" s="307"/>
      <c r="AX18" s="239"/>
      <c r="AY18" s="239"/>
      <c r="AZ18" s="307">
        <v>12</v>
      </c>
      <c r="BA18" s="365"/>
      <c r="BG18" s="367" t="s">
        <v>79</v>
      </c>
      <c r="BH18">
        <v>17</v>
      </c>
    </row>
    <row r="19" spans="1:69" ht="15" customHeight="1">
      <c r="A19" s="219"/>
      <c r="B19" s="226" t="s">
        <v>43</v>
      </c>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355"/>
      <c r="AX19" s="228"/>
      <c r="AY19" s="228"/>
      <c r="AZ19" s="228"/>
      <c r="BA19" s="228"/>
      <c r="BG19" s="367" t="s">
        <v>30</v>
      </c>
      <c r="BH19">
        <v>18</v>
      </c>
    </row>
    <row r="20" spans="1:69" ht="15" customHeight="1">
      <c r="A20" s="219"/>
      <c r="B20" s="227">
        <f>'（入力必須）記入シート'!E10</f>
        <v>0</v>
      </c>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356"/>
      <c r="AX20" s="228"/>
      <c r="AY20" s="228"/>
      <c r="AZ20" s="228"/>
      <c r="BA20" s="228"/>
      <c r="BG20" s="367" t="s">
        <v>80</v>
      </c>
      <c r="BH20">
        <v>19</v>
      </c>
    </row>
    <row r="21" spans="1:69" ht="8" customHeight="1">
      <c r="A21" s="220"/>
      <c r="B21" s="225"/>
      <c r="C21" s="225"/>
      <c r="D21" s="225"/>
      <c r="E21" s="225"/>
      <c r="F21" s="225"/>
      <c r="G21" s="225"/>
      <c r="H21" s="225"/>
      <c r="I21" s="225"/>
      <c r="J21" s="225">
        <v>10</v>
      </c>
      <c r="K21" s="225"/>
      <c r="L21" s="225"/>
      <c r="M21" s="225"/>
      <c r="N21" s="225"/>
      <c r="O21" s="225"/>
      <c r="P21" s="225"/>
      <c r="Q21" s="225"/>
      <c r="R21" s="225"/>
      <c r="S21" s="225"/>
      <c r="T21" s="225">
        <v>20</v>
      </c>
      <c r="U21" s="225"/>
      <c r="V21" s="225"/>
      <c r="W21" s="225"/>
      <c r="X21" s="225"/>
      <c r="Y21" s="225"/>
      <c r="Z21" s="307"/>
      <c r="AA21" s="307"/>
      <c r="AB21" s="307"/>
      <c r="AC21" s="307"/>
      <c r="AD21" s="307">
        <v>30</v>
      </c>
      <c r="AE21" s="307"/>
      <c r="AF21" s="307"/>
      <c r="AG21" s="307"/>
      <c r="AH21" s="307"/>
      <c r="AI21" s="307"/>
      <c r="AJ21" s="307"/>
      <c r="AK21" s="307"/>
      <c r="AL21" s="307"/>
      <c r="AM21" s="307"/>
      <c r="AN21" s="307">
        <v>40</v>
      </c>
      <c r="AO21" s="307"/>
      <c r="AP21" s="307"/>
      <c r="AQ21" s="307"/>
      <c r="AR21" s="307"/>
      <c r="AS21" s="307"/>
      <c r="AT21" s="307"/>
      <c r="AU21" s="307"/>
      <c r="AV21" s="307"/>
      <c r="AW21" s="307"/>
      <c r="AX21" s="239"/>
      <c r="AY21" s="239"/>
      <c r="AZ21" s="239"/>
      <c r="BA21" s="239"/>
      <c r="BG21" s="367" t="s">
        <v>29</v>
      </c>
      <c r="BH21">
        <v>20</v>
      </c>
    </row>
    <row r="22" spans="1:69" ht="15" customHeight="1">
      <c r="A22" s="219"/>
      <c r="B22" s="226" t="s">
        <v>133</v>
      </c>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316"/>
      <c r="AZ22" s="228"/>
      <c r="BA22" s="228"/>
      <c r="BG22" s="367" t="s">
        <v>81</v>
      </c>
      <c r="BH22">
        <v>21</v>
      </c>
    </row>
    <row r="23" spans="1:69" ht="15" customHeight="1">
      <c r="A23" s="219"/>
      <c r="B23" s="227">
        <f>AF8</f>
        <v>0</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356"/>
      <c r="AZ23" s="228"/>
      <c r="BA23" s="228"/>
      <c r="BG23" s="367" t="s">
        <v>83</v>
      </c>
      <c r="BH23">
        <v>22</v>
      </c>
    </row>
    <row r="24" spans="1:69" ht="8" customHeight="1">
      <c r="A24" s="220"/>
      <c r="B24" s="225"/>
      <c r="C24" s="225"/>
      <c r="D24" s="225"/>
      <c r="E24" s="225"/>
      <c r="F24" s="225"/>
      <c r="G24" s="225"/>
      <c r="H24" s="225"/>
      <c r="I24" s="225"/>
      <c r="J24" s="225">
        <v>5</v>
      </c>
      <c r="K24" s="225"/>
      <c r="L24" s="225"/>
      <c r="M24" s="225"/>
      <c r="N24" s="225"/>
      <c r="O24" s="225"/>
      <c r="P24" s="225"/>
      <c r="Q24" s="225"/>
      <c r="R24" s="225"/>
      <c r="S24" s="225"/>
      <c r="T24" s="225">
        <v>10</v>
      </c>
      <c r="U24" s="225"/>
      <c r="V24" s="225"/>
      <c r="W24" s="225"/>
      <c r="X24" s="225"/>
      <c r="Y24" s="225"/>
      <c r="Z24" s="225"/>
      <c r="AA24" s="225"/>
      <c r="AB24" s="225"/>
      <c r="AC24" s="225"/>
      <c r="AD24" s="225">
        <v>15</v>
      </c>
      <c r="AE24" s="225"/>
      <c r="AF24" s="225"/>
      <c r="AG24" s="225"/>
      <c r="AH24" s="225"/>
      <c r="AI24" s="225"/>
      <c r="AJ24" s="225"/>
      <c r="AK24" s="225"/>
      <c r="AL24" s="225"/>
      <c r="AM24" s="225"/>
      <c r="AN24" s="225">
        <v>20</v>
      </c>
      <c r="AO24" s="225"/>
      <c r="AP24" s="225"/>
      <c r="AQ24" s="225"/>
      <c r="AR24" s="225"/>
      <c r="AS24" s="225"/>
      <c r="AT24" s="225"/>
      <c r="AU24" s="225"/>
      <c r="AV24" s="225"/>
      <c r="AW24" s="225"/>
      <c r="AX24" s="225">
        <v>25</v>
      </c>
      <c r="AY24" s="225"/>
      <c r="AZ24" s="239"/>
      <c r="BA24" s="239"/>
      <c r="BG24" s="367" t="s">
        <v>85</v>
      </c>
      <c r="BH24">
        <v>23</v>
      </c>
    </row>
    <row r="25" spans="1:69" ht="15" customHeight="1">
      <c r="A25" s="219"/>
      <c r="B25" s="226" t="s">
        <v>131</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316"/>
      <c r="AZ25" s="228"/>
      <c r="BA25" s="228"/>
      <c r="BG25" s="367" t="s">
        <v>87</v>
      </c>
      <c r="BH25">
        <v>24</v>
      </c>
    </row>
    <row r="26" spans="1:69" ht="15" customHeight="1">
      <c r="A26" s="219"/>
      <c r="B26" s="227"/>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356"/>
      <c r="AZ26" s="228"/>
      <c r="BA26" s="228"/>
      <c r="BG26" s="367" t="s">
        <v>89</v>
      </c>
      <c r="BH26">
        <v>25</v>
      </c>
    </row>
    <row r="27" spans="1:69" ht="8" customHeight="1">
      <c r="A27" s="219"/>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G27" s="367" t="s">
        <v>91</v>
      </c>
      <c r="BH27">
        <v>26</v>
      </c>
    </row>
    <row r="28" spans="1:69" ht="15" customHeight="1">
      <c r="A28" s="219"/>
      <c r="B28" s="229" t="s">
        <v>219</v>
      </c>
      <c r="C28" s="245"/>
      <c r="D28" s="245"/>
      <c r="E28" s="271"/>
      <c r="F28" s="273" t="s">
        <v>163</v>
      </c>
      <c r="G28" s="243"/>
      <c r="H28" s="243"/>
      <c r="I28" s="278"/>
      <c r="J28" s="273" t="s">
        <v>226</v>
      </c>
      <c r="K28" s="243"/>
      <c r="L28" s="243"/>
      <c r="M28" s="243"/>
      <c r="N28" s="243"/>
      <c r="O28" s="243"/>
      <c r="P28" s="243"/>
      <c r="Q28" s="243"/>
      <c r="R28" s="243"/>
      <c r="S28" s="243"/>
      <c r="T28" s="243"/>
      <c r="U28" s="243"/>
      <c r="V28" s="243"/>
      <c r="W28" s="243"/>
      <c r="X28" s="243"/>
      <c r="Y28" s="278"/>
      <c r="Z28" s="273" t="s">
        <v>128</v>
      </c>
      <c r="AA28" s="243"/>
      <c r="AB28" s="243"/>
      <c r="AC28" s="316"/>
      <c r="AD28" s="319" t="s">
        <v>237</v>
      </c>
      <c r="AE28" s="322"/>
      <c r="AF28" s="322"/>
      <c r="AG28" s="322"/>
      <c r="AH28" s="322"/>
      <c r="AI28" s="337"/>
      <c r="AJ28" s="339" t="s">
        <v>195</v>
      </c>
      <c r="AK28" s="322"/>
      <c r="AL28" s="322"/>
      <c r="AM28" s="322"/>
      <c r="AN28" s="322"/>
      <c r="AO28" s="337"/>
      <c r="AP28" s="228"/>
      <c r="AQ28" s="228"/>
      <c r="AR28" s="228"/>
      <c r="AS28" s="228"/>
      <c r="AT28" s="228"/>
      <c r="AU28" s="228"/>
      <c r="AV28" s="228"/>
      <c r="AW28" s="228"/>
      <c r="AX28" s="228"/>
      <c r="AY28" s="228"/>
      <c r="AZ28" s="228"/>
      <c r="BA28" s="228"/>
      <c r="BG28" s="367" t="s">
        <v>93</v>
      </c>
      <c r="BH28">
        <v>27</v>
      </c>
    </row>
    <row r="29" spans="1:69" ht="15" customHeight="1">
      <c r="A29" s="219"/>
      <c r="B29" s="230" t="s">
        <v>175</v>
      </c>
      <c r="C29" s="246"/>
      <c r="D29" s="261" t="s">
        <v>175</v>
      </c>
      <c r="E29" s="272"/>
      <c r="F29" s="274">
        <v>9</v>
      </c>
      <c r="G29" s="275"/>
      <c r="H29" s="277">
        <v>9</v>
      </c>
      <c r="I29" s="279"/>
      <c r="J29" s="281">
        <f>'（入力必須）記入シート'!E7</f>
        <v>0</v>
      </c>
      <c r="K29" s="247"/>
      <c r="L29" s="247"/>
      <c r="M29" s="247"/>
      <c r="N29" s="247"/>
      <c r="O29" s="247"/>
      <c r="P29" s="247"/>
      <c r="Q29" s="247"/>
      <c r="R29" s="247"/>
      <c r="S29" s="247"/>
      <c r="T29" s="247"/>
      <c r="U29" s="247"/>
      <c r="V29" s="247"/>
      <c r="W29" s="247"/>
      <c r="X29" s="247"/>
      <c r="Y29" s="300"/>
      <c r="Z29" s="308" t="e">
        <f>VLOOKUP('（入力必須）記入シート'!F7,BG2:BH48,2,FALSE)</f>
        <v>#N/A</v>
      </c>
      <c r="AA29" s="311"/>
      <c r="AB29" s="311"/>
      <c r="AC29" s="317"/>
      <c r="AD29" s="320"/>
      <c r="AE29" s="323"/>
      <c r="AF29" s="326"/>
      <c r="AG29" s="332"/>
      <c r="AH29" s="326"/>
      <c r="AI29" s="337"/>
      <c r="AJ29" s="339"/>
      <c r="AK29" s="332"/>
      <c r="AL29" s="326"/>
      <c r="AM29" s="332"/>
      <c r="AN29" s="326"/>
      <c r="AO29" s="337"/>
      <c r="AP29" s="228"/>
      <c r="AQ29" s="228"/>
      <c r="AR29" s="228"/>
      <c r="AS29" s="228"/>
      <c r="AT29" s="228"/>
      <c r="AU29" s="228"/>
      <c r="AV29" s="228"/>
      <c r="AW29" s="228"/>
      <c r="AX29" s="228"/>
      <c r="AY29" s="228"/>
      <c r="AZ29" s="228"/>
      <c r="BA29" s="228"/>
      <c r="BG29" s="367" t="s">
        <v>94</v>
      </c>
      <c r="BH29">
        <v>28</v>
      </c>
      <c r="BN29" s="369"/>
      <c r="BO29" s="370"/>
      <c r="BP29" s="370"/>
      <c r="BQ29" s="371"/>
    </row>
    <row r="30" spans="1:69" ht="8" customHeight="1">
      <c r="A30" s="219"/>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G30" s="367" t="s">
        <v>96</v>
      </c>
      <c r="BH30">
        <v>29</v>
      </c>
    </row>
    <row r="31" spans="1:69" ht="15" customHeight="1">
      <c r="A31" s="219"/>
      <c r="B31" s="226" t="s">
        <v>220</v>
      </c>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316"/>
      <c r="BG31" s="367" t="s">
        <v>98</v>
      </c>
      <c r="BH31">
        <v>30</v>
      </c>
    </row>
    <row r="32" spans="1:69" ht="15" customHeight="1">
      <c r="A32" s="219"/>
      <c r="B32" s="231" t="str">
        <f>'（入力必須）記入シート'!F7&amp;'（入力必須）記入シート'!G7&amp;'（入力必須）記入シート'!E9</f>
        <v/>
      </c>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366"/>
      <c r="BG32" s="367" t="s">
        <v>99</v>
      </c>
      <c r="BH32">
        <v>31</v>
      </c>
    </row>
    <row r="33" spans="1:60" ht="8" customHeight="1">
      <c r="A33" s="220"/>
      <c r="B33" s="225"/>
      <c r="C33" s="225"/>
      <c r="D33" s="225"/>
      <c r="E33" s="225"/>
      <c r="F33" s="225"/>
      <c r="G33" s="225"/>
      <c r="H33" s="225"/>
      <c r="I33" s="225"/>
      <c r="J33" s="225">
        <v>5</v>
      </c>
      <c r="K33" s="225"/>
      <c r="L33" s="225"/>
      <c r="M33" s="225"/>
      <c r="N33" s="225"/>
      <c r="O33" s="225"/>
      <c r="P33" s="225"/>
      <c r="Q33" s="225"/>
      <c r="R33" s="225"/>
      <c r="S33" s="225"/>
      <c r="T33" s="225">
        <v>10</v>
      </c>
      <c r="U33" s="225"/>
      <c r="V33" s="225"/>
      <c r="W33" s="225"/>
      <c r="X33" s="225"/>
      <c r="Y33" s="225"/>
      <c r="Z33" s="225"/>
      <c r="AA33" s="225"/>
      <c r="AB33" s="225"/>
      <c r="AC33" s="225"/>
      <c r="AD33" s="225">
        <v>15</v>
      </c>
      <c r="AE33" s="225"/>
      <c r="AF33" s="225"/>
      <c r="AG33" s="225"/>
      <c r="AH33" s="225"/>
      <c r="AI33" s="225"/>
      <c r="AJ33" s="225"/>
      <c r="AK33" s="225"/>
      <c r="AL33" s="225"/>
      <c r="AM33" s="225"/>
      <c r="AN33" s="225">
        <v>20</v>
      </c>
      <c r="AO33" s="225"/>
      <c r="AP33" s="225"/>
      <c r="AQ33" s="225"/>
      <c r="AR33" s="225"/>
      <c r="AS33" s="225"/>
      <c r="AT33" s="225"/>
      <c r="AU33" s="225"/>
      <c r="AV33" s="225"/>
      <c r="AW33" s="225"/>
      <c r="AX33" s="225">
        <v>25</v>
      </c>
      <c r="AY33" s="225"/>
      <c r="AZ33" s="225"/>
      <c r="BA33" s="225"/>
      <c r="BG33" s="367" t="s">
        <v>101</v>
      </c>
      <c r="BH33">
        <v>32</v>
      </c>
    </row>
    <row r="34" spans="1:60" ht="15" customHeight="1">
      <c r="A34" s="219"/>
      <c r="B34" s="226" t="s">
        <v>86</v>
      </c>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316"/>
      <c r="BG34" s="367" t="s">
        <v>103</v>
      </c>
      <c r="BH34">
        <v>33</v>
      </c>
    </row>
    <row r="35" spans="1:60" ht="15" customHeight="1">
      <c r="A35" s="219"/>
      <c r="B35" s="232">
        <f>'（入力必須）記入シート'!F9</f>
        <v>0</v>
      </c>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366"/>
      <c r="BG35" s="367" t="s">
        <v>104</v>
      </c>
      <c r="BH35">
        <v>34</v>
      </c>
    </row>
    <row r="36" spans="1:60" ht="8" customHeight="1">
      <c r="A36" s="220"/>
      <c r="B36" s="225"/>
      <c r="C36" s="225"/>
      <c r="D36" s="225"/>
      <c r="E36" s="225"/>
      <c r="F36" s="225"/>
      <c r="G36" s="225"/>
      <c r="H36" s="225"/>
      <c r="I36" s="225"/>
      <c r="J36" s="225">
        <v>5</v>
      </c>
      <c r="K36" s="225"/>
      <c r="L36" s="225"/>
      <c r="M36" s="225"/>
      <c r="N36" s="225"/>
      <c r="O36" s="225"/>
      <c r="P36" s="225"/>
      <c r="Q36" s="225"/>
      <c r="R36" s="225"/>
      <c r="S36" s="225"/>
      <c r="T36" s="225">
        <v>10</v>
      </c>
      <c r="U36" s="225"/>
      <c r="V36" s="225"/>
      <c r="W36" s="225"/>
      <c r="X36" s="225"/>
      <c r="Y36" s="225"/>
      <c r="Z36" s="225"/>
      <c r="AA36" s="225"/>
      <c r="AB36" s="225"/>
      <c r="AC36" s="225"/>
      <c r="AD36" s="225">
        <v>15</v>
      </c>
      <c r="AE36" s="225"/>
      <c r="AF36" s="225"/>
      <c r="AG36" s="225"/>
      <c r="AH36" s="225"/>
      <c r="AI36" s="225"/>
      <c r="AJ36" s="225"/>
      <c r="AK36" s="225"/>
      <c r="AL36" s="225"/>
      <c r="AM36" s="225"/>
      <c r="AN36" s="225">
        <v>20</v>
      </c>
      <c r="AO36" s="225"/>
      <c r="AP36" s="225"/>
      <c r="AQ36" s="225"/>
      <c r="AR36" s="225"/>
      <c r="AS36" s="225"/>
      <c r="AT36" s="225"/>
      <c r="AU36" s="225"/>
      <c r="AV36" s="225"/>
      <c r="AW36" s="225"/>
      <c r="AX36" s="225">
        <v>25</v>
      </c>
      <c r="AY36" s="225"/>
      <c r="AZ36" s="225"/>
      <c r="BA36" s="225"/>
      <c r="BG36" s="367" t="s">
        <v>105</v>
      </c>
      <c r="BH36">
        <v>35</v>
      </c>
    </row>
    <row r="37" spans="1:60" ht="15" customHeight="1">
      <c r="A37" s="219"/>
      <c r="B37" s="226" t="s">
        <v>135</v>
      </c>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316"/>
      <c r="BG37" s="367" t="s">
        <v>106</v>
      </c>
      <c r="BH37">
        <v>36</v>
      </c>
    </row>
    <row r="38" spans="1:60" ht="15" customHeight="1">
      <c r="A38" s="219"/>
      <c r="B38" s="232">
        <f>'（入力必須）記入シート'!G9</f>
        <v>0</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366"/>
      <c r="BG38" s="367" t="s">
        <v>102</v>
      </c>
      <c r="BH38">
        <v>37</v>
      </c>
    </row>
    <row r="39" spans="1:60" ht="8" customHeight="1">
      <c r="A39" s="219"/>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G39" s="367" t="s">
        <v>107</v>
      </c>
      <c r="BH39">
        <v>38</v>
      </c>
    </row>
    <row r="40" spans="1:60" ht="8" customHeight="1">
      <c r="A40" s="219"/>
      <c r="B40" s="233"/>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357"/>
      <c r="AX40" s="221"/>
      <c r="AY40" s="221"/>
      <c r="AZ40" s="221"/>
      <c r="BA40" s="221"/>
      <c r="BG40" s="367" t="s">
        <v>108</v>
      </c>
      <c r="BH40">
        <v>39</v>
      </c>
    </row>
    <row r="41" spans="1:60" ht="12" customHeight="1">
      <c r="A41" s="219"/>
      <c r="B41" s="234" t="s">
        <v>168</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358"/>
      <c r="AX41" s="221"/>
      <c r="AY41" s="221"/>
      <c r="AZ41" s="221"/>
      <c r="BA41" s="221"/>
      <c r="BG41" s="367" t="s">
        <v>109</v>
      </c>
      <c r="BH41">
        <v>40</v>
      </c>
    </row>
    <row r="42" spans="1:60" ht="12" customHeight="1">
      <c r="A42" s="219"/>
      <c r="B42" s="234"/>
      <c r="C42" s="249" t="s">
        <v>22</v>
      </c>
      <c r="D42" s="249"/>
      <c r="E42" s="249"/>
      <c r="F42" s="249"/>
      <c r="G42" s="249"/>
      <c r="H42" s="249"/>
      <c r="I42" s="249"/>
      <c r="J42" s="249"/>
      <c r="K42" s="249"/>
      <c r="L42" s="249"/>
      <c r="M42" s="249"/>
      <c r="N42" s="249"/>
      <c r="O42" s="249"/>
      <c r="P42" s="249"/>
      <c r="Q42" s="249"/>
      <c r="R42" s="249"/>
      <c r="S42" s="249"/>
      <c r="T42" s="249"/>
      <c r="U42" s="249"/>
      <c r="V42" s="249"/>
      <c r="W42" s="249"/>
      <c r="X42" s="249"/>
      <c r="Y42" s="249"/>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358"/>
      <c r="AX42" s="221"/>
      <c r="AY42" s="221"/>
      <c r="AZ42" s="221"/>
      <c r="BA42" s="221"/>
      <c r="BG42" s="367" t="s">
        <v>110</v>
      </c>
      <c r="BH42">
        <v>41</v>
      </c>
    </row>
    <row r="43" spans="1:60" ht="15" customHeight="1">
      <c r="A43" s="219"/>
      <c r="B43" s="235"/>
      <c r="C43" s="229" t="s">
        <v>170</v>
      </c>
      <c r="D43" s="245"/>
      <c r="E43" s="245"/>
      <c r="F43" s="245"/>
      <c r="G43" s="245"/>
      <c r="H43" s="245"/>
      <c r="I43" s="245"/>
      <c r="J43" s="245"/>
      <c r="K43" s="245"/>
      <c r="L43" s="245"/>
      <c r="M43" s="245"/>
      <c r="N43" s="245"/>
      <c r="O43" s="245"/>
      <c r="P43" s="245"/>
      <c r="Q43" s="245"/>
      <c r="R43" s="245"/>
      <c r="S43" s="245"/>
      <c r="T43" s="245"/>
      <c r="U43" s="245"/>
      <c r="V43" s="245"/>
      <c r="W43" s="245"/>
      <c r="X43" s="245"/>
      <c r="Y43" s="301"/>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359"/>
      <c r="AX43" s="228"/>
      <c r="AY43" s="228"/>
      <c r="AZ43" s="228"/>
      <c r="BA43" s="228"/>
      <c r="BG43" s="367" t="s">
        <v>111</v>
      </c>
      <c r="BH43">
        <v>42</v>
      </c>
    </row>
    <row r="44" spans="1:60" ht="15" customHeight="1">
      <c r="A44" s="219"/>
      <c r="B44" s="235"/>
      <c r="C44" s="250" t="s">
        <v>223</v>
      </c>
      <c r="D44" s="262"/>
      <c r="E44" s="262"/>
      <c r="F44" s="262"/>
      <c r="G44" s="262"/>
      <c r="H44" s="262"/>
      <c r="I44" s="262"/>
      <c r="J44" s="262"/>
      <c r="K44" s="262"/>
      <c r="L44" s="262"/>
      <c r="M44" s="262"/>
      <c r="N44" s="286" t="s">
        <v>31</v>
      </c>
      <c r="O44" s="286"/>
      <c r="P44" s="286"/>
      <c r="Q44" s="286"/>
      <c r="R44" s="262" t="s">
        <v>63</v>
      </c>
      <c r="S44" s="262"/>
      <c r="T44" s="262"/>
      <c r="U44" s="262"/>
      <c r="V44" s="262"/>
      <c r="W44" s="297"/>
      <c r="X44" s="299"/>
      <c r="Y44" s="302"/>
      <c r="Z44" s="309" t="s">
        <v>227</v>
      </c>
      <c r="AA44" s="241"/>
      <c r="AB44" s="241"/>
      <c r="AC44" s="241"/>
      <c r="AD44" s="241"/>
      <c r="AE44" s="241"/>
      <c r="AF44" s="284"/>
      <c r="AG44" s="228"/>
      <c r="AH44" s="228"/>
      <c r="AI44" s="338" t="s">
        <v>239</v>
      </c>
      <c r="AJ44" s="338"/>
      <c r="AK44" s="338"/>
      <c r="AL44" s="338"/>
      <c r="AM44" s="338"/>
      <c r="AN44" s="338"/>
      <c r="AO44" s="338"/>
      <c r="AP44" s="338"/>
      <c r="AQ44" s="338"/>
      <c r="AR44" s="338"/>
      <c r="AS44" s="338"/>
      <c r="AT44" s="338"/>
      <c r="AU44" s="338"/>
      <c r="AV44" s="338"/>
      <c r="AW44" s="360"/>
      <c r="AX44" s="228"/>
      <c r="AY44" s="228"/>
      <c r="AZ44" s="228"/>
      <c r="BA44" s="228"/>
      <c r="BG44" s="367" t="s">
        <v>48</v>
      </c>
      <c r="BH44">
        <v>43</v>
      </c>
    </row>
    <row r="45" spans="1:60" ht="15" customHeight="1">
      <c r="A45" s="219"/>
      <c r="B45" s="235"/>
      <c r="C45" s="251">
        <f>'（入力必須）記入シート'!E19</f>
        <v>0</v>
      </c>
      <c r="D45" s="263"/>
      <c r="E45" s="263"/>
      <c r="F45" s="263"/>
      <c r="G45" s="263"/>
      <c r="H45" s="263"/>
      <c r="I45" s="263"/>
      <c r="J45" s="263"/>
      <c r="K45" s="263"/>
      <c r="L45" s="263"/>
      <c r="M45" s="263"/>
      <c r="N45" s="263">
        <f>'（入力必須）記入シート'!F19</f>
        <v>0</v>
      </c>
      <c r="O45" s="263"/>
      <c r="P45" s="263"/>
      <c r="Q45" s="263"/>
      <c r="R45" s="263">
        <f>'（入力必須）記入シート'!G19</f>
        <v>0</v>
      </c>
      <c r="S45" s="263"/>
      <c r="T45" s="263"/>
      <c r="U45" s="263"/>
      <c r="V45" s="263"/>
      <c r="W45" s="298"/>
      <c r="X45" s="288"/>
      <c r="Y45" s="303"/>
      <c r="Z45" s="310"/>
      <c r="AA45" s="312"/>
      <c r="AB45" s="312"/>
      <c r="AC45" s="318"/>
      <c r="AD45" s="321"/>
      <c r="AE45" s="312"/>
      <c r="AF45" s="327"/>
      <c r="AG45" s="228"/>
      <c r="AH45" s="228"/>
      <c r="AI45" s="338"/>
      <c r="AJ45" s="338"/>
      <c r="AK45" s="338"/>
      <c r="AL45" s="338"/>
      <c r="AM45" s="338"/>
      <c r="AN45" s="338"/>
      <c r="AO45" s="338"/>
      <c r="AP45" s="338"/>
      <c r="AQ45" s="338"/>
      <c r="AR45" s="338"/>
      <c r="AS45" s="338"/>
      <c r="AT45" s="338"/>
      <c r="AU45" s="338"/>
      <c r="AV45" s="338"/>
      <c r="AW45" s="360"/>
      <c r="AX45" s="228"/>
      <c r="AY45" s="228"/>
      <c r="AZ45" s="228"/>
      <c r="BA45" s="228"/>
      <c r="BG45" s="367" t="s">
        <v>112</v>
      </c>
      <c r="BH45">
        <v>44</v>
      </c>
    </row>
    <row r="46" spans="1:60" ht="15" customHeight="1">
      <c r="A46" s="219"/>
      <c r="B46" s="235"/>
      <c r="C46" s="252" t="s">
        <v>224</v>
      </c>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328"/>
      <c r="AG46" s="333" t="s">
        <v>238</v>
      </c>
      <c r="AH46" s="335"/>
      <c r="AI46" s="335"/>
      <c r="AJ46" s="340"/>
      <c r="AK46" s="342" t="s">
        <v>130</v>
      </c>
      <c r="AL46" s="289"/>
      <c r="AM46" s="289"/>
      <c r="AN46" s="289"/>
      <c r="AO46" s="289"/>
      <c r="AP46" s="289"/>
      <c r="AQ46" s="291"/>
      <c r="AR46" s="353"/>
      <c r="AS46" s="228"/>
      <c r="AT46" s="228"/>
      <c r="AU46" s="228"/>
      <c r="AV46" s="228"/>
      <c r="AW46" s="359"/>
      <c r="AX46" s="228"/>
      <c r="AY46" s="228"/>
      <c r="AZ46" s="228"/>
      <c r="BA46" s="228"/>
      <c r="BG46" s="367" t="s">
        <v>113</v>
      </c>
      <c r="BH46">
        <v>45</v>
      </c>
    </row>
    <row r="47" spans="1:60" ht="15" customHeight="1">
      <c r="A47" s="219"/>
      <c r="B47" s="236"/>
      <c r="C47" s="253" t="str">
        <f>MID('（入力必須）記入シート'!G21,1,1)</f>
        <v/>
      </c>
      <c r="D47" s="265" t="str">
        <f>MID('（入力必須）記入シート'!G21,2,1)</f>
        <v/>
      </c>
      <c r="E47" s="265" t="str">
        <f>MID('（入力必須）記入シート'!G21,3,1)</f>
        <v/>
      </c>
      <c r="F47" s="265" t="str">
        <f>MID('（入力必須）記入シート'!G21,4,1)</f>
        <v/>
      </c>
      <c r="G47" s="265" t="str">
        <f>MID('（入力必須）記入シート'!G21,5,1)</f>
        <v/>
      </c>
      <c r="H47" s="265" t="str">
        <f>MID('（入力必須）記入シート'!G21,6,1)</f>
        <v/>
      </c>
      <c r="I47" s="265" t="str">
        <f>MID('（入力必須）記入シート'!G21,7,1)</f>
        <v/>
      </c>
      <c r="J47" s="265" t="str">
        <f>MID('（入力必須）記入シート'!G21,8,1)</f>
        <v/>
      </c>
      <c r="K47" s="265" t="str">
        <f>MID('（入力必須）記入シート'!G21,9,1)</f>
        <v/>
      </c>
      <c r="L47" s="265" t="str">
        <f>MID('（入力必須）記入シート'!G21,10,1)</f>
        <v/>
      </c>
      <c r="M47" s="265" t="str">
        <f>MID('（入力必須）記入シート'!G21,11,1)</f>
        <v/>
      </c>
      <c r="N47" s="265" t="str">
        <f>MID('（入力必須）記入シート'!G21,12,1)</f>
        <v/>
      </c>
      <c r="O47" s="265" t="str">
        <f>MID('（入力必須）記入シート'!G21,13,1)</f>
        <v/>
      </c>
      <c r="P47" s="265" t="str">
        <f>MID('（入力必須）記入シート'!G21,14,1)</f>
        <v/>
      </c>
      <c r="Q47" s="265" t="str">
        <f>MID('（入力必須）記入シート'!G21,15,1)</f>
        <v/>
      </c>
      <c r="R47" s="265" t="str">
        <f>MID('（入力必須）記入シート'!G21,16,1)</f>
        <v/>
      </c>
      <c r="S47" s="265" t="str">
        <f>MID('（入力必須）記入シート'!G21,17,1)</f>
        <v/>
      </c>
      <c r="T47" s="265" t="str">
        <f>MID('（入力必須）記入シート'!G21,18,1)</f>
        <v/>
      </c>
      <c r="U47" s="265" t="str">
        <f>MID('（入力必須）記入シート'!G21,19,1)</f>
        <v/>
      </c>
      <c r="V47" s="265" t="str">
        <f>MID('（入力必須）記入シート'!G21,20,1)</f>
        <v/>
      </c>
      <c r="W47" s="265" t="str">
        <f>MID('（入力必須）記入シート'!G21,21,1)</f>
        <v/>
      </c>
      <c r="X47" s="265" t="str">
        <f>MID('（入力必須）記入シート'!G21,22,1)</f>
        <v/>
      </c>
      <c r="Y47" s="265" t="str">
        <f>MID('（入力必須）記入シート'!G21,23,1)</f>
        <v/>
      </c>
      <c r="Z47" s="265" t="str">
        <f>MID('（入力必須）記入シート'!G21,24,1)</f>
        <v/>
      </c>
      <c r="AA47" s="265" t="str">
        <f>MID('（入力必須）記入シート'!G21,25,1)</f>
        <v/>
      </c>
      <c r="AB47" s="265" t="str">
        <f>MID('（入力必須）記入シート'!G21,26,1)</f>
        <v/>
      </c>
      <c r="AC47" s="265" t="str">
        <f>MID('（入力必須）記入シート'!G21,27,1)</f>
        <v/>
      </c>
      <c r="AD47" s="265" t="str">
        <f>MID('（入力必須）記入シート'!G21,28,1)</f>
        <v/>
      </c>
      <c r="AE47" s="265" t="str">
        <f>MID('（入力必須）記入シート'!G21,29,1)</f>
        <v/>
      </c>
      <c r="AF47" s="329" t="str">
        <f>MID('（入力必須）記入シート'!G21,30,1)</f>
        <v/>
      </c>
      <c r="AG47" s="334">
        <f>IF('（入力必須）記入シート'!E21="普通",1,IF('（入力必須）記入シート'!E21="当座",2,3))</f>
        <v>3</v>
      </c>
      <c r="AH47" s="336"/>
      <c r="AI47" s="336"/>
      <c r="AJ47" s="341"/>
      <c r="AK47" s="343" t="str">
        <f>IF(ISERROR(MID('（入力必須）記入シート'!F21,LEN('（入力必須）記入シート'!F21)-6,1)),"0",MID('（入力必須）記入シート'!F21,LEN('（入力必須）記入シート'!F21)-6,1))</f>
        <v>0</v>
      </c>
      <c r="AL47" s="345" t="str">
        <f>IF(ISERROR(MID('（入力必須）記入シート'!F21,LEN('（入力必須）記入シート'!F21)-5,1)),"0",MID('（入力必須）記入シート'!F21,LEN('（入力必須）記入シート'!F21)-5,1))</f>
        <v>0</v>
      </c>
      <c r="AM47" s="345" t="e">
        <f>MID('（入力必須）記入シート'!F21,LEN('（入力必須）記入シート'!F21)-4,1)</f>
        <v>#VALUE!</v>
      </c>
      <c r="AN47" s="345" t="e">
        <f>MID('（入力必須）記入シート'!F21,LEN('（入力必須）記入シート'!F21)-3,1)</f>
        <v>#VALUE!</v>
      </c>
      <c r="AO47" s="345" t="e">
        <f>MID('（入力必須）記入シート'!F21,LEN('（入力必須）記入シート'!F21)-2,1)</f>
        <v>#VALUE!</v>
      </c>
      <c r="AP47" s="345" t="e">
        <f>MID('（入力必須）記入シート'!F21,LEN('（入力必須）記入シート'!F21)-1,1)</f>
        <v>#VALUE!</v>
      </c>
      <c r="AQ47" s="352" t="e">
        <f>MID('（入力必須）記入シート'!F21,LEN('（入力必須）記入シート'!F21),1)</f>
        <v>#VALUE!</v>
      </c>
      <c r="AR47" s="354"/>
      <c r="AS47" s="228"/>
      <c r="AT47" s="228"/>
      <c r="AU47" s="228"/>
      <c r="AV47" s="228"/>
      <c r="AW47" s="359"/>
      <c r="AX47" s="228"/>
      <c r="AY47" s="228"/>
      <c r="AZ47" s="228"/>
      <c r="BA47" s="228"/>
      <c r="BG47" s="367" t="s">
        <v>114</v>
      </c>
      <c r="BH47">
        <v>46</v>
      </c>
    </row>
    <row r="48" spans="1:60" ht="8" customHeight="1">
      <c r="A48" s="220"/>
      <c r="B48" s="237"/>
      <c r="C48" s="254"/>
      <c r="D48" s="254"/>
      <c r="E48" s="254"/>
      <c r="F48" s="254"/>
      <c r="G48" s="254"/>
      <c r="H48" s="254"/>
      <c r="I48" s="254"/>
      <c r="J48" s="254"/>
      <c r="K48" s="254">
        <v>10</v>
      </c>
      <c r="L48" s="254"/>
      <c r="M48" s="254"/>
      <c r="N48" s="254"/>
      <c r="O48" s="254"/>
      <c r="P48" s="254"/>
      <c r="Q48" s="254"/>
      <c r="R48" s="254"/>
      <c r="S48" s="254"/>
      <c r="T48" s="254"/>
      <c r="U48" s="254">
        <v>20</v>
      </c>
      <c r="V48" s="254"/>
      <c r="W48" s="254"/>
      <c r="X48" s="254"/>
      <c r="Y48" s="254"/>
      <c r="Z48" s="254"/>
      <c r="AA48" s="254"/>
      <c r="AB48" s="254"/>
      <c r="AC48" s="254"/>
      <c r="AD48" s="254"/>
      <c r="AE48" s="254">
        <v>30</v>
      </c>
      <c r="AF48" s="254"/>
      <c r="AG48" s="254"/>
      <c r="AH48" s="254"/>
      <c r="AI48" s="254"/>
      <c r="AJ48" s="254"/>
      <c r="AK48" s="254"/>
      <c r="AL48" s="254"/>
      <c r="AM48" s="347"/>
      <c r="AN48" s="347"/>
      <c r="AO48" s="347"/>
      <c r="AP48" s="347"/>
      <c r="AQ48" s="347"/>
      <c r="AR48" s="347"/>
      <c r="AS48" s="347"/>
      <c r="AT48" s="347"/>
      <c r="AU48" s="347"/>
      <c r="AV48" s="347"/>
      <c r="AW48" s="361"/>
      <c r="AX48" s="347"/>
      <c r="AY48" s="347"/>
      <c r="AZ48" s="347"/>
      <c r="BA48" s="347"/>
      <c r="BG48" s="367" t="s">
        <v>116</v>
      </c>
      <c r="BH48">
        <v>47</v>
      </c>
    </row>
    <row r="49" spans="1:59" ht="12" customHeight="1">
      <c r="A49" s="219"/>
      <c r="B49" s="234"/>
      <c r="C49" s="221" t="s">
        <v>225</v>
      </c>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358"/>
      <c r="AX49" s="221"/>
      <c r="AY49" s="221"/>
      <c r="AZ49" s="221"/>
      <c r="BA49" s="221"/>
    </row>
    <row r="50" spans="1:59" ht="12" customHeight="1">
      <c r="A50" s="219"/>
      <c r="B50" s="234"/>
      <c r="C50" s="221" t="s">
        <v>197</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358"/>
      <c r="AX50" s="221"/>
      <c r="AY50" s="221"/>
      <c r="AZ50" s="221"/>
      <c r="BA50" s="221"/>
    </row>
    <row r="51" spans="1:59" ht="15" customHeight="1">
      <c r="A51" s="219"/>
      <c r="B51" s="235"/>
      <c r="C51" s="229" t="s">
        <v>170</v>
      </c>
      <c r="D51" s="245"/>
      <c r="E51" s="245"/>
      <c r="F51" s="245"/>
      <c r="G51" s="245"/>
      <c r="H51" s="245"/>
      <c r="I51" s="245"/>
      <c r="J51" s="245"/>
      <c r="K51" s="245"/>
      <c r="L51" s="245"/>
      <c r="M51" s="245"/>
      <c r="N51" s="245"/>
      <c r="O51" s="245"/>
      <c r="P51" s="245"/>
      <c r="Q51" s="245"/>
      <c r="R51" s="245"/>
      <c r="S51" s="245"/>
      <c r="T51" s="245"/>
      <c r="U51" s="245"/>
      <c r="V51" s="245"/>
      <c r="W51" s="245"/>
      <c r="X51" s="245"/>
      <c r="Y51" s="301"/>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359"/>
      <c r="AX51" s="228"/>
      <c r="AY51" s="228"/>
      <c r="AZ51" s="228"/>
      <c r="BA51" s="228"/>
    </row>
    <row r="52" spans="1:59" ht="15" customHeight="1">
      <c r="A52" s="219"/>
      <c r="B52" s="235"/>
      <c r="C52" s="255"/>
      <c r="D52" s="266"/>
      <c r="E52" s="266"/>
      <c r="F52" s="266"/>
      <c r="G52" s="266"/>
      <c r="H52" s="266"/>
      <c r="I52" s="266"/>
      <c r="J52" s="266"/>
      <c r="K52" s="266"/>
      <c r="L52" s="266"/>
      <c r="M52" s="266"/>
      <c r="N52" s="287" t="s">
        <v>228</v>
      </c>
      <c r="O52" s="287"/>
      <c r="P52" s="287"/>
      <c r="Q52" s="287"/>
      <c r="R52" s="287"/>
      <c r="S52" s="287"/>
      <c r="T52" s="287"/>
      <c r="U52" s="287"/>
      <c r="V52" s="287"/>
      <c r="W52" s="287"/>
      <c r="X52" s="287"/>
      <c r="Y52" s="304"/>
      <c r="Z52" s="309" t="s">
        <v>227</v>
      </c>
      <c r="AA52" s="241"/>
      <c r="AB52" s="241"/>
      <c r="AC52" s="241"/>
      <c r="AD52" s="241"/>
      <c r="AE52" s="241"/>
      <c r="AF52" s="284"/>
      <c r="AG52" s="228"/>
      <c r="AH52" s="228"/>
      <c r="AI52" s="338" t="s">
        <v>239</v>
      </c>
      <c r="AJ52" s="338"/>
      <c r="AK52" s="338"/>
      <c r="AL52" s="338"/>
      <c r="AM52" s="338"/>
      <c r="AN52" s="338"/>
      <c r="AO52" s="338"/>
      <c r="AP52" s="338"/>
      <c r="AQ52" s="338"/>
      <c r="AR52" s="338"/>
      <c r="AS52" s="338"/>
      <c r="AT52" s="338"/>
      <c r="AU52" s="338"/>
      <c r="AV52" s="338"/>
      <c r="AW52" s="360"/>
      <c r="AX52" s="228"/>
      <c r="AY52" s="228"/>
      <c r="AZ52" s="228"/>
      <c r="BA52" s="228"/>
    </row>
    <row r="53" spans="1:59" ht="15" customHeight="1">
      <c r="A53" s="219"/>
      <c r="B53" s="235"/>
      <c r="C53" s="256"/>
      <c r="D53" s="267"/>
      <c r="E53" s="267"/>
      <c r="F53" s="267"/>
      <c r="G53" s="267"/>
      <c r="H53" s="267"/>
      <c r="I53" s="267"/>
      <c r="J53" s="267"/>
      <c r="K53" s="267"/>
      <c r="L53" s="267"/>
      <c r="M53" s="267"/>
      <c r="N53" s="288" t="s">
        <v>229</v>
      </c>
      <c r="O53" s="288"/>
      <c r="P53" s="288"/>
      <c r="Q53" s="288"/>
      <c r="R53" s="288"/>
      <c r="S53" s="288"/>
      <c r="T53" s="288"/>
      <c r="U53" s="288"/>
      <c r="V53" s="288"/>
      <c r="W53" s="288"/>
      <c r="X53" s="288" t="s">
        <v>232</v>
      </c>
      <c r="Y53" s="303"/>
      <c r="Z53" s="310"/>
      <c r="AA53" s="312"/>
      <c r="AB53" s="312"/>
      <c r="AC53" s="318"/>
      <c r="AD53" s="321"/>
      <c r="AE53" s="312"/>
      <c r="AF53" s="327"/>
      <c r="AG53" s="228"/>
      <c r="AH53" s="228"/>
      <c r="AI53" s="338"/>
      <c r="AJ53" s="338"/>
      <c r="AK53" s="338"/>
      <c r="AL53" s="338"/>
      <c r="AM53" s="338"/>
      <c r="AN53" s="338"/>
      <c r="AO53" s="338"/>
      <c r="AP53" s="338"/>
      <c r="AQ53" s="338"/>
      <c r="AR53" s="338"/>
      <c r="AS53" s="338"/>
      <c r="AT53" s="338"/>
      <c r="AU53" s="338"/>
      <c r="AV53" s="338"/>
      <c r="AW53" s="360"/>
      <c r="AX53" s="228"/>
      <c r="AY53" s="228"/>
      <c r="AZ53" s="228"/>
      <c r="BA53" s="228"/>
      <c r="BG53" s="122"/>
    </row>
    <row r="54" spans="1:59" ht="15" customHeight="1">
      <c r="A54" s="219"/>
      <c r="B54" s="235"/>
      <c r="C54" s="252" t="s">
        <v>224</v>
      </c>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328"/>
      <c r="AG54" s="333" t="s">
        <v>238</v>
      </c>
      <c r="AH54" s="335"/>
      <c r="AI54" s="335"/>
      <c r="AJ54" s="340"/>
      <c r="AK54" s="342" t="s">
        <v>130</v>
      </c>
      <c r="AL54" s="289"/>
      <c r="AM54" s="289"/>
      <c r="AN54" s="289"/>
      <c r="AO54" s="289"/>
      <c r="AP54" s="289"/>
      <c r="AQ54" s="291"/>
      <c r="AR54" s="353"/>
      <c r="AS54" s="228"/>
      <c r="AT54" s="228"/>
      <c r="AU54" s="228"/>
      <c r="AV54" s="228"/>
      <c r="AW54" s="359"/>
      <c r="AX54" s="228"/>
      <c r="AY54" s="228"/>
      <c r="AZ54" s="228"/>
      <c r="BA54" s="228"/>
      <c r="BG54" s="122"/>
    </row>
    <row r="55" spans="1:59" ht="15" customHeight="1">
      <c r="A55" s="219"/>
      <c r="B55" s="235"/>
      <c r="C55" s="257"/>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330"/>
      <c r="AG55" s="274"/>
      <c r="AH55" s="290"/>
      <c r="AI55" s="290"/>
      <c r="AJ55" s="279"/>
      <c r="AK55" s="344"/>
      <c r="AL55" s="346"/>
      <c r="AM55" s="346"/>
      <c r="AN55" s="346"/>
      <c r="AO55" s="346"/>
      <c r="AP55" s="346"/>
      <c r="AQ55" s="277"/>
      <c r="AR55" s="354"/>
      <c r="AS55" s="228"/>
      <c r="AT55" s="228"/>
      <c r="AU55" s="228"/>
      <c r="AV55" s="228"/>
      <c r="AW55" s="359"/>
      <c r="AX55" s="228"/>
      <c r="AY55" s="228"/>
      <c r="AZ55" s="228"/>
      <c r="BA55" s="228"/>
      <c r="BG55" s="122"/>
    </row>
    <row r="56" spans="1:59" ht="15" customHeight="1">
      <c r="A56" s="220"/>
      <c r="B56" s="238"/>
      <c r="C56" s="258"/>
      <c r="D56" s="258"/>
      <c r="E56" s="258"/>
      <c r="F56" s="258"/>
      <c r="G56" s="258"/>
      <c r="H56" s="258"/>
      <c r="I56" s="258"/>
      <c r="J56" s="258"/>
      <c r="K56" s="258">
        <v>10</v>
      </c>
      <c r="L56" s="258"/>
      <c r="M56" s="258"/>
      <c r="N56" s="258"/>
      <c r="O56" s="258"/>
      <c r="P56" s="258"/>
      <c r="Q56" s="258"/>
      <c r="R56" s="258"/>
      <c r="S56" s="258"/>
      <c r="T56" s="258"/>
      <c r="U56" s="258">
        <v>20</v>
      </c>
      <c r="V56" s="258"/>
      <c r="W56" s="258"/>
      <c r="X56" s="258"/>
      <c r="Y56" s="258"/>
      <c r="Z56" s="258"/>
      <c r="AA56" s="258"/>
      <c r="AB56" s="258"/>
      <c r="AC56" s="258"/>
      <c r="AD56" s="258"/>
      <c r="AE56" s="258">
        <v>30</v>
      </c>
      <c r="AF56" s="258"/>
      <c r="AG56" s="258"/>
      <c r="AH56" s="258"/>
      <c r="AI56" s="258"/>
      <c r="AJ56" s="258"/>
      <c r="AK56" s="258"/>
      <c r="AL56" s="258"/>
      <c r="AM56" s="348"/>
      <c r="AN56" s="348"/>
      <c r="AO56" s="348"/>
      <c r="AP56" s="348"/>
      <c r="AQ56" s="348"/>
      <c r="AR56" s="348"/>
      <c r="AS56" s="348"/>
      <c r="AT56" s="348"/>
      <c r="AU56" s="348"/>
      <c r="AV56" s="348"/>
      <c r="AW56" s="362"/>
      <c r="AX56" s="239"/>
      <c r="AY56" s="239"/>
      <c r="AZ56" s="239"/>
      <c r="BA56" s="239"/>
      <c r="BG56" s="368"/>
    </row>
    <row r="57" spans="1:59" ht="8" customHeight="1">
      <c r="A57" s="220"/>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G57" s="122"/>
    </row>
    <row r="58" spans="1:59" ht="12" customHeight="1">
      <c r="A58" s="220"/>
      <c r="B58" s="239" t="s">
        <v>221</v>
      </c>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G58" s="122"/>
    </row>
    <row r="59" spans="1:59" ht="12" customHeight="1">
      <c r="A59" s="220"/>
      <c r="B59" s="239" t="s">
        <v>159</v>
      </c>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G59" s="368"/>
    </row>
    <row r="60" spans="1:59" ht="12" customHeight="1">
      <c r="A60" s="220"/>
      <c r="B60" s="239" t="s">
        <v>222</v>
      </c>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G60" s="368"/>
    </row>
    <row r="61" spans="1:59" ht="32" customHeight="1">
      <c r="A61" s="220"/>
      <c r="B61" s="240" t="s">
        <v>157</v>
      </c>
      <c r="C61" s="259" t="s">
        <v>203</v>
      </c>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c r="AW61" s="269"/>
      <c r="AX61" s="269"/>
      <c r="AY61" s="239"/>
      <c r="AZ61" s="239"/>
      <c r="BA61" s="239"/>
      <c r="BG61" s="122"/>
    </row>
    <row r="62" spans="1:59">
      <c r="BG62" s="122"/>
    </row>
    <row r="63" spans="1:59">
      <c r="BG63" s="122"/>
    </row>
    <row r="64" spans="1:59">
      <c r="BG64" s="368"/>
    </row>
  </sheetData>
  <sheetProtection password="ADB5" sheet="1" objects="1" scenarios="1"/>
  <mergeCells count="242">
    <mergeCell ref="A1:BA1"/>
    <mergeCell ref="A2:BA2"/>
    <mergeCell ref="AO3:AX3"/>
    <mergeCell ref="E5:S5"/>
    <mergeCell ref="Z6:AB6"/>
    <mergeCell ref="AF6:BA6"/>
    <mergeCell ref="E8:Y8"/>
    <mergeCell ref="Z8:AB8"/>
    <mergeCell ref="Z10:AB10"/>
    <mergeCell ref="Z12:AE12"/>
    <mergeCell ref="AF12:AR12"/>
    <mergeCell ref="AP14:BA14"/>
    <mergeCell ref="B15:W15"/>
    <mergeCell ref="AP15:BA15"/>
    <mergeCell ref="B16:K16"/>
    <mergeCell ref="L16:M16"/>
    <mergeCell ref="N16:P16"/>
    <mergeCell ref="Q16:AB16"/>
    <mergeCell ref="AC16:AO16"/>
    <mergeCell ref="AP16:BA16"/>
    <mergeCell ref="N17:P17"/>
    <mergeCell ref="AC17:AO17"/>
    <mergeCell ref="B18:C18"/>
    <mergeCell ref="D18:E18"/>
    <mergeCell ref="F18:G18"/>
    <mergeCell ref="H18:I18"/>
    <mergeCell ref="J18:K18"/>
    <mergeCell ref="L18:M18"/>
    <mergeCell ref="N18:O18"/>
    <mergeCell ref="P18:Q18"/>
    <mergeCell ref="R18:S18"/>
    <mergeCell ref="T18:U18"/>
    <mergeCell ref="V18:W18"/>
    <mergeCell ref="X18:Y18"/>
    <mergeCell ref="Z18:AA18"/>
    <mergeCell ref="AB18:AC18"/>
    <mergeCell ref="AD18:AE18"/>
    <mergeCell ref="AF18:AG18"/>
    <mergeCell ref="AH18:AI18"/>
    <mergeCell ref="AJ18:AK18"/>
    <mergeCell ref="AL18:AM18"/>
    <mergeCell ref="AN18:AO18"/>
    <mergeCell ref="AP18:AQ18"/>
    <mergeCell ref="AR18:AS18"/>
    <mergeCell ref="AT18:AU18"/>
    <mergeCell ref="AV18:AW18"/>
    <mergeCell ref="AZ18:BA18"/>
    <mergeCell ref="B19:AV19"/>
    <mergeCell ref="B20:AW20"/>
    <mergeCell ref="B21:C21"/>
    <mergeCell ref="D21:E21"/>
    <mergeCell ref="F21:G21"/>
    <mergeCell ref="H21:I21"/>
    <mergeCell ref="J21:K21"/>
    <mergeCell ref="L21:M21"/>
    <mergeCell ref="N21:O21"/>
    <mergeCell ref="P21:Q21"/>
    <mergeCell ref="R21:S21"/>
    <mergeCell ref="T21:U21"/>
    <mergeCell ref="V21:W21"/>
    <mergeCell ref="X21:Y21"/>
    <mergeCell ref="Z21:AA21"/>
    <mergeCell ref="AB21:AC21"/>
    <mergeCell ref="AD21:AE21"/>
    <mergeCell ref="AF21:AG21"/>
    <mergeCell ref="AH21:AI21"/>
    <mergeCell ref="AJ21:AK21"/>
    <mergeCell ref="AL21:AM21"/>
    <mergeCell ref="AN21:AO21"/>
    <mergeCell ref="AP21:AQ21"/>
    <mergeCell ref="AR21:AS21"/>
    <mergeCell ref="AT21:AU21"/>
    <mergeCell ref="AV21:AW21"/>
    <mergeCell ref="B22:AY22"/>
    <mergeCell ref="B23:AY23"/>
    <mergeCell ref="B24:C24"/>
    <mergeCell ref="D24:E24"/>
    <mergeCell ref="F24:G24"/>
    <mergeCell ref="H24:I24"/>
    <mergeCell ref="J24:K24"/>
    <mergeCell ref="L24:M24"/>
    <mergeCell ref="N24:O24"/>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AR24:AS24"/>
    <mergeCell ref="AT24:AU24"/>
    <mergeCell ref="AV24:AW24"/>
    <mergeCell ref="AX24:AY24"/>
    <mergeCell ref="AZ24:BA24"/>
    <mergeCell ref="B25:AY25"/>
    <mergeCell ref="B26:AY26"/>
    <mergeCell ref="B28:E28"/>
    <mergeCell ref="F28:I28"/>
    <mergeCell ref="J28:Y28"/>
    <mergeCell ref="Z28:AC28"/>
    <mergeCell ref="AD28:AI28"/>
    <mergeCell ref="AJ28:AO28"/>
    <mergeCell ref="B29:C29"/>
    <mergeCell ref="D29:E29"/>
    <mergeCell ref="F29:G29"/>
    <mergeCell ref="H29:I29"/>
    <mergeCell ref="J29:Y29"/>
    <mergeCell ref="Z29:AC29"/>
    <mergeCell ref="AD29:AE29"/>
    <mergeCell ref="AF29:AG29"/>
    <mergeCell ref="AH29:AI29"/>
    <mergeCell ref="AJ29:AK29"/>
    <mergeCell ref="AL29:AM29"/>
    <mergeCell ref="AN29:AO29"/>
    <mergeCell ref="BN29:BQ29"/>
    <mergeCell ref="B31:BA31"/>
    <mergeCell ref="B32:BA32"/>
    <mergeCell ref="B33:C33"/>
    <mergeCell ref="D33:E33"/>
    <mergeCell ref="F33:G33"/>
    <mergeCell ref="H33:I33"/>
    <mergeCell ref="J33:K33"/>
    <mergeCell ref="L33:M33"/>
    <mergeCell ref="N33:O33"/>
    <mergeCell ref="P33:Q33"/>
    <mergeCell ref="R33:S33"/>
    <mergeCell ref="T33:U33"/>
    <mergeCell ref="V33:W33"/>
    <mergeCell ref="X33:Y33"/>
    <mergeCell ref="Z33:AA33"/>
    <mergeCell ref="AB33:AC33"/>
    <mergeCell ref="AD33:AE33"/>
    <mergeCell ref="AF33:AG33"/>
    <mergeCell ref="AH33:AI33"/>
    <mergeCell ref="AJ33:AK33"/>
    <mergeCell ref="AL33:AM33"/>
    <mergeCell ref="AN33:AO33"/>
    <mergeCell ref="AP33:AQ33"/>
    <mergeCell ref="AR33:AS33"/>
    <mergeCell ref="AT33:AU33"/>
    <mergeCell ref="AV33:AW33"/>
    <mergeCell ref="AX33:AY33"/>
    <mergeCell ref="AZ33:BA33"/>
    <mergeCell ref="B34:BA34"/>
    <mergeCell ref="B35:BA35"/>
    <mergeCell ref="B36:C36"/>
    <mergeCell ref="D36:E36"/>
    <mergeCell ref="F36:G36"/>
    <mergeCell ref="H36:I36"/>
    <mergeCell ref="J36:K36"/>
    <mergeCell ref="L36:M36"/>
    <mergeCell ref="N36:O36"/>
    <mergeCell ref="P36:Q36"/>
    <mergeCell ref="R36:S36"/>
    <mergeCell ref="T36:U36"/>
    <mergeCell ref="V36:W36"/>
    <mergeCell ref="X36:Y36"/>
    <mergeCell ref="Z36:AA36"/>
    <mergeCell ref="AB36:AC36"/>
    <mergeCell ref="AD36:AE36"/>
    <mergeCell ref="AF36:AG36"/>
    <mergeCell ref="AH36:AI36"/>
    <mergeCell ref="AJ36:AK36"/>
    <mergeCell ref="AL36:AM36"/>
    <mergeCell ref="AN36:AO36"/>
    <mergeCell ref="AP36:AQ36"/>
    <mergeCell ref="AR36:AS36"/>
    <mergeCell ref="AT36:AU36"/>
    <mergeCell ref="AV36:AW36"/>
    <mergeCell ref="AX36:AY36"/>
    <mergeCell ref="AZ36:BA36"/>
    <mergeCell ref="B37:BA37"/>
    <mergeCell ref="B38:BA38"/>
    <mergeCell ref="B41:AW41"/>
    <mergeCell ref="C42:Y42"/>
    <mergeCell ref="C43:Y43"/>
    <mergeCell ref="C44:M44"/>
    <mergeCell ref="N44:Q44"/>
    <mergeCell ref="R44:W44"/>
    <mergeCell ref="Z44:AF44"/>
    <mergeCell ref="C45:M45"/>
    <mergeCell ref="N45:Q45"/>
    <mergeCell ref="R45:W45"/>
    <mergeCell ref="C46:AF46"/>
    <mergeCell ref="AG46:AJ46"/>
    <mergeCell ref="AK46:AQ46"/>
    <mergeCell ref="AG47:AJ47"/>
    <mergeCell ref="C48:D48"/>
    <mergeCell ref="E48:F48"/>
    <mergeCell ref="G48:H48"/>
    <mergeCell ref="I48:J48"/>
    <mergeCell ref="K48:L48"/>
    <mergeCell ref="M48:N48"/>
    <mergeCell ref="O48:P48"/>
    <mergeCell ref="Q48:R48"/>
    <mergeCell ref="S48:T48"/>
    <mergeCell ref="U48:V48"/>
    <mergeCell ref="W48:X48"/>
    <mergeCell ref="Y48:Z48"/>
    <mergeCell ref="AA48:AB48"/>
    <mergeCell ref="AC48:AD48"/>
    <mergeCell ref="AE48:AF48"/>
    <mergeCell ref="AG48:AH48"/>
    <mergeCell ref="C49:AW49"/>
    <mergeCell ref="C50:AW50"/>
    <mergeCell ref="C51:Y51"/>
    <mergeCell ref="N52:Y52"/>
    <mergeCell ref="Z52:AF52"/>
    <mergeCell ref="N53:S53"/>
    <mergeCell ref="C54:AF54"/>
    <mergeCell ref="AG54:AJ54"/>
    <mergeCell ref="AK54:AQ54"/>
    <mergeCell ref="AG55:AJ55"/>
    <mergeCell ref="C56:D56"/>
    <mergeCell ref="E56:F56"/>
    <mergeCell ref="G56:H56"/>
    <mergeCell ref="I56:J56"/>
    <mergeCell ref="K56:L56"/>
    <mergeCell ref="M56:N56"/>
    <mergeCell ref="O56:P56"/>
    <mergeCell ref="Q56:R56"/>
    <mergeCell ref="S56:T56"/>
    <mergeCell ref="U56:V56"/>
    <mergeCell ref="W56:X56"/>
    <mergeCell ref="Y56:Z56"/>
    <mergeCell ref="AA56:AB56"/>
    <mergeCell ref="AC56:AD56"/>
    <mergeCell ref="AE56:AF56"/>
    <mergeCell ref="B58:BA58"/>
    <mergeCell ref="B59:BA59"/>
    <mergeCell ref="B60:BA60"/>
    <mergeCell ref="C61:AX61"/>
    <mergeCell ref="AI44:AW45"/>
    <mergeCell ref="C52:M53"/>
    <mergeCell ref="AI52:AW53"/>
  </mergeCells>
  <phoneticPr fontId="5" type="Hiragana"/>
  <pageMargins left="0.7" right="0.7" top="0.75" bottom="0.75" header="0.3" footer="0.3"/>
  <pageSetup paperSize="9" scale="9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（入力必須）記入シート</vt:lpstr>
      <vt:lpstr>（入力必須）要領様式第2号</vt:lpstr>
      <vt:lpstr>（入力不可）要綱様式第1号</vt:lpstr>
      <vt:lpstr>（入力不可）要綱様式第2号</vt:lpstr>
      <vt:lpstr>（入力不可）要綱様式第3号</vt:lpstr>
      <vt:lpstr>（入力不可）要綱様式第5号</vt:lpstr>
      <vt:lpstr>（入力不可）要領様式第1号</vt:lpstr>
      <vt:lpstr>（入力不可）口座登録様式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野口　侑樹</dc:creator>
  <cp:lastModifiedBy>野口　侑樹</cp:lastModifiedBy>
  <dcterms:created xsi:type="dcterms:W3CDTF">2023-05-29T06:00:39Z</dcterms:created>
  <dcterms:modified xsi:type="dcterms:W3CDTF">2024-06-25T07:18:48Z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2024-06-25T07:18:48Z</vt:filetime>
  </property>
</Properties>
</file>