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得票総数表" sheetId="11" r:id="rId5"/>
  </sheets>
  <externalReferences>
    <externalReference r:id="rId8"/>
  </externalReferences>
  <definedNames>
    <definedName name="B総括表合計">'比）総括表２'!$B$40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>政党別!$A$8</definedName>
    <definedName name="D_1_2">政党別!$A$9</definedName>
    <definedName name="D_1_3">政党別!$A$10</definedName>
    <definedName name="D_1_4">政党別!$A$11</definedName>
    <definedName name="D_1_5">政党別!$A$12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>政党別!$G$8</definedName>
    <definedName name="D_2_10">政党別!$G$17</definedName>
    <definedName name="D_2_11">政党別!$G$18</definedName>
    <definedName name="D_2_12">政党別!$G$19</definedName>
    <definedName name="D_2_13">政党別!$G$20</definedName>
    <definedName name="D_2_14">政党別!$G$21</definedName>
    <definedName name="D_2_15">政党別!$G$22</definedName>
    <definedName name="D_2_16">政党別!$G$23</definedName>
    <definedName name="D_2_17">政党別!$G$24</definedName>
    <definedName name="D_2_18">政党別!$G$25</definedName>
    <definedName name="D_2_19">政党別!$G$26</definedName>
    <definedName name="D_2_2">政党別!$G$9</definedName>
    <definedName name="D_2_20">政党別!$G$27</definedName>
    <definedName name="D_2_21">政党別!$G$28</definedName>
    <definedName name="D_2_22">政党別!$G$29</definedName>
    <definedName name="D_2_23">政党別!$G$30</definedName>
    <definedName name="D_2_3">政党別!$G$10</definedName>
    <definedName name="D_2_4">政党別!$G$11</definedName>
    <definedName name="D_2_5">政党別!$G$12</definedName>
    <definedName name="D_2_6">政党別!$G$13</definedName>
    <definedName name="D_2_7">政党別!$G$14</definedName>
    <definedName name="D_2_8">政党別!$G$15</definedName>
    <definedName name="D_2_9">政党別!$G$16</definedName>
    <definedName name="D_2_Total">政党別!$G$56</definedName>
    <definedName name="D_3_1">政党別!$M$8</definedName>
    <definedName name="D_3_10">政党別!$M$17</definedName>
    <definedName name="D_3_11">政党別!$M$18</definedName>
    <definedName name="D_3_12">政党別!$M$19</definedName>
    <definedName name="D_3_13">政党別!$M$20</definedName>
    <definedName name="D_3_14">政党別!$M$21</definedName>
    <definedName name="D_3_15">政党別!$M$22</definedName>
    <definedName name="D_3_16">政党別!$M$23</definedName>
    <definedName name="D_3_17">政党別!$M$24</definedName>
    <definedName name="D_3_18">政党別!$M$25</definedName>
    <definedName name="D_3_19">政党別!$M$26</definedName>
    <definedName name="D_3_2">政党別!$M$9</definedName>
    <definedName name="D_3_20">政党別!$M$27</definedName>
    <definedName name="D_3_21">政党別!$M$28</definedName>
    <definedName name="D_3_22">政党別!$M$29</definedName>
    <definedName name="D_3_23">政党別!$M$30</definedName>
    <definedName name="D_3_24">政党別!$M$31</definedName>
    <definedName name="D_3_25">政党別!$M$32</definedName>
    <definedName name="D_3_26">政党別!$M$33</definedName>
    <definedName name="D_3_27">政党別!$M$34</definedName>
    <definedName name="D_3_28">政党別!$M$35</definedName>
    <definedName name="D_3_29">政党別!$M$36</definedName>
    <definedName name="D_3_3">政党別!$M$10</definedName>
    <definedName name="D_3_30">政党別!$M$37</definedName>
    <definedName name="D_3_31">政党別!$M$38</definedName>
    <definedName name="D_3_32">政党別!$M$39</definedName>
    <definedName name="D_3_33">政党別!$M$40</definedName>
    <definedName name="D_3_34">政党別!$M$41</definedName>
    <definedName name="D_3_35">政党別!$M$42</definedName>
    <definedName name="D_3_36">政党別!$M$43</definedName>
    <definedName name="D_3_37">政党別!$M$44</definedName>
    <definedName name="D_3_38">政党別!$M$45</definedName>
    <definedName name="D_3_39">政党別!$M$46</definedName>
    <definedName name="D_3_4">政党別!$M$11</definedName>
    <definedName name="D_3_40">政党別!$M$47</definedName>
    <definedName name="D_3_41">政党別!$M$48</definedName>
    <definedName name="D_3_42">政党別!$M$49</definedName>
    <definedName name="D_3_43">政党別!$M$50</definedName>
    <definedName name="D_3_44">政党別!$M$51</definedName>
    <definedName name="D_3_45">政党別!$M$52</definedName>
    <definedName name="D_3_5">政党別!$M$12</definedName>
    <definedName name="D_3_6">政党別!$M$13</definedName>
    <definedName name="D_3_7">政党別!$M$14</definedName>
    <definedName name="D_3_8">政党別!$M$15</definedName>
    <definedName name="D_3_9">政党別!$M$16</definedName>
    <definedName name="D_3_Total">政党別!$M$56</definedName>
    <definedName name="D_4_1">政党別!$S$8</definedName>
    <definedName name="D_4_10">政党別!$S$17</definedName>
    <definedName name="D_4_2">政党別!$S$9</definedName>
    <definedName name="D_4_3">政党別!$S$10</definedName>
    <definedName name="D_4_4">政党別!$S$11</definedName>
    <definedName name="D_4_5">政党別!$S$12</definedName>
    <definedName name="D_4_6">政党別!$S$13</definedName>
    <definedName name="D_4_7">政党別!$S$14</definedName>
    <definedName name="D_4_8">政党別!$S$15</definedName>
    <definedName name="D_4_9">政党別!$S$16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Area" localSheetId="0">得票総数表!$A$1:$O$61</definedName>
    <definedName name="_xlnm.Print_Titles" localSheetId="0">得票総数表!$1:$6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<sst xmlns="http://schemas.openxmlformats.org/spreadsheetml/2006/main" count="562" uniqueCount="140">
  <si>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</si>
  <si>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</si>
  <si>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</si>
  <si>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</si>
  <si>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</si>
  <si>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</si>
  <si>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</si>
  <si>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</si>
  <si>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</si>
  <si>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</si>
  <si>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</si>
  <si>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</si>
  <si>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</si>
  <si>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</si>
  <si>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</si>
  <si>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</si>
  <si>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</si>
  <si>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</si>
  <si>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</si>
  <si>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</si>
  <si>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</si>
  <si>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</si>
  <si>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</si>
  <si>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</si>
  <si>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</si>
  <si>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</si>
  <si>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</si>
  <si>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</si>
  <si>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</si>
  <si>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</si>
  <si>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</si>
  <si>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</si>
  <si>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</si>
  <si>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</si>
  <si>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</si>
  <si>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</si>
  <si>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</si>
  <si>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</si>
  <si>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</si>
  <si>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</si>
  <si>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</si>
  <si>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</si>
  <si>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</si>
  <si>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</si>
  <si>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</si>
  <si>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</si>
  <si>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</si>
  <si>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</si>
  <si>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</si>
  <si>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</si>
  <si>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</si>
  <si>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</si>
  <si>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</si>
  <si>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</si>
  <si>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</si>
  <si>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</si>
  <si>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</si>
  <si>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</si>
  <si>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</si>
  <si>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</si>
  <si>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</si>
  <si>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</si>
  <si>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</si>
  <si>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</si>
  <si>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</si>
  <si>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</si>
  <si>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</si>
  <si>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</si>
  <si>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</si>
  <si>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</si>
  <si>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</si>
  <si>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</si>
  <si>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</si>
  <si>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</si>
  <si>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</si>
  <si>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</si>
  <si>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</si>
  <si>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</si>
  <si>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</si>
  <si>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</si>
  <si>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</si>
  <si>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</si>
  <si>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</si>
  <si>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</si>
  <si>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</si>
  <si>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</si>
  <si>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</si>
  <si>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</si>
  <si>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</si>
  <si>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</si>
  <si>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</si>
  <si>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</si>
  <si>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</si>
  <si>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</si>
  <si>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</si>
  <si>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</si>
  <si>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</si>
  <si>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</si>
  <si>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</si>
  <si>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</si>
  <si>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</si>
  <si>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</si>
  <si>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</si>
  <si>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</si>
  <si>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</si>
  <si>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</si>
  <si>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</si>
  <si>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</si>
  <si>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</si>
  <si>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</si>
  <si>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</si>
  <si>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</si>
  <si>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</si>
  <si>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</si>
  <si>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</si>
  <si>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</si>
  <si>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</si>
  <si>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</si>
  <si>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</si>
  <si>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</si>
  <si>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</si>
  <si>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</si>
  <si>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</si>
  <si>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</si>
  <si>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</si>
  <si>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</si>
  <si>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</si>
  <si>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</si>
  <si>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</si>
  <si>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</si>
  <si>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</si>
  <si>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</si>
  <si>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</si>
  <si>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</si>
  <si>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</si>
  <si>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</si>
  <si>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参議院比例代表選出議員選挙　開票結果（開票区別投票総数）</t>
  </si>
  <si>
    <t>令和4年7月10日執行</t>
  </si>
  <si>
    <t>6時50分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</si>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</sst>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5" Target="worksheets/sheet5.xml" Type="http://schemas.openxmlformats.org/officeDocument/2006/relationships/worksheet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/Relationships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8353-0533-458A-997D-F35A91A3DCA8}">
  <dimension ref="A1:Q178"/>
  <sheetViews>
    <sheetView zoomScaleNormal="100" workbookViewId="0">
      <pane xSplit="1" ySplit="6" topLeftCell="B7" activePane="bottomRight" state="frozen"/>
      <selection activeCell="V1" sqref="V1:W1"/>
      <selection pane="topRight" activeCell="V1" sqref="V1:W1"/>
      <selection pane="bottomLeft" activeCell="V1" sqref="V1:W1"/>
      <selection pane="bottomRight" activeCell="B7" sqref="B7"/>
    </sheetView>
  </sheetViews>
  <sheetFormatPr defaultRowHeight="12" x14ac:dyDescent="0.15"/>
  <cols>
    <col min="1" max="1" customWidth="true" style="48" width="13.625" collapsed="false"/>
    <col min="2" max="2" customWidth="true" style="48" width="9.125" collapsed="false"/>
    <col min="3" max="3" customWidth="true" style="48" width="4.625" collapsed="false"/>
    <col min="4" max="4" customWidth="true" style="189" width="9.125" collapsed="false"/>
    <col min="5" max="5" customWidth="true" style="189" width="4.625" collapsed="false"/>
    <col min="6" max="6" customWidth="true" style="189" width="9.125" collapsed="false"/>
    <col min="7" max="7" customWidth="true" style="189" width="4.625" collapsed="false"/>
    <col min="8" max="8" customWidth="true" style="189" width="12.375" collapsed="false"/>
    <col min="9" max="9" customWidth="true" style="48" width="14.0" collapsed="false"/>
    <col min="10" max="10" customWidth="true" style="189" width="12.5" collapsed="false"/>
    <col min="11" max="11" customWidth="true" style="48" width="10.0" collapsed="false"/>
    <col min="12" max="12" customWidth="true" style="189" width="10.75" collapsed="false"/>
    <col min="13" max="13" customWidth="true" style="190" width="10.0" collapsed="false"/>
    <col min="14" max="14" customWidth="true" style="48" width="10.0" collapsed="false"/>
    <col min="15" max="15" customWidth="true" style="191" width="11.875" collapsed="false"/>
    <col min="16" max="256" style="48" width="9.0" collapsed="false"/>
    <col min="257" max="257" customWidth="true" style="48" width="12.5" collapsed="false"/>
    <col min="258" max="258" customWidth="true" style="48" width="8.625" collapsed="false"/>
    <col min="259" max="259" customWidth="true" style="48" width="4.625" collapsed="false"/>
    <col min="260" max="260" customWidth="true" style="48" width="8.625" collapsed="false"/>
    <col min="261" max="261" customWidth="true" style="48" width="4.625" collapsed="false"/>
    <col min="262" max="262" customWidth="true" style="48" width="8.625" collapsed="false"/>
    <col min="263" max="263" customWidth="true" style="48" width="4.625" collapsed="false"/>
    <col min="264" max="264" customWidth="true" style="48" width="12.375" collapsed="false"/>
    <col min="265" max="265" customWidth="true" style="48" width="14.0" collapsed="false"/>
    <col min="266" max="266" customWidth="true" style="48" width="12.5" collapsed="false"/>
    <col min="267" max="267" customWidth="true" style="48" width="10.0" collapsed="false"/>
    <col min="268" max="268" customWidth="true" style="48" width="10.75" collapsed="false"/>
    <col min="269" max="270" customWidth="true" style="48" width="10.0" collapsed="false"/>
    <col min="271" max="271" customWidth="true" style="48" width="11.875" collapsed="false"/>
    <col min="272" max="512" style="48" width="9.0" collapsed="false"/>
    <col min="513" max="513" customWidth="true" style="48" width="12.5" collapsed="false"/>
    <col min="514" max="514" customWidth="true" style="48" width="8.625" collapsed="false"/>
    <col min="515" max="515" customWidth="true" style="48" width="4.625" collapsed="false"/>
    <col min="516" max="516" customWidth="true" style="48" width="8.625" collapsed="false"/>
    <col min="517" max="517" customWidth="true" style="48" width="4.625" collapsed="false"/>
    <col min="518" max="518" customWidth="true" style="48" width="8.625" collapsed="false"/>
    <col min="519" max="519" customWidth="true" style="48" width="4.625" collapsed="false"/>
    <col min="520" max="520" customWidth="true" style="48" width="12.375" collapsed="false"/>
    <col min="521" max="521" customWidth="true" style="48" width="14.0" collapsed="false"/>
    <col min="522" max="522" customWidth="true" style="48" width="12.5" collapsed="false"/>
    <col min="523" max="523" customWidth="true" style="48" width="10.0" collapsed="false"/>
    <col min="524" max="524" customWidth="true" style="48" width="10.75" collapsed="false"/>
    <col min="525" max="526" customWidth="true" style="48" width="10.0" collapsed="false"/>
    <col min="527" max="527" customWidth="true" style="48" width="11.875" collapsed="false"/>
    <col min="528" max="768" style="48" width="9.0" collapsed="false"/>
    <col min="769" max="769" customWidth="true" style="48" width="12.5" collapsed="false"/>
    <col min="770" max="770" customWidth="true" style="48" width="8.625" collapsed="false"/>
    <col min="771" max="771" customWidth="true" style="48" width="4.625" collapsed="false"/>
    <col min="772" max="772" customWidth="true" style="48" width="8.625" collapsed="false"/>
    <col min="773" max="773" customWidth="true" style="48" width="4.625" collapsed="false"/>
    <col min="774" max="774" customWidth="true" style="48" width="8.625" collapsed="false"/>
    <col min="775" max="775" customWidth="true" style="48" width="4.625" collapsed="false"/>
    <col min="776" max="776" customWidth="true" style="48" width="12.375" collapsed="false"/>
    <col min="777" max="777" customWidth="true" style="48" width="14.0" collapsed="false"/>
    <col min="778" max="778" customWidth="true" style="48" width="12.5" collapsed="false"/>
    <col min="779" max="779" customWidth="true" style="48" width="10.0" collapsed="false"/>
    <col min="780" max="780" customWidth="true" style="48" width="10.75" collapsed="false"/>
    <col min="781" max="782" customWidth="true" style="48" width="10.0" collapsed="false"/>
    <col min="783" max="783" customWidth="true" style="48" width="11.875" collapsed="false"/>
    <col min="784" max="1024" style="48" width="9.0" collapsed="false"/>
    <col min="1025" max="1025" customWidth="true" style="48" width="12.5" collapsed="false"/>
    <col min="1026" max="1026" customWidth="true" style="48" width="8.625" collapsed="false"/>
    <col min="1027" max="1027" customWidth="true" style="48" width="4.625" collapsed="false"/>
    <col min="1028" max="1028" customWidth="true" style="48" width="8.625" collapsed="false"/>
    <col min="1029" max="1029" customWidth="true" style="48" width="4.625" collapsed="false"/>
    <col min="1030" max="1030" customWidth="true" style="48" width="8.625" collapsed="false"/>
    <col min="1031" max="1031" customWidth="true" style="48" width="4.625" collapsed="false"/>
    <col min="1032" max="1032" customWidth="true" style="48" width="12.375" collapsed="false"/>
    <col min="1033" max="1033" customWidth="true" style="48" width="14.0" collapsed="false"/>
    <col min="1034" max="1034" customWidth="true" style="48" width="12.5" collapsed="false"/>
    <col min="1035" max="1035" customWidth="true" style="48" width="10.0" collapsed="false"/>
    <col min="1036" max="1036" customWidth="true" style="48" width="10.75" collapsed="false"/>
    <col min="1037" max="1038" customWidth="true" style="48" width="10.0" collapsed="false"/>
    <col min="1039" max="1039" customWidth="true" style="48" width="11.875" collapsed="false"/>
    <col min="1040" max="1280" style="48" width="9.0" collapsed="false"/>
    <col min="1281" max="1281" customWidth="true" style="48" width="12.5" collapsed="false"/>
    <col min="1282" max="1282" customWidth="true" style="48" width="8.625" collapsed="false"/>
    <col min="1283" max="1283" customWidth="true" style="48" width="4.625" collapsed="false"/>
    <col min="1284" max="1284" customWidth="true" style="48" width="8.625" collapsed="false"/>
    <col min="1285" max="1285" customWidth="true" style="48" width="4.625" collapsed="false"/>
    <col min="1286" max="1286" customWidth="true" style="48" width="8.625" collapsed="false"/>
    <col min="1287" max="1287" customWidth="true" style="48" width="4.625" collapsed="false"/>
    <col min="1288" max="1288" customWidth="true" style="48" width="12.375" collapsed="false"/>
    <col min="1289" max="1289" customWidth="true" style="48" width="14.0" collapsed="false"/>
    <col min="1290" max="1290" customWidth="true" style="48" width="12.5" collapsed="false"/>
    <col min="1291" max="1291" customWidth="true" style="48" width="10.0" collapsed="false"/>
    <col min="1292" max="1292" customWidth="true" style="48" width="10.75" collapsed="false"/>
    <col min="1293" max="1294" customWidth="true" style="48" width="10.0" collapsed="false"/>
    <col min="1295" max="1295" customWidth="true" style="48" width="11.875" collapsed="false"/>
    <col min="1296" max="1536" style="48" width="9.0" collapsed="false"/>
    <col min="1537" max="1537" customWidth="true" style="48" width="12.5" collapsed="false"/>
    <col min="1538" max="1538" customWidth="true" style="48" width="8.625" collapsed="false"/>
    <col min="1539" max="1539" customWidth="true" style="48" width="4.625" collapsed="false"/>
    <col min="1540" max="1540" customWidth="true" style="48" width="8.625" collapsed="false"/>
    <col min="1541" max="1541" customWidth="true" style="48" width="4.625" collapsed="false"/>
    <col min="1542" max="1542" customWidth="true" style="48" width="8.625" collapsed="false"/>
    <col min="1543" max="1543" customWidth="true" style="48" width="4.625" collapsed="false"/>
    <col min="1544" max="1544" customWidth="true" style="48" width="12.375" collapsed="false"/>
    <col min="1545" max="1545" customWidth="true" style="48" width="14.0" collapsed="false"/>
    <col min="1546" max="1546" customWidth="true" style="48" width="12.5" collapsed="false"/>
    <col min="1547" max="1547" customWidth="true" style="48" width="10.0" collapsed="false"/>
    <col min="1548" max="1548" customWidth="true" style="48" width="10.75" collapsed="false"/>
    <col min="1549" max="1550" customWidth="true" style="48" width="10.0" collapsed="false"/>
    <col min="1551" max="1551" customWidth="true" style="48" width="11.875" collapsed="false"/>
    <col min="1552" max="1792" style="48" width="9.0" collapsed="false"/>
    <col min="1793" max="1793" customWidth="true" style="48" width="12.5" collapsed="false"/>
    <col min="1794" max="1794" customWidth="true" style="48" width="8.625" collapsed="false"/>
    <col min="1795" max="1795" customWidth="true" style="48" width="4.625" collapsed="false"/>
    <col min="1796" max="1796" customWidth="true" style="48" width="8.625" collapsed="false"/>
    <col min="1797" max="1797" customWidth="true" style="48" width="4.625" collapsed="false"/>
    <col min="1798" max="1798" customWidth="true" style="48" width="8.625" collapsed="false"/>
    <col min="1799" max="1799" customWidth="true" style="48" width="4.625" collapsed="false"/>
    <col min="1800" max="1800" customWidth="true" style="48" width="12.375" collapsed="false"/>
    <col min="1801" max="1801" customWidth="true" style="48" width="14.0" collapsed="false"/>
    <col min="1802" max="1802" customWidth="true" style="48" width="12.5" collapsed="false"/>
    <col min="1803" max="1803" customWidth="true" style="48" width="10.0" collapsed="false"/>
    <col min="1804" max="1804" customWidth="true" style="48" width="10.75" collapsed="false"/>
    <col min="1805" max="1806" customWidth="true" style="48" width="10.0" collapsed="false"/>
    <col min="1807" max="1807" customWidth="true" style="48" width="11.875" collapsed="false"/>
    <col min="1808" max="2048" style="48" width="9.0" collapsed="false"/>
    <col min="2049" max="2049" customWidth="true" style="48" width="12.5" collapsed="false"/>
    <col min="2050" max="2050" customWidth="true" style="48" width="8.625" collapsed="false"/>
    <col min="2051" max="2051" customWidth="true" style="48" width="4.625" collapsed="false"/>
    <col min="2052" max="2052" customWidth="true" style="48" width="8.625" collapsed="false"/>
    <col min="2053" max="2053" customWidth="true" style="48" width="4.625" collapsed="false"/>
    <col min="2054" max="2054" customWidth="true" style="48" width="8.625" collapsed="false"/>
    <col min="2055" max="2055" customWidth="true" style="48" width="4.625" collapsed="false"/>
    <col min="2056" max="2056" customWidth="true" style="48" width="12.375" collapsed="false"/>
    <col min="2057" max="2057" customWidth="true" style="48" width="14.0" collapsed="false"/>
    <col min="2058" max="2058" customWidth="true" style="48" width="12.5" collapsed="false"/>
    <col min="2059" max="2059" customWidth="true" style="48" width="10.0" collapsed="false"/>
    <col min="2060" max="2060" customWidth="true" style="48" width="10.75" collapsed="false"/>
    <col min="2061" max="2062" customWidth="true" style="48" width="10.0" collapsed="false"/>
    <col min="2063" max="2063" customWidth="true" style="48" width="11.875" collapsed="false"/>
    <col min="2064" max="2304" style="48" width="9.0" collapsed="false"/>
    <col min="2305" max="2305" customWidth="true" style="48" width="12.5" collapsed="false"/>
    <col min="2306" max="2306" customWidth="true" style="48" width="8.625" collapsed="false"/>
    <col min="2307" max="2307" customWidth="true" style="48" width="4.625" collapsed="false"/>
    <col min="2308" max="2308" customWidth="true" style="48" width="8.625" collapsed="false"/>
    <col min="2309" max="2309" customWidth="true" style="48" width="4.625" collapsed="false"/>
    <col min="2310" max="2310" customWidth="true" style="48" width="8.625" collapsed="false"/>
    <col min="2311" max="2311" customWidth="true" style="48" width="4.625" collapsed="false"/>
    <col min="2312" max="2312" customWidth="true" style="48" width="12.375" collapsed="false"/>
    <col min="2313" max="2313" customWidth="true" style="48" width="14.0" collapsed="false"/>
    <col min="2314" max="2314" customWidth="true" style="48" width="12.5" collapsed="false"/>
    <col min="2315" max="2315" customWidth="true" style="48" width="10.0" collapsed="false"/>
    <col min="2316" max="2316" customWidth="true" style="48" width="10.75" collapsed="false"/>
    <col min="2317" max="2318" customWidth="true" style="48" width="10.0" collapsed="false"/>
    <col min="2319" max="2319" customWidth="true" style="48" width="11.875" collapsed="false"/>
    <col min="2320" max="2560" style="48" width="9.0" collapsed="false"/>
    <col min="2561" max="2561" customWidth="true" style="48" width="12.5" collapsed="false"/>
    <col min="2562" max="2562" customWidth="true" style="48" width="8.625" collapsed="false"/>
    <col min="2563" max="2563" customWidth="true" style="48" width="4.625" collapsed="false"/>
    <col min="2564" max="2564" customWidth="true" style="48" width="8.625" collapsed="false"/>
    <col min="2565" max="2565" customWidth="true" style="48" width="4.625" collapsed="false"/>
    <col min="2566" max="2566" customWidth="true" style="48" width="8.625" collapsed="false"/>
    <col min="2567" max="2567" customWidth="true" style="48" width="4.625" collapsed="false"/>
    <col min="2568" max="2568" customWidth="true" style="48" width="12.375" collapsed="false"/>
    <col min="2569" max="2569" customWidth="true" style="48" width="14.0" collapsed="false"/>
    <col min="2570" max="2570" customWidth="true" style="48" width="12.5" collapsed="false"/>
    <col min="2571" max="2571" customWidth="true" style="48" width="10.0" collapsed="false"/>
    <col min="2572" max="2572" customWidth="true" style="48" width="10.75" collapsed="false"/>
    <col min="2573" max="2574" customWidth="true" style="48" width="10.0" collapsed="false"/>
    <col min="2575" max="2575" customWidth="true" style="48" width="11.875" collapsed="false"/>
    <col min="2576" max="2816" style="48" width="9.0" collapsed="false"/>
    <col min="2817" max="2817" customWidth="true" style="48" width="12.5" collapsed="false"/>
    <col min="2818" max="2818" customWidth="true" style="48" width="8.625" collapsed="false"/>
    <col min="2819" max="2819" customWidth="true" style="48" width="4.625" collapsed="false"/>
    <col min="2820" max="2820" customWidth="true" style="48" width="8.625" collapsed="false"/>
    <col min="2821" max="2821" customWidth="true" style="48" width="4.625" collapsed="false"/>
    <col min="2822" max="2822" customWidth="true" style="48" width="8.625" collapsed="false"/>
    <col min="2823" max="2823" customWidth="true" style="48" width="4.625" collapsed="false"/>
    <col min="2824" max="2824" customWidth="true" style="48" width="12.375" collapsed="false"/>
    <col min="2825" max="2825" customWidth="true" style="48" width="14.0" collapsed="false"/>
    <col min="2826" max="2826" customWidth="true" style="48" width="12.5" collapsed="false"/>
    <col min="2827" max="2827" customWidth="true" style="48" width="10.0" collapsed="false"/>
    <col min="2828" max="2828" customWidth="true" style="48" width="10.75" collapsed="false"/>
    <col min="2829" max="2830" customWidth="true" style="48" width="10.0" collapsed="false"/>
    <col min="2831" max="2831" customWidth="true" style="48" width="11.875" collapsed="false"/>
    <col min="2832" max="3072" style="48" width="9.0" collapsed="false"/>
    <col min="3073" max="3073" customWidth="true" style="48" width="12.5" collapsed="false"/>
    <col min="3074" max="3074" customWidth="true" style="48" width="8.625" collapsed="false"/>
    <col min="3075" max="3075" customWidth="true" style="48" width="4.625" collapsed="false"/>
    <col min="3076" max="3076" customWidth="true" style="48" width="8.625" collapsed="false"/>
    <col min="3077" max="3077" customWidth="true" style="48" width="4.625" collapsed="false"/>
    <col min="3078" max="3078" customWidth="true" style="48" width="8.625" collapsed="false"/>
    <col min="3079" max="3079" customWidth="true" style="48" width="4.625" collapsed="false"/>
    <col min="3080" max="3080" customWidth="true" style="48" width="12.375" collapsed="false"/>
    <col min="3081" max="3081" customWidth="true" style="48" width="14.0" collapsed="false"/>
    <col min="3082" max="3082" customWidth="true" style="48" width="12.5" collapsed="false"/>
    <col min="3083" max="3083" customWidth="true" style="48" width="10.0" collapsed="false"/>
    <col min="3084" max="3084" customWidth="true" style="48" width="10.75" collapsed="false"/>
    <col min="3085" max="3086" customWidth="true" style="48" width="10.0" collapsed="false"/>
    <col min="3087" max="3087" customWidth="true" style="48" width="11.875" collapsed="false"/>
    <col min="3088" max="3328" style="48" width="9.0" collapsed="false"/>
    <col min="3329" max="3329" customWidth="true" style="48" width="12.5" collapsed="false"/>
    <col min="3330" max="3330" customWidth="true" style="48" width="8.625" collapsed="false"/>
    <col min="3331" max="3331" customWidth="true" style="48" width="4.625" collapsed="false"/>
    <col min="3332" max="3332" customWidth="true" style="48" width="8.625" collapsed="false"/>
    <col min="3333" max="3333" customWidth="true" style="48" width="4.625" collapsed="false"/>
    <col min="3334" max="3334" customWidth="true" style="48" width="8.625" collapsed="false"/>
    <col min="3335" max="3335" customWidth="true" style="48" width="4.625" collapsed="false"/>
    <col min="3336" max="3336" customWidth="true" style="48" width="12.375" collapsed="false"/>
    <col min="3337" max="3337" customWidth="true" style="48" width="14.0" collapsed="false"/>
    <col min="3338" max="3338" customWidth="true" style="48" width="12.5" collapsed="false"/>
    <col min="3339" max="3339" customWidth="true" style="48" width="10.0" collapsed="false"/>
    <col min="3340" max="3340" customWidth="true" style="48" width="10.75" collapsed="false"/>
    <col min="3341" max="3342" customWidth="true" style="48" width="10.0" collapsed="false"/>
    <col min="3343" max="3343" customWidth="true" style="48" width="11.875" collapsed="false"/>
    <col min="3344" max="3584" style="48" width="9.0" collapsed="false"/>
    <col min="3585" max="3585" customWidth="true" style="48" width="12.5" collapsed="false"/>
    <col min="3586" max="3586" customWidth="true" style="48" width="8.625" collapsed="false"/>
    <col min="3587" max="3587" customWidth="true" style="48" width="4.625" collapsed="false"/>
    <col min="3588" max="3588" customWidth="true" style="48" width="8.625" collapsed="false"/>
    <col min="3589" max="3589" customWidth="true" style="48" width="4.625" collapsed="false"/>
    <col min="3590" max="3590" customWidth="true" style="48" width="8.625" collapsed="false"/>
    <col min="3591" max="3591" customWidth="true" style="48" width="4.625" collapsed="false"/>
    <col min="3592" max="3592" customWidth="true" style="48" width="12.375" collapsed="false"/>
    <col min="3593" max="3593" customWidth="true" style="48" width="14.0" collapsed="false"/>
    <col min="3594" max="3594" customWidth="true" style="48" width="12.5" collapsed="false"/>
    <col min="3595" max="3595" customWidth="true" style="48" width="10.0" collapsed="false"/>
    <col min="3596" max="3596" customWidth="true" style="48" width="10.75" collapsed="false"/>
    <col min="3597" max="3598" customWidth="true" style="48" width="10.0" collapsed="false"/>
    <col min="3599" max="3599" customWidth="true" style="48" width="11.875" collapsed="false"/>
    <col min="3600" max="3840" style="48" width="9.0" collapsed="false"/>
    <col min="3841" max="3841" customWidth="true" style="48" width="12.5" collapsed="false"/>
    <col min="3842" max="3842" customWidth="true" style="48" width="8.625" collapsed="false"/>
    <col min="3843" max="3843" customWidth="true" style="48" width="4.625" collapsed="false"/>
    <col min="3844" max="3844" customWidth="true" style="48" width="8.625" collapsed="false"/>
    <col min="3845" max="3845" customWidth="true" style="48" width="4.625" collapsed="false"/>
    <col min="3846" max="3846" customWidth="true" style="48" width="8.625" collapsed="false"/>
    <col min="3847" max="3847" customWidth="true" style="48" width="4.625" collapsed="false"/>
    <col min="3848" max="3848" customWidth="true" style="48" width="12.375" collapsed="false"/>
    <col min="3849" max="3849" customWidth="true" style="48" width="14.0" collapsed="false"/>
    <col min="3850" max="3850" customWidth="true" style="48" width="12.5" collapsed="false"/>
    <col min="3851" max="3851" customWidth="true" style="48" width="10.0" collapsed="false"/>
    <col min="3852" max="3852" customWidth="true" style="48" width="10.75" collapsed="false"/>
    <col min="3853" max="3854" customWidth="true" style="48" width="10.0" collapsed="false"/>
    <col min="3855" max="3855" customWidth="true" style="48" width="11.875" collapsed="false"/>
    <col min="3856" max="4096" style="48" width="9.0" collapsed="false"/>
    <col min="4097" max="4097" customWidth="true" style="48" width="12.5" collapsed="false"/>
    <col min="4098" max="4098" customWidth="true" style="48" width="8.625" collapsed="false"/>
    <col min="4099" max="4099" customWidth="true" style="48" width="4.625" collapsed="false"/>
    <col min="4100" max="4100" customWidth="true" style="48" width="8.625" collapsed="false"/>
    <col min="4101" max="4101" customWidth="true" style="48" width="4.625" collapsed="false"/>
    <col min="4102" max="4102" customWidth="true" style="48" width="8.625" collapsed="false"/>
    <col min="4103" max="4103" customWidth="true" style="48" width="4.625" collapsed="false"/>
    <col min="4104" max="4104" customWidth="true" style="48" width="12.375" collapsed="false"/>
    <col min="4105" max="4105" customWidth="true" style="48" width="14.0" collapsed="false"/>
    <col min="4106" max="4106" customWidth="true" style="48" width="12.5" collapsed="false"/>
    <col min="4107" max="4107" customWidth="true" style="48" width="10.0" collapsed="false"/>
    <col min="4108" max="4108" customWidth="true" style="48" width="10.75" collapsed="false"/>
    <col min="4109" max="4110" customWidth="true" style="48" width="10.0" collapsed="false"/>
    <col min="4111" max="4111" customWidth="true" style="48" width="11.875" collapsed="false"/>
    <col min="4112" max="4352" style="48" width="9.0" collapsed="false"/>
    <col min="4353" max="4353" customWidth="true" style="48" width="12.5" collapsed="false"/>
    <col min="4354" max="4354" customWidth="true" style="48" width="8.625" collapsed="false"/>
    <col min="4355" max="4355" customWidth="true" style="48" width="4.625" collapsed="false"/>
    <col min="4356" max="4356" customWidth="true" style="48" width="8.625" collapsed="false"/>
    <col min="4357" max="4357" customWidth="true" style="48" width="4.625" collapsed="false"/>
    <col min="4358" max="4358" customWidth="true" style="48" width="8.625" collapsed="false"/>
    <col min="4359" max="4359" customWidth="true" style="48" width="4.625" collapsed="false"/>
    <col min="4360" max="4360" customWidth="true" style="48" width="12.375" collapsed="false"/>
    <col min="4361" max="4361" customWidth="true" style="48" width="14.0" collapsed="false"/>
    <col min="4362" max="4362" customWidth="true" style="48" width="12.5" collapsed="false"/>
    <col min="4363" max="4363" customWidth="true" style="48" width="10.0" collapsed="false"/>
    <col min="4364" max="4364" customWidth="true" style="48" width="10.75" collapsed="false"/>
    <col min="4365" max="4366" customWidth="true" style="48" width="10.0" collapsed="false"/>
    <col min="4367" max="4367" customWidth="true" style="48" width="11.875" collapsed="false"/>
    <col min="4368" max="4608" style="48" width="9.0" collapsed="false"/>
    <col min="4609" max="4609" customWidth="true" style="48" width="12.5" collapsed="false"/>
    <col min="4610" max="4610" customWidth="true" style="48" width="8.625" collapsed="false"/>
    <col min="4611" max="4611" customWidth="true" style="48" width="4.625" collapsed="false"/>
    <col min="4612" max="4612" customWidth="true" style="48" width="8.625" collapsed="false"/>
    <col min="4613" max="4613" customWidth="true" style="48" width="4.625" collapsed="false"/>
    <col min="4614" max="4614" customWidth="true" style="48" width="8.625" collapsed="false"/>
    <col min="4615" max="4615" customWidth="true" style="48" width="4.625" collapsed="false"/>
    <col min="4616" max="4616" customWidth="true" style="48" width="12.375" collapsed="false"/>
    <col min="4617" max="4617" customWidth="true" style="48" width="14.0" collapsed="false"/>
    <col min="4618" max="4618" customWidth="true" style="48" width="12.5" collapsed="false"/>
    <col min="4619" max="4619" customWidth="true" style="48" width="10.0" collapsed="false"/>
    <col min="4620" max="4620" customWidth="true" style="48" width="10.75" collapsed="false"/>
    <col min="4621" max="4622" customWidth="true" style="48" width="10.0" collapsed="false"/>
    <col min="4623" max="4623" customWidth="true" style="48" width="11.875" collapsed="false"/>
    <col min="4624" max="4864" style="48" width="9.0" collapsed="false"/>
    <col min="4865" max="4865" customWidth="true" style="48" width="12.5" collapsed="false"/>
    <col min="4866" max="4866" customWidth="true" style="48" width="8.625" collapsed="false"/>
    <col min="4867" max="4867" customWidth="true" style="48" width="4.625" collapsed="false"/>
    <col min="4868" max="4868" customWidth="true" style="48" width="8.625" collapsed="false"/>
    <col min="4869" max="4869" customWidth="true" style="48" width="4.625" collapsed="false"/>
    <col min="4870" max="4870" customWidth="true" style="48" width="8.625" collapsed="false"/>
    <col min="4871" max="4871" customWidth="true" style="48" width="4.625" collapsed="false"/>
    <col min="4872" max="4872" customWidth="true" style="48" width="12.375" collapsed="false"/>
    <col min="4873" max="4873" customWidth="true" style="48" width="14.0" collapsed="false"/>
    <col min="4874" max="4874" customWidth="true" style="48" width="12.5" collapsed="false"/>
    <col min="4875" max="4875" customWidth="true" style="48" width="10.0" collapsed="false"/>
    <col min="4876" max="4876" customWidth="true" style="48" width="10.75" collapsed="false"/>
    <col min="4877" max="4878" customWidth="true" style="48" width="10.0" collapsed="false"/>
    <col min="4879" max="4879" customWidth="true" style="48" width="11.875" collapsed="false"/>
    <col min="4880" max="5120" style="48" width="9.0" collapsed="false"/>
    <col min="5121" max="5121" customWidth="true" style="48" width="12.5" collapsed="false"/>
    <col min="5122" max="5122" customWidth="true" style="48" width="8.625" collapsed="false"/>
    <col min="5123" max="5123" customWidth="true" style="48" width="4.625" collapsed="false"/>
    <col min="5124" max="5124" customWidth="true" style="48" width="8.625" collapsed="false"/>
    <col min="5125" max="5125" customWidth="true" style="48" width="4.625" collapsed="false"/>
    <col min="5126" max="5126" customWidth="true" style="48" width="8.625" collapsed="false"/>
    <col min="5127" max="5127" customWidth="true" style="48" width="4.625" collapsed="false"/>
    <col min="5128" max="5128" customWidth="true" style="48" width="12.375" collapsed="false"/>
    <col min="5129" max="5129" customWidth="true" style="48" width="14.0" collapsed="false"/>
    <col min="5130" max="5130" customWidth="true" style="48" width="12.5" collapsed="false"/>
    <col min="5131" max="5131" customWidth="true" style="48" width="10.0" collapsed="false"/>
    <col min="5132" max="5132" customWidth="true" style="48" width="10.75" collapsed="false"/>
    <col min="5133" max="5134" customWidth="true" style="48" width="10.0" collapsed="false"/>
    <col min="5135" max="5135" customWidth="true" style="48" width="11.875" collapsed="false"/>
    <col min="5136" max="5376" style="48" width="9.0" collapsed="false"/>
    <col min="5377" max="5377" customWidth="true" style="48" width="12.5" collapsed="false"/>
    <col min="5378" max="5378" customWidth="true" style="48" width="8.625" collapsed="false"/>
    <col min="5379" max="5379" customWidth="true" style="48" width="4.625" collapsed="false"/>
    <col min="5380" max="5380" customWidth="true" style="48" width="8.625" collapsed="false"/>
    <col min="5381" max="5381" customWidth="true" style="48" width="4.625" collapsed="false"/>
    <col min="5382" max="5382" customWidth="true" style="48" width="8.625" collapsed="false"/>
    <col min="5383" max="5383" customWidth="true" style="48" width="4.625" collapsed="false"/>
    <col min="5384" max="5384" customWidth="true" style="48" width="12.375" collapsed="false"/>
    <col min="5385" max="5385" customWidth="true" style="48" width="14.0" collapsed="false"/>
    <col min="5386" max="5386" customWidth="true" style="48" width="12.5" collapsed="false"/>
    <col min="5387" max="5387" customWidth="true" style="48" width="10.0" collapsed="false"/>
    <col min="5388" max="5388" customWidth="true" style="48" width="10.75" collapsed="false"/>
    <col min="5389" max="5390" customWidth="true" style="48" width="10.0" collapsed="false"/>
    <col min="5391" max="5391" customWidth="true" style="48" width="11.875" collapsed="false"/>
    <col min="5392" max="5632" style="48" width="9.0" collapsed="false"/>
    <col min="5633" max="5633" customWidth="true" style="48" width="12.5" collapsed="false"/>
    <col min="5634" max="5634" customWidth="true" style="48" width="8.625" collapsed="false"/>
    <col min="5635" max="5635" customWidth="true" style="48" width="4.625" collapsed="false"/>
    <col min="5636" max="5636" customWidth="true" style="48" width="8.625" collapsed="false"/>
    <col min="5637" max="5637" customWidth="true" style="48" width="4.625" collapsed="false"/>
    <col min="5638" max="5638" customWidth="true" style="48" width="8.625" collapsed="false"/>
    <col min="5639" max="5639" customWidth="true" style="48" width="4.625" collapsed="false"/>
    <col min="5640" max="5640" customWidth="true" style="48" width="12.375" collapsed="false"/>
    <col min="5641" max="5641" customWidth="true" style="48" width="14.0" collapsed="false"/>
    <col min="5642" max="5642" customWidth="true" style="48" width="12.5" collapsed="false"/>
    <col min="5643" max="5643" customWidth="true" style="48" width="10.0" collapsed="false"/>
    <col min="5644" max="5644" customWidth="true" style="48" width="10.75" collapsed="false"/>
    <col min="5645" max="5646" customWidth="true" style="48" width="10.0" collapsed="false"/>
    <col min="5647" max="5647" customWidth="true" style="48" width="11.875" collapsed="false"/>
    <col min="5648" max="5888" style="48" width="9.0" collapsed="false"/>
    <col min="5889" max="5889" customWidth="true" style="48" width="12.5" collapsed="false"/>
    <col min="5890" max="5890" customWidth="true" style="48" width="8.625" collapsed="false"/>
    <col min="5891" max="5891" customWidth="true" style="48" width="4.625" collapsed="false"/>
    <col min="5892" max="5892" customWidth="true" style="48" width="8.625" collapsed="false"/>
    <col min="5893" max="5893" customWidth="true" style="48" width="4.625" collapsed="false"/>
    <col min="5894" max="5894" customWidth="true" style="48" width="8.625" collapsed="false"/>
    <col min="5895" max="5895" customWidth="true" style="48" width="4.625" collapsed="false"/>
    <col min="5896" max="5896" customWidth="true" style="48" width="12.375" collapsed="false"/>
    <col min="5897" max="5897" customWidth="true" style="48" width="14.0" collapsed="false"/>
    <col min="5898" max="5898" customWidth="true" style="48" width="12.5" collapsed="false"/>
    <col min="5899" max="5899" customWidth="true" style="48" width="10.0" collapsed="false"/>
    <col min="5900" max="5900" customWidth="true" style="48" width="10.75" collapsed="false"/>
    <col min="5901" max="5902" customWidth="true" style="48" width="10.0" collapsed="false"/>
    <col min="5903" max="5903" customWidth="true" style="48" width="11.875" collapsed="false"/>
    <col min="5904" max="6144" style="48" width="9.0" collapsed="false"/>
    <col min="6145" max="6145" customWidth="true" style="48" width="12.5" collapsed="false"/>
    <col min="6146" max="6146" customWidth="true" style="48" width="8.625" collapsed="false"/>
    <col min="6147" max="6147" customWidth="true" style="48" width="4.625" collapsed="false"/>
    <col min="6148" max="6148" customWidth="true" style="48" width="8.625" collapsed="false"/>
    <col min="6149" max="6149" customWidth="true" style="48" width="4.625" collapsed="false"/>
    <col min="6150" max="6150" customWidth="true" style="48" width="8.625" collapsed="false"/>
    <col min="6151" max="6151" customWidth="true" style="48" width="4.625" collapsed="false"/>
    <col min="6152" max="6152" customWidth="true" style="48" width="12.375" collapsed="false"/>
    <col min="6153" max="6153" customWidth="true" style="48" width="14.0" collapsed="false"/>
    <col min="6154" max="6154" customWidth="true" style="48" width="12.5" collapsed="false"/>
    <col min="6155" max="6155" customWidth="true" style="48" width="10.0" collapsed="false"/>
    <col min="6156" max="6156" customWidth="true" style="48" width="10.75" collapsed="false"/>
    <col min="6157" max="6158" customWidth="true" style="48" width="10.0" collapsed="false"/>
    <col min="6159" max="6159" customWidth="true" style="48" width="11.875" collapsed="false"/>
    <col min="6160" max="6400" style="48" width="9.0" collapsed="false"/>
    <col min="6401" max="6401" customWidth="true" style="48" width="12.5" collapsed="false"/>
    <col min="6402" max="6402" customWidth="true" style="48" width="8.625" collapsed="false"/>
    <col min="6403" max="6403" customWidth="true" style="48" width="4.625" collapsed="false"/>
    <col min="6404" max="6404" customWidth="true" style="48" width="8.625" collapsed="false"/>
    <col min="6405" max="6405" customWidth="true" style="48" width="4.625" collapsed="false"/>
    <col min="6406" max="6406" customWidth="true" style="48" width="8.625" collapsed="false"/>
    <col min="6407" max="6407" customWidth="true" style="48" width="4.625" collapsed="false"/>
    <col min="6408" max="6408" customWidth="true" style="48" width="12.375" collapsed="false"/>
    <col min="6409" max="6409" customWidth="true" style="48" width="14.0" collapsed="false"/>
    <col min="6410" max="6410" customWidth="true" style="48" width="12.5" collapsed="false"/>
    <col min="6411" max="6411" customWidth="true" style="48" width="10.0" collapsed="false"/>
    <col min="6412" max="6412" customWidth="true" style="48" width="10.75" collapsed="false"/>
    <col min="6413" max="6414" customWidth="true" style="48" width="10.0" collapsed="false"/>
    <col min="6415" max="6415" customWidth="true" style="48" width="11.875" collapsed="false"/>
    <col min="6416" max="6656" style="48" width="9.0" collapsed="false"/>
    <col min="6657" max="6657" customWidth="true" style="48" width="12.5" collapsed="false"/>
    <col min="6658" max="6658" customWidth="true" style="48" width="8.625" collapsed="false"/>
    <col min="6659" max="6659" customWidth="true" style="48" width="4.625" collapsed="false"/>
    <col min="6660" max="6660" customWidth="true" style="48" width="8.625" collapsed="false"/>
    <col min="6661" max="6661" customWidth="true" style="48" width="4.625" collapsed="false"/>
    <col min="6662" max="6662" customWidth="true" style="48" width="8.625" collapsed="false"/>
    <col min="6663" max="6663" customWidth="true" style="48" width="4.625" collapsed="false"/>
    <col min="6664" max="6664" customWidth="true" style="48" width="12.375" collapsed="false"/>
    <col min="6665" max="6665" customWidth="true" style="48" width="14.0" collapsed="false"/>
    <col min="6666" max="6666" customWidth="true" style="48" width="12.5" collapsed="false"/>
    <col min="6667" max="6667" customWidth="true" style="48" width="10.0" collapsed="false"/>
    <col min="6668" max="6668" customWidth="true" style="48" width="10.75" collapsed="false"/>
    <col min="6669" max="6670" customWidth="true" style="48" width="10.0" collapsed="false"/>
    <col min="6671" max="6671" customWidth="true" style="48" width="11.875" collapsed="false"/>
    <col min="6672" max="6912" style="48" width="9.0" collapsed="false"/>
    <col min="6913" max="6913" customWidth="true" style="48" width="12.5" collapsed="false"/>
    <col min="6914" max="6914" customWidth="true" style="48" width="8.625" collapsed="false"/>
    <col min="6915" max="6915" customWidth="true" style="48" width="4.625" collapsed="false"/>
    <col min="6916" max="6916" customWidth="true" style="48" width="8.625" collapsed="false"/>
    <col min="6917" max="6917" customWidth="true" style="48" width="4.625" collapsed="false"/>
    <col min="6918" max="6918" customWidth="true" style="48" width="8.625" collapsed="false"/>
    <col min="6919" max="6919" customWidth="true" style="48" width="4.625" collapsed="false"/>
    <col min="6920" max="6920" customWidth="true" style="48" width="12.375" collapsed="false"/>
    <col min="6921" max="6921" customWidth="true" style="48" width="14.0" collapsed="false"/>
    <col min="6922" max="6922" customWidth="true" style="48" width="12.5" collapsed="false"/>
    <col min="6923" max="6923" customWidth="true" style="48" width="10.0" collapsed="false"/>
    <col min="6924" max="6924" customWidth="true" style="48" width="10.75" collapsed="false"/>
    <col min="6925" max="6926" customWidth="true" style="48" width="10.0" collapsed="false"/>
    <col min="6927" max="6927" customWidth="true" style="48" width="11.875" collapsed="false"/>
    <col min="6928" max="7168" style="48" width="9.0" collapsed="false"/>
    <col min="7169" max="7169" customWidth="true" style="48" width="12.5" collapsed="false"/>
    <col min="7170" max="7170" customWidth="true" style="48" width="8.625" collapsed="false"/>
    <col min="7171" max="7171" customWidth="true" style="48" width="4.625" collapsed="false"/>
    <col min="7172" max="7172" customWidth="true" style="48" width="8.625" collapsed="false"/>
    <col min="7173" max="7173" customWidth="true" style="48" width="4.625" collapsed="false"/>
    <col min="7174" max="7174" customWidth="true" style="48" width="8.625" collapsed="false"/>
    <col min="7175" max="7175" customWidth="true" style="48" width="4.625" collapsed="false"/>
    <col min="7176" max="7176" customWidth="true" style="48" width="12.375" collapsed="false"/>
    <col min="7177" max="7177" customWidth="true" style="48" width="14.0" collapsed="false"/>
    <col min="7178" max="7178" customWidth="true" style="48" width="12.5" collapsed="false"/>
    <col min="7179" max="7179" customWidth="true" style="48" width="10.0" collapsed="false"/>
    <col min="7180" max="7180" customWidth="true" style="48" width="10.75" collapsed="false"/>
    <col min="7181" max="7182" customWidth="true" style="48" width="10.0" collapsed="false"/>
    <col min="7183" max="7183" customWidth="true" style="48" width="11.875" collapsed="false"/>
    <col min="7184" max="7424" style="48" width="9.0" collapsed="false"/>
    <col min="7425" max="7425" customWidth="true" style="48" width="12.5" collapsed="false"/>
    <col min="7426" max="7426" customWidth="true" style="48" width="8.625" collapsed="false"/>
    <col min="7427" max="7427" customWidth="true" style="48" width="4.625" collapsed="false"/>
    <col min="7428" max="7428" customWidth="true" style="48" width="8.625" collapsed="false"/>
    <col min="7429" max="7429" customWidth="true" style="48" width="4.625" collapsed="false"/>
    <col min="7430" max="7430" customWidth="true" style="48" width="8.625" collapsed="false"/>
    <col min="7431" max="7431" customWidth="true" style="48" width="4.625" collapsed="false"/>
    <col min="7432" max="7432" customWidth="true" style="48" width="12.375" collapsed="false"/>
    <col min="7433" max="7433" customWidth="true" style="48" width="14.0" collapsed="false"/>
    <col min="7434" max="7434" customWidth="true" style="48" width="12.5" collapsed="false"/>
    <col min="7435" max="7435" customWidth="true" style="48" width="10.0" collapsed="false"/>
    <col min="7436" max="7436" customWidth="true" style="48" width="10.75" collapsed="false"/>
    <col min="7437" max="7438" customWidth="true" style="48" width="10.0" collapsed="false"/>
    <col min="7439" max="7439" customWidth="true" style="48" width="11.875" collapsed="false"/>
    <col min="7440" max="7680" style="48" width="9.0" collapsed="false"/>
    <col min="7681" max="7681" customWidth="true" style="48" width="12.5" collapsed="false"/>
    <col min="7682" max="7682" customWidth="true" style="48" width="8.625" collapsed="false"/>
    <col min="7683" max="7683" customWidth="true" style="48" width="4.625" collapsed="false"/>
    <col min="7684" max="7684" customWidth="true" style="48" width="8.625" collapsed="false"/>
    <col min="7685" max="7685" customWidth="true" style="48" width="4.625" collapsed="false"/>
    <col min="7686" max="7686" customWidth="true" style="48" width="8.625" collapsed="false"/>
    <col min="7687" max="7687" customWidth="true" style="48" width="4.625" collapsed="false"/>
    <col min="7688" max="7688" customWidth="true" style="48" width="12.375" collapsed="false"/>
    <col min="7689" max="7689" customWidth="true" style="48" width="14.0" collapsed="false"/>
    <col min="7690" max="7690" customWidth="true" style="48" width="12.5" collapsed="false"/>
    <col min="7691" max="7691" customWidth="true" style="48" width="10.0" collapsed="false"/>
    <col min="7692" max="7692" customWidth="true" style="48" width="10.75" collapsed="false"/>
    <col min="7693" max="7694" customWidth="true" style="48" width="10.0" collapsed="false"/>
    <col min="7695" max="7695" customWidth="true" style="48" width="11.875" collapsed="false"/>
    <col min="7696" max="7936" style="48" width="9.0" collapsed="false"/>
    <col min="7937" max="7937" customWidth="true" style="48" width="12.5" collapsed="false"/>
    <col min="7938" max="7938" customWidth="true" style="48" width="8.625" collapsed="false"/>
    <col min="7939" max="7939" customWidth="true" style="48" width="4.625" collapsed="false"/>
    <col min="7940" max="7940" customWidth="true" style="48" width="8.625" collapsed="false"/>
    <col min="7941" max="7941" customWidth="true" style="48" width="4.625" collapsed="false"/>
    <col min="7942" max="7942" customWidth="true" style="48" width="8.625" collapsed="false"/>
    <col min="7943" max="7943" customWidth="true" style="48" width="4.625" collapsed="false"/>
    <col min="7944" max="7944" customWidth="true" style="48" width="12.375" collapsed="false"/>
    <col min="7945" max="7945" customWidth="true" style="48" width="14.0" collapsed="false"/>
    <col min="7946" max="7946" customWidth="true" style="48" width="12.5" collapsed="false"/>
    <col min="7947" max="7947" customWidth="true" style="48" width="10.0" collapsed="false"/>
    <col min="7948" max="7948" customWidth="true" style="48" width="10.75" collapsed="false"/>
    <col min="7949" max="7950" customWidth="true" style="48" width="10.0" collapsed="false"/>
    <col min="7951" max="7951" customWidth="true" style="48" width="11.875" collapsed="false"/>
    <col min="7952" max="8192" style="48" width="9.0" collapsed="false"/>
    <col min="8193" max="8193" customWidth="true" style="48" width="12.5" collapsed="false"/>
    <col min="8194" max="8194" customWidth="true" style="48" width="8.625" collapsed="false"/>
    <col min="8195" max="8195" customWidth="true" style="48" width="4.625" collapsed="false"/>
    <col min="8196" max="8196" customWidth="true" style="48" width="8.625" collapsed="false"/>
    <col min="8197" max="8197" customWidth="true" style="48" width="4.625" collapsed="false"/>
    <col min="8198" max="8198" customWidth="true" style="48" width="8.625" collapsed="false"/>
    <col min="8199" max="8199" customWidth="true" style="48" width="4.625" collapsed="false"/>
    <col min="8200" max="8200" customWidth="true" style="48" width="12.375" collapsed="false"/>
    <col min="8201" max="8201" customWidth="true" style="48" width="14.0" collapsed="false"/>
    <col min="8202" max="8202" customWidth="true" style="48" width="12.5" collapsed="false"/>
    <col min="8203" max="8203" customWidth="true" style="48" width="10.0" collapsed="false"/>
    <col min="8204" max="8204" customWidth="true" style="48" width="10.75" collapsed="false"/>
    <col min="8205" max="8206" customWidth="true" style="48" width="10.0" collapsed="false"/>
    <col min="8207" max="8207" customWidth="true" style="48" width="11.875" collapsed="false"/>
    <col min="8208" max="8448" style="48" width="9.0" collapsed="false"/>
    <col min="8449" max="8449" customWidth="true" style="48" width="12.5" collapsed="false"/>
    <col min="8450" max="8450" customWidth="true" style="48" width="8.625" collapsed="false"/>
    <col min="8451" max="8451" customWidth="true" style="48" width="4.625" collapsed="false"/>
    <col min="8452" max="8452" customWidth="true" style="48" width="8.625" collapsed="false"/>
    <col min="8453" max="8453" customWidth="true" style="48" width="4.625" collapsed="false"/>
    <col min="8454" max="8454" customWidth="true" style="48" width="8.625" collapsed="false"/>
    <col min="8455" max="8455" customWidth="true" style="48" width="4.625" collapsed="false"/>
    <col min="8456" max="8456" customWidth="true" style="48" width="12.375" collapsed="false"/>
    <col min="8457" max="8457" customWidth="true" style="48" width="14.0" collapsed="false"/>
    <col min="8458" max="8458" customWidth="true" style="48" width="12.5" collapsed="false"/>
    <col min="8459" max="8459" customWidth="true" style="48" width="10.0" collapsed="false"/>
    <col min="8460" max="8460" customWidth="true" style="48" width="10.75" collapsed="false"/>
    <col min="8461" max="8462" customWidth="true" style="48" width="10.0" collapsed="false"/>
    <col min="8463" max="8463" customWidth="true" style="48" width="11.875" collapsed="false"/>
    <col min="8464" max="8704" style="48" width="9.0" collapsed="false"/>
    <col min="8705" max="8705" customWidth="true" style="48" width="12.5" collapsed="false"/>
    <col min="8706" max="8706" customWidth="true" style="48" width="8.625" collapsed="false"/>
    <col min="8707" max="8707" customWidth="true" style="48" width="4.625" collapsed="false"/>
    <col min="8708" max="8708" customWidth="true" style="48" width="8.625" collapsed="false"/>
    <col min="8709" max="8709" customWidth="true" style="48" width="4.625" collapsed="false"/>
    <col min="8710" max="8710" customWidth="true" style="48" width="8.625" collapsed="false"/>
    <col min="8711" max="8711" customWidth="true" style="48" width="4.625" collapsed="false"/>
    <col min="8712" max="8712" customWidth="true" style="48" width="12.375" collapsed="false"/>
    <col min="8713" max="8713" customWidth="true" style="48" width="14.0" collapsed="false"/>
    <col min="8714" max="8714" customWidth="true" style="48" width="12.5" collapsed="false"/>
    <col min="8715" max="8715" customWidth="true" style="48" width="10.0" collapsed="false"/>
    <col min="8716" max="8716" customWidth="true" style="48" width="10.75" collapsed="false"/>
    <col min="8717" max="8718" customWidth="true" style="48" width="10.0" collapsed="false"/>
    <col min="8719" max="8719" customWidth="true" style="48" width="11.875" collapsed="false"/>
    <col min="8720" max="8960" style="48" width="9.0" collapsed="false"/>
    <col min="8961" max="8961" customWidth="true" style="48" width="12.5" collapsed="false"/>
    <col min="8962" max="8962" customWidth="true" style="48" width="8.625" collapsed="false"/>
    <col min="8963" max="8963" customWidth="true" style="48" width="4.625" collapsed="false"/>
    <col min="8964" max="8964" customWidth="true" style="48" width="8.625" collapsed="false"/>
    <col min="8965" max="8965" customWidth="true" style="48" width="4.625" collapsed="false"/>
    <col min="8966" max="8966" customWidth="true" style="48" width="8.625" collapsed="false"/>
    <col min="8967" max="8967" customWidth="true" style="48" width="4.625" collapsed="false"/>
    <col min="8968" max="8968" customWidth="true" style="48" width="12.375" collapsed="false"/>
    <col min="8969" max="8969" customWidth="true" style="48" width="14.0" collapsed="false"/>
    <col min="8970" max="8970" customWidth="true" style="48" width="12.5" collapsed="false"/>
    <col min="8971" max="8971" customWidth="true" style="48" width="10.0" collapsed="false"/>
    <col min="8972" max="8972" customWidth="true" style="48" width="10.75" collapsed="false"/>
    <col min="8973" max="8974" customWidth="true" style="48" width="10.0" collapsed="false"/>
    <col min="8975" max="8975" customWidth="true" style="48" width="11.875" collapsed="false"/>
    <col min="8976" max="9216" style="48" width="9.0" collapsed="false"/>
    <col min="9217" max="9217" customWidth="true" style="48" width="12.5" collapsed="false"/>
    <col min="9218" max="9218" customWidth="true" style="48" width="8.625" collapsed="false"/>
    <col min="9219" max="9219" customWidth="true" style="48" width="4.625" collapsed="false"/>
    <col min="9220" max="9220" customWidth="true" style="48" width="8.625" collapsed="false"/>
    <col min="9221" max="9221" customWidth="true" style="48" width="4.625" collapsed="false"/>
    <col min="9222" max="9222" customWidth="true" style="48" width="8.625" collapsed="false"/>
    <col min="9223" max="9223" customWidth="true" style="48" width="4.625" collapsed="false"/>
    <col min="9224" max="9224" customWidth="true" style="48" width="12.375" collapsed="false"/>
    <col min="9225" max="9225" customWidth="true" style="48" width="14.0" collapsed="false"/>
    <col min="9226" max="9226" customWidth="true" style="48" width="12.5" collapsed="false"/>
    <col min="9227" max="9227" customWidth="true" style="48" width="10.0" collapsed="false"/>
    <col min="9228" max="9228" customWidth="true" style="48" width="10.75" collapsed="false"/>
    <col min="9229" max="9230" customWidth="true" style="48" width="10.0" collapsed="false"/>
    <col min="9231" max="9231" customWidth="true" style="48" width="11.875" collapsed="false"/>
    <col min="9232" max="9472" style="48" width="9.0" collapsed="false"/>
    <col min="9473" max="9473" customWidth="true" style="48" width="12.5" collapsed="false"/>
    <col min="9474" max="9474" customWidth="true" style="48" width="8.625" collapsed="false"/>
    <col min="9475" max="9475" customWidth="true" style="48" width="4.625" collapsed="false"/>
    <col min="9476" max="9476" customWidth="true" style="48" width="8.625" collapsed="false"/>
    <col min="9477" max="9477" customWidth="true" style="48" width="4.625" collapsed="false"/>
    <col min="9478" max="9478" customWidth="true" style="48" width="8.625" collapsed="false"/>
    <col min="9479" max="9479" customWidth="true" style="48" width="4.625" collapsed="false"/>
    <col min="9480" max="9480" customWidth="true" style="48" width="12.375" collapsed="false"/>
    <col min="9481" max="9481" customWidth="true" style="48" width="14.0" collapsed="false"/>
    <col min="9482" max="9482" customWidth="true" style="48" width="12.5" collapsed="false"/>
    <col min="9483" max="9483" customWidth="true" style="48" width="10.0" collapsed="false"/>
    <col min="9484" max="9484" customWidth="true" style="48" width="10.75" collapsed="false"/>
    <col min="9485" max="9486" customWidth="true" style="48" width="10.0" collapsed="false"/>
    <col min="9487" max="9487" customWidth="true" style="48" width="11.875" collapsed="false"/>
    <col min="9488" max="9728" style="48" width="9.0" collapsed="false"/>
    <col min="9729" max="9729" customWidth="true" style="48" width="12.5" collapsed="false"/>
    <col min="9730" max="9730" customWidth="true" style="48" width="8.625" collapsed="false"/>
    <col min="9731" max="9731" customWidth="true" style="48" width="4.625" collapsed="false"/>
    <col min="9732" max="9732" customWidth="true" style="48" width="8.625" collapsed="false"/>
    <col min="9733" max="9733" customWidth="true" style="48" width="4.625" collapsed="false"/>
    <col min="9734" max="9734" customWidth="true" style="48" width="8.625" collapsed="false"/>
    <col min="9735" max="9735" customWidth="true" style="48" width="4.625" collapsed="false"/>
    <col min="9736" max="9736" customWidth="true" style="48" width="12.375" collapsed="false"/>
    <col min="9737" max="9737" customWidth="true" style="48" width="14.0" collapsed="false"/>
    <col min="9738" max="9738" customWidth="true" style="48" width="12.5" collapsed="false"/>
    <col min="9739" max="9739" customWidth="true" style="48" width="10.0" collapsed="false"/>
    <col min="9740" max="9740" customWidth="true" style="48" width="10.75" collapsed="false"/>
    <col min="9741" max="9742" customWidth="true" style="48" width="10.0" collapsed="false"/>
    <col min="9743" max="9743" customWidth="true" style="48" width="11.875" collapsed="false"/>
    <col min="9744" max="9984" style="48" width="9.0" collapsed="false"/>
    <col min="9985" max="9985" customWidth="true" style="48" width="12.5" collapsed="false"/>
    <col min="9986" max="9986" customWidth="true" style="48" width="8.625" collapsed="false"/>
    <col min="9987" max="9987" customWidth="true" style="48" width="4.625" collapsed="false"/>
    <col min="9988" max="9988" customWidth="true" style="48" width="8.625" collapsed="false"/>
    <col min="9989" max="9989" customWidth="true" style="48" width="4.625" collapsed="false"/>
    <col min="9990" max="9990" customWidth="true" style="48" width="8.625" collapsed="false"/>
    <col min="9991" max="9991" customWidth="true" style="48" width="4.625" collapsed="false"/>
    <col min="9992" max="9992" customWidth="true" style="48" width="12.375" collapsed="false"/>
    <col min="9993" max="9993" customWidth="true" style="48" width="14.0" collapsed="false"/>
    <col min="9994" max="9994" customWidth="true" style="48" width="12.5" collapsed="false"/>
    <col min="9995" max="9995" customWidth="true" style="48" width="10.0" collapsed="false"/>
    <col min="9996" max="9996" customWidth="true" style="48" width="10.75" collapsed="false"/>
    <col min="9997" max="9998" customWidth="true" style="48" width="10.0" collapsed="false"/>
    <col min="9999" max="9999" customWidth="true" style="48" width="11.875" collapsed="false"/>
    <col min="10000" max="10240" style="48" width="9.0" collapsed="false"/>
    <col min="10241" max="10241" customWidth="true" style="48" width="12.5" collapsed="false"/>
    <col min="10242" max="10242" customWidth="true" style="48" width="8.625" collapsed="false"/>
    <col min="10243" max="10243" customWidth="true" style="48" width="4.625" collapsed="false"/>
    <col min="10244" max="10244" customWidth="true" style="48" width="8.625" collapsed="false"/>
    <col min="10245" max="10245" customWidth="true" style="48" width="4.625" collapsed="false"/>
    <col min="10246" max="10246" customWidth="true" style="48" width="8.625" collapsed="false"/>
    <col min="10247" max="10247" customWidth="true" style="48" width="4.625" collapsed="false"/>
    <col min="10248" max="10248" customWidth="true" style="48" width="12.375" collapsed="false"/>
    <col min="10249" max="10249" customWidth="true" style="48" width="14.0" collapsed="false"/>
    <col min="10250" max="10250" customWidth="true" style="48" width="12.5" collapsed="false"/>
    <col min="10251" max="10251" customWidth="true" style="48" width="10.0" collapsed="false"/>
    <col min="10252" max="10252" customWidth="true" style="48" width="10.75" collapsed="false"/>
    <col min="10253" max="10254" customWidth="true" style="48" width="10.0" collapsed="false"/>
    <col min="10255" max="10255" customWidth="true" style="48" width="11.875" collapsed="false"/>
    <col min="10256" max="10496" style="48" width="9.0" collapsed="false"/>
    <col min="10497" max="10497" customWidth="true" style="48" width="12.5" collapsed="false"/>
    <col min="10498" max="10498" customWidth="true" style="48" width="8.625" collapsed="false"/>
    <col min="10499" max="10499" customWidth="true" style="48" width="4.625" collapsed="false"/>
    <col min="10500" max="10500" customWidth="true" style="48" width="8.625" collapsed="false"/>
    <col min="10501" max="10501" customWidth="true" style="48" width="4.625" collapsed="false"/>
    <col min="10502" max="10502" customWidth="true" style="48" width="8.625" collapsed="false"/>
    <col min="10503" max="10503" customWidth="true" style="48" width="4.625" collapsed="false"/>
    <col min="10504" max="10504" customWidth="true" style="48" width="12.375" collapsed="false"/>
    <col min="10505" max="10505" customWidth="true" style="48" width="14.0" collapsed="false"/>
    <col min="10506" max="10506" customWidth="true" style="48" width="12.5" collapsed="false"/>
    <col min="10507" max="10507" customWidth="true" style="48" width="10.0" collapsed="false"/>
    <col min="10508" max="10508" customWidth="true" style="48" width="10.75" collapsed="false"/>
    <col min="10509" max="10510" customWidth="true" style="48" width="10.0" collapsed="false"/>
    <col min="10511" max="10511" customWidth="true" style="48" width="11.875" collapsed="false"/>
    <col min="10512" max="10752" style="48" width="9.0" collapsed="false"/>
    <col min="10753" max="10753" customWidth="true" style="48" width="12.5" collapsed="false"/>
    <col min="10754" max="10754" customWidth="true" style="48" width="8.625" collapsed="false"/>
    <col min="10755" max="10755" customWidth="true" style="48" width="4.625" collapsed="false"/>
    <col min="10756" max="10756" customWidth="true" style="48" width="8.625" collapsed="false"/>
    <col min="10757" max="10757" customWidth="true" style="48" width="4.625" collapsed="false"/>
    <col min="10758" max="10758" customWidth="true" style="48" width="8.625" collapsed="false"/>
    <col min="10759" max="10759" customWidth="true" style="48" width="4.625" collapsed="false"/>
    <col min="10760" max="10760" customWidth="true" style="48" width="12.375" collapsed="false"/>
    <col min="10761" max="10761" customWidth="true" style="48" width="14.0" collapsed="false"/>
    <col min="10762" max="10762" customWidth="true" style="48" width="12.5" collapsed="false"/>
    <col min="10763" max="10763" customWidth="true" style="48" width="10.0" collapsed="false"/>
    <col min="10764" max="10764" customWidth="true" style="48" width="10.75" collapsed="false"/>
    <col min="10765" max="10766" customWidth="true" style="48" width="10.0" collapsed="false"/>
    <col min="10767" max="10767" customWidth="true" style="48" width="11.875" collapsed="false"/>
    <col min="10768" max="11008" style="48" width="9.0" collapsed="false"/>
    <col min="11009" max="11009" customWidth="true" style="48" width="12.5" collapsed="false"/>
    <col min="11010" max="11010" customWidth="true" style="48" width="8.625" collapsed="false"/>
    <col min="11011" max="11011" customWidth="true" style="48" width="4.625" collapsed="false"/>
    <col min="11012" max="11012" customWidth="true" style="48" width="8.625" collapsed="false"/>
    <col min="11013" max="11013" customWidth="true" style="48" width="4.625" collapsed="false"/>
    <col min="11014" max="11014" customWidth="true" style="48" width="8.625" collapsed="false"/>
    <col min="11015" max="11015" customWidth="true" style="48" width="4.625" collapsed="false"/>
    <col min="11016" max="11016" customWidth="true" style="48" width="12.375" collapsed="false"/>
    <col min="11017" max="11017" customWidth="true" style="48" width="14.0" collapsed="false"/>
    <col min="11018" max="11018" customWidth="true" style="48" width="12.5" collapsed="false"/>
    <col min="11019" max="11019" customWidth="true" style="48" width="10.0" collapsed="false"/>
    <col min="11020" max="11020" customWidth="true" style="48" width="10.75" collapsed="false"/>
    <col min="11021" max="11022" customWidth="true" style="48" width="10.0" collapsed="false"/>
    <col min="11023" max="11023" customWidth="true" style="48" width="11.875" collapsed="false"/>
    <col min="11024" max="11264" style="48" width="9.0" collapsed="false"/>
    <col min="11265" max="11265" customWidth="true" style="48" width="12.5" collapsed="false"/>
    <col min="11266" max="11266" customWidth="true" style="48" width="8.625" collapsed="false"/>
    <col min="11267" max="11267" customWidth="true" style="48" width="4.625" collapsed="false"/>
    <col min="11268" max="11268" customWidth="true" style="48" width="8.625" collapsed="false"/>
    <col min="11269" max="11269" customWidth="true" style="48" width="4.625" collapsed="false"/>
    <col min="11270" max="11270" customWidth="true" style="48" width="8.625" collapsed="false"/>
    <col min="11271" max="11271" customWidth="true" style="48" width="4.625" collapsed="false"/>
    <col min="11272" max="11272" customWidth="true" style="48" width="12.375" collapsed="false"/>
    <col min="11273" max="11273" customWidth="true" style="48" width="14.0" collapsed="false"/>
    <col min="11274" max="11274" customWidth="true" style="48" width="12.5" collapsed="false"/>
    <col min="11275" max="11275" customWidth="true" style="48" width="10.0" collapsed="false"/>
    <col min="11276" max="11276" customWidth="true" style="48" width="10.75" collapsed="false"/>
    <col min="11277" max="11278" customWidth="true" style="48" width="10.0" collapsed="false"/>
    <col min="11279" max="11279" customWidth="true" style="48" width="11.875" collapsed="false"/>
    <col min="11280" max="11520" style="48" width="9.0" collapsed="false"/>
    <col min="11521" max="11521" customWidth="true" style="48" width="12.5" collapsed="false"/>
    <col min="11522" max="11522" customWidth="true" style="48" width="8.625" collapsed="false"/>
    <col min="11523" max="11523" customWidth="true" style="48" width="4.625" collapsed="false"/>
    <col min="11524" max="11524" customWidth="true" style="48" width="8.625" collapsed="false"/>
    <col min="11525" max="11525" customWidth="true" style="48" width="4.625" collapsed="false"/>
    <col min="11526" max="11526" customWidth="true" style="48" width="8.625" collapsed="false"/>
    <col min="11527" max="11527" customWidth="true" style="48" width="4.625" collapsed="false"/>
    <col min="11528" max="11528" customWidth="true" style="48" width="12.375" collapsed="false"/>
    <col min="11529" max="11529" customWidth="true" style="48" width="14.0" collapsed="false"/>
    <col min="11530" max="11530" customWidth="true" style="48" width="12.5" collapsed="false"/>
    <col min="11531" max="11531" customWidth="true" style="48" width="10.0" collapsed="false"/>
    <col min="11532" max="11532" customWidth="true" style="48" width="10.75" collapsed="false"/>
    <col min="11533" max="11534" customWidth="true" style="48" width="10.0" collapsed="false"/>
    <col min="11535" max="11535" customWidth="true" style="48" width="11.875" collapsed="false"/>
    <col min="11536" max="11776" style="48" width="9.0" collapsed="false"/>
    <col min="11777" max="11777" customWidth="true" style="48" width="12.5" collapsed="false"/>
    <col min="11778" max="11778" customWidth="true" style="48" width="8.625" collapsed="false"/>
    <col min="11779" max="11779" customWidth="true" style="48" width="4.625" collapsed="false"/>
    <col min="11780" max="11780" customWidth="true" style="48" width="8.625" collapsed="false"/>
    <col min="11781" max="11781" customWidth="true" style="48" width="4.625" collapsed="false"/>
    <col min="11782" max="11782" customWidth="true" style="48" width="8.625" collapsed="false"/>
    <col min="11783" max="11783" customWidth="true" style="48" width="4.625" collapsed="false"/>
    <col min="11784" max="11784" customWidth="true" style="48" width="12.375" collapsed="false"/>
    <col min="11785" max="11785" customWidth="true" style="48" width="14.0" collapsed="false"/>
    <col min="11786" max="11786" customWidth="true" style="48" width="12.5" collapsed="false"/>
    <col min="11787" max="11787" customWidth="true" style="48" width="10.0" collapsed="false"/>
    <col min="11788" max="11788" customWidth="true" style="48" width="10.75" collapsed="false"/>
    <col min="11789" max="11790" customWidth="true" style="48" width="10.0" collapsed="false"/>
    <col min="11791" max="11791" customWidth="true" style="48" width="11.875" collapsed="false"/>
    <col min="11792" max="12032" style="48" width="9.0" collapsed="false"/>
    <col min="12033" max="12033" customWidth="true" style="48" width="12.5" collapsed="false"/>
    <col min="12034" max="12034" customWidth="true" style="48" width="8.625" collapsed="false"/>
    <col min="12035" max="12035" customWidth="true" style="48" width="4.625" collapsed="false"/>
    <col min="12036" max="12036" customWidth="true" style="48" width="8.625" collapsed="false"/>
    <col min="12037" max="12037" customWidth="true" style="48" width="4.625" collapsed="false"/>
    <col min="12038" max="12038" customWidth="true" style="48" width="8.625" collapsed="false"/>
    <col min="12039" max="12039" customWidth="true" style="48" width="4.625" collapsed="false"/>
    <col min="12040" max="12040" customWidth="true" style="48" width="12.375" collapsed="false"/>
    <col min="12041" max="12041" customWidth="true" style="48" width="14.0" collapsed="false"/>
    <col min="12042" max="12042" customWidth="true" style="48" width="12.5" collapsed="false"/>
    <col min="12043" max="12043" customWidth="true" style="48" width="10.0" collapsed="false"/>
    <col min="12044" max="12044" customWidth="true" style="48" width="10.75" collapsed="false"/>
    <col min="12045" max="12046" customWidth="true" style="48" width="10.0" collapsed="false"/>
    <col min="12047" max="12047" customWidth="true" style="48" width="11.875" collapsed="false"/>
    <col min="12048" max="12288" style="48" width="9.0" collapsed="false"/>
    <col min="12289" max="12289" customWidth="true" style="48" width="12.5" collapsed="false"/>
    <col min="12290" max="12290" customWidth="true" style="48" width="8.625" collapsed="false"/>
    <col min="12291" max="12291" customWidth="true" style="48" width="4.625" collapsed="false"/>
    <col min="12292" max="12292" customWidth="true" style="48" width="8.625" collapsed="false"/>
    <col min="12293" max="12293" customWidth="true" style="48" width="4.625" collapsed="false"/>
    <col min="12294" max="12294" customWidth="true" style="48" width="8.625" collapsed="false"/>
    <col min="12295" max="12295" customWidth="true" style="48" width="4.625" collapsed="false"/>
    <col min="12296" max="12296" customWidth="true" style="48" width="12.375" collapsed="false"/>
    <col min="12297" max="12297" customWidth="true" style="48" width="14.0" collapsed="false"/>
    <col min="12298" max="12298" customWidth="true" style="48" width="12.5" collapsed="false"/>
    <col min="12299" max="12299" customWidth="true" style="48" width="10.0" collapsed="false"/>
    <col min="12300" max="12300" customWidth="true" style="48" width="10.75" collapsed="false"/>
    <col min="12301" max="12302" customWidth="true" style="48" width="10.0" collapsed="false"/>
    <col min="12303" max="12303" customWidth="true" style="48" width="11.875" collapsed="false"/>
    <col min="12304" max="12544" style="48" width="9.0" collapsed="false"/>
    <col min="12545" max="12545" customWidth="true" style="48" width="12.5" collapsed="false"/>
    <col min="12546" max="12546" customWidth="true" style="48" width="8.625" collapsed="false"/>
    <col min="12547" max="12547" customWidth="true" style="48" width="4.625" collapsed="false"/>
    <col min="12548" max="12548" customWidth="true" style="48" width="8.625" collapsed="false"/>
    <col min="12549" max="12549" customWidth="true" style="48" width="4.625" collapsed="false"/>
    <col min="12550" max="12550" customWidth="true" style="48" width="8.625" collapsed="false"/>
    <col min="12551" max="12551" customWidth="true" style="48" width="4.625" collapsed="false"/>
    <col min="12552" max="12552" customWidth="true" style="48" width="12.375" collapsed="false"/>
    <col min="12553" max="12553" customWidth="true" style="48" width="14.0" collapsed="false"/>
    <col min="12554" max="12554" customWidth="true" style="48" width="12.5" collapsed="false"/>
    <col min="12555" max="12555" customWidth="true" style="48" width="10.0" collapsed="false"/>
    <col min="12556" max="12556" customWidth="true" style="48" width="10.75" collapsed="false"/>
    <col min="12557" max="12558" customWidth="true" style="48" width="10.0" collapsed="false"/>
    <col min="12559" max="12559" customWidth="true" style="48" width="11.875" collapsed="false"/>
    <col min="12560" max="12800" style="48" width="9.0" collapsed="false"/>
    <col min="12801" max="12801" customWidth="true" style="48" width="12.5" collapsed="false"/>
    <col min="12802" max="12802" customWidth="true" style="48" width="8.625" collapsed="false"/>
    <col min="12803" max="12803" customWidth="true" style="48" width="4.625" collapsed="false"/>
    <col min="12804" max="12804" customWidth="true" style="48" width="8.625" collapsed="false"/>
    <col min="12805" max="12805" customWidth="true" style="48" width="4.625" collapsed="false"/>
    <col min="12806" max="12806" customWidth="true" style="48" width="8.625" collapsed="false"/>
    <col min="12807" max="12807" customWidth="true" style="48" width="4.625" collapsed="false"/>
    <col min="12808" max="12808" customWidth="true" style="48" width="12.375" collapsed="false"/>
    <col min="12809" max="12809" customWidth="true" style="48" width="14.0" collapsed="false"/>
    <col min="12810" max="12810" customWidth="true" style="48" width="12.5" collapsed="false"/>
    <col min="12811" max="12811" customWidth="true" style="48" width="10.0" collapsed="false"/>
    <col min="12812" max="12812" customWidth="true" style="48" width="10.75" collapsed="false"/>
    <col min="12813" max="12814" customWidth="true" style="48" width="10.0" collapsed="false"/>
    <col min="12815" max="12815" customWidth="true" style="48" width="11.875" collapsed="false"/>
    <col min="12816" max="13056" style="48" width="9.0" collapsed="false"/>
    <col min="13057" max="13057" customWidth="true" style="48" width="12.5" collapsed="false"/>
    <col min="13058" max="13058" customWidth="true" style="48" width="8.625" collapsed="false"/>
    <col min="13059" max="13059" customWidth="true" style="48" width="4.625" collapsed="false"/>
    <col min="13060" max="13060" customWidth="true" style="48" width="8.625" collapsed="false"/>
    <col min="13061" max="13061" customWidth="true" style="48" width="4.625" collapsed="false"/>
    <col min="13062" max="13062" customWidth="true" style="48" width="8.625" collapsed="false"/>
    <col min="13063" max="13063" customWidth="true" style="48" width="4.625" collapsed="false"/>
    <col min="13064" max="13064" customWidth="true" style="48" width="12.375" collapsed="false"/>
    <col min="13065" max="13065" customWidth="true" style="48" width="14.0" collapsed="false"/>
    <col min="13066" max="13066" customWidth="true" style="48" width="12.5" collapsed="false"/>
    <col min="13067" max="13067" customWidth="true" style="48" width="10.0" collapsed="false"/>
    <col min="13068" max="13068" customWidth="true" style="48" width="10.75" collapsed="false"/>
    <col min="13069" max="13070" customWidth="true" style="48" width="10.0" collapsed="false"/>
    <col min="13071" max="13071" customWidth="true" style="48" width="11.875" collapsed="false"/>
    <col min="13072" max="13312" style="48" width="9.0" collapsed="false"/>
    <col min="13313" max="13313" customWidth="true" style="48" width="12.5" collapsed="false"/>
    <col min="13314" max="13314" customWidth="true" style="48" width="8.625" collapsed="false"/>
    <col min="13315" max="13315" customWidth="true" style="48" width="4.625" collapsed="false"/>
    <col min="13316" max="13316" customWidth="true" style="48" width="8.625" collapsed="false"/>
    <col min="13317" max="13317" customWidth="true" style="48" width="4.625" collapsed="false"/>
    <col min="13318" max="13318" customWidth="true" style="48" width="8.625" collapsed="false"/>
    <col min="13319" max="13319" customWidth="true" style="48" width="4.625" collapsed="false"/>
    <col min="13320" max="13320" customWidth="true" style="48" width="12.375" collapsed="false"/>
    <col min="13321" max="13321" customWidth="true" style="48" width="14.0" collapsed="false"/>
    <col min="13322" max="13322" customWidth="true" style="48" width="12.5" collapsed="false"/>
    <col min="13323" max="13323" customWidth="true" style="48" width="10.0" collapsed="false"/>
    <col min="13324" max="13324" customWidth="true" style="48" width="10.75" collapsed="false"/>
    <col min="13325" max="13326" customWidth="true" style="48" width="10.0" collapsed="false"/>
    <col min="13327" max="13327" customWidth="true" style="48" width="11.875" collapsed="false"/>
    <col min="13328" max="13568" style="48" width="9.0" collapsed="false"/>
    <col min="13569" max="13569" customWidth="true" style="48" width="12.5" collapsed="false"/>
    <col min="13570" max="13570" customWidth="true" style="48" width="8.625" collapsed="false"/>
    <col min="13571" max="13571" customWidth="true" style="48" width="4.625" collapsed="false"/>
    <col min="13572" max="13572" customWidth="true" style="48" width="8.625" collapsed="false"/>
    <col min="13573" max="13573" customWidth="true" style="48" width="4.625" collapsed="false"/>
    <col min="13574" max="13574" customWidth="true" style="48" width="8.625" collapsed="false"/>
    <col min="13575" max="13575" customWidth="true" style="48" width="4.625" collapsed="false"/>
    <col min="13576" max="13576" customWidth="true" style="48" width="12.375" collapsed="false"/>
    <col min="13577" max="13577" customWidth="true" style="48" width="14.0" collapsed="false"/>
    <col min="13578" max="13578" customWidth="true" style="48" width="12.5" collapsed="false"/>
    <col min="13579" max="13579" customWidth="true" style="48" width="10.0" collapsed="false"/>
    <col min="13580" max="13580" customWidth="true" style="48" width="10.75" collapsed="false"/>
    <col min="13581" max="13582" customWidth="true" style="48" width="10.0" collapsed="false"/>
    <col min="13583" max="13583" customWidth="true" style="48" width="11.875" collapsed="false"/>
    <col min="13584" max="13824" style="48" width="9.0" collapsed="false"/>
    <col min="13825" max="13825" customWidth="true" style="48" width="12.5" collapsed="false"/>
    <col min="13826" max="13826" customWidth="true" style="48" width="8.625" collapsed="false"/>
    <col min="13827" max="13827" customWidth="true" style="48" width="4.625" collapsed="false"/>
    <col min="13828" max="13828" customWidth="true" style="48" width="8.625" collapsed="false"/>
    <col min="13829" max="13829" customWidth="true" style="48" width="4.625" collapsed="false"/>
    <col min="13830" max="13830" customWidth="true" style="48" width="8.625" collapsed="false"/>
    <col min="13831" max="13831" customWidth="true" style="48" width="4.625" collapsed="false"/>
    <col min="13832" max="13832" customWidth="true" style="48" width="12.375" collapsed="false"/>
    <col min="13833" max="13833" customWidth="true" style="48" width="14.0" collapsed="false"/>
    <col min="13834" max="13834" customWidth="true" style="48" width="12.5" collapsed="false"/>
    <col min="13835" max="13835" customWidth="true" style="48" width="10.0" collapsed="false"/>
    <col min="13836" max="13836" customWidth="true" style="48" width="10.75" collapsed="false"/>
    <col min="13837" max="13838" customWidth="true" style="48" width="10.0" collapsed="false"/>
    <col min="13839" max="13839" customWidth="true" style="48" width="11.875" collapsed="false"/>
    <col min="13840" max="14080" style="48" width="9.0" collapsed="false"/>
    <col min="14081" max="14081" customWidth="true" style="48" width="12.5" collapsed="false"/>
    <col min="14082" max="14082" customWidth="true" style="48" width="8.625" collapsed="false"/>
    <col min="14083" max="14083" customWidth="true" style="48" width="4.625" collapsed="false"/>
    <col min="14084" max="14084" customWidth="true" style="48" width="8.625" collapsed="false"/>
    <col min="14085" max="14085" customWidth="true" style="48" width="4.625" collapsed="false"/>
    <col min="14086" max="14086" customWidth="true" style="48" width="8.625" collapsed="false"/>
    <col min="14087" max="14087" customWidth="true" style="48" width="4.625" collapsed="false"/>
    <col min="14088" max="14088" customWidth="true" style="48" width="12.375" collapsed="false"/>
    <col min="14089" max="14089" customWidth="true" style="48" width="14.0" collapsed="false"/>
    <col min="14090" max="14090" customWidth="true" style="48" width="12.5" collapsed="false"/>
    <col min="14091" max="14091" customWidth="true" style="48" width="10.0" collapsed="false"/>
    <col min="14092" max="14092" customWidth="true" style="48" width="10.75" collapsed="false"/>
    <col min="14093" max="14094" customWidth="true" style="48" width="10.0" collapsed="false"/>
    <col min="14095" max="14095" customWidth="true" style="48" width="11.875" collapsed="false"/>
    <col min="14096" max="14336" style="48" width="9.0" collapsed="false"/>
    <col min="14337" max="14337" customWidth="true" style="48" width="12.5" collapsed="false"/>
    <col min="14338" max="14338" customWidth="true" style="48" width="8.625" collapsed="false"/>
    <col min="14339" max="14339" customWidth="true" style="48" width="4.625" collapsed="false"/>
    <col min="14340" max="14340" customWidth="true" style="48" width="8.625" collapsed="false"/>
    <col min="14341" max="14341" customWidth="true" style="48" width="4.625" collapsed="false"/>
    <col min="14342" max="14342" customWidth="true" style="48" width="8.625" collapsed="false"/>
    <col min="14343" max="14343" customWidth="true" style="48" width="4.625" collapsed="false"/>
    <col min="14344" max="14344" customWidth="true" style="48" width="12.375" collapsed="false"/>
    <col min="14345" max="14345" customWidth="true" style="48" width="14.0" collapsed="false"/>
    <col min="14346" max="14346" customWidth="true" style="48" width="12.5" collapsed="false"/>
    <col min="14347" max="14347" customWidth="true" style="48" width="10.0" collapsed="false"/>
    <col min="14348" max="14348" customWidth="true" style="48" width="10.75" collapsed="false"/>
    <col min="14349" max="14350" customWidth="true" style="48" width="10.0" collapsed="false"/>
    <col min="14351" max="14351" customWidth="true" style="48" width="11.875" collapsed="false"/>
    <col min="14352" max="14592" style="48" width="9.0" collapsed="false"/>
    <col min="14593" max="14593" customWidth="true" style="48" width="12.5" collapsed="false"/>
    <col min="14594" max="14594" customWidth="true" style="48" width="8.625" collapsed="false"/>
    <col min="14595" max="14595" customWidth="true" style="48" width="4.625" collapsed="false"/>
    <col min="14596" max="14596" customWidth="true" style="48" width="8.625" collapsed="false"/>
    <col min="14597" max="14597" customWidth="true" style="48" width="4.625" collapsed="false"/>
    <col min="14598" max="14598" customWidth="true" style="48" width="8.625" collapsed="false"/>
    <col min="14599" max="14599" customWidth="true" style="48" width="4.625" collapsed="false"/>
    <col min="14600" max="14600" customWidth="true" style="48" width="12.375" collapsed="false"/>
    <col min="14601" max="14601" customWidth="true" style="48" width="14.0" collapsed="false"/>
    <col min="14602" max="14602" customWidth="true" style="48" width="12.5" collapsed="false"/>
    <col min="14603" max="14603" customWidth="true" style="48" width="10.0" collapsed="false"/>
    <col min="14604" max="14604" customWidth="true" style="48" width="10.75" collapsed="false"/>
    <col min="14605" max="14606" customWidth="true" style="48" width="10.0" collapsed="false"/>
    <col min="14607" max="14607" customWidth="true" style="48" width="11.875" collapsed="false"/>
    <col min="14608" max="14848" style="48" width="9.0" collapsed="false"/>
    <col min="14849" max="14849" customWidth="true" style="48" width="12.5" collapsed="false"/>
    <col min="14850" max="14850" customWidth="true" style="48" width="8.625" collapsed="false"/>
    <col min="14851" max="14851" customWidth="true" style="48" width="4.625" collapsed="false"/>
    <col min="14852" max="14852" customWidth="true" style="48" width="8.625" collapsed="false"/>
    <col min="14853" max="14853" customWidth="true" style="48" width="4.625" collapsed="false"/>
    <col min="14854" max="14854" customWidth="true" style="48" width="8.625" collapsed="false"/>
    <col min="14855" max="14855" customWidth="true" style="48" width="4.625" collapsed="false"/>
    <col min="14856" max="14856" customWidth="true" style="48" width="12.375" collapsed="false"/>
    <col min="14857" max="14857" customWidth="true" style="48" width="14.0" collapsed="false"/>
    <col min="14858" max="14858" customWidth="true" style="48" width="12.5" collapsed="false"/>
    <col min="14859" max="14859" customWidth="true" style="48" width="10.0" collapsed="false"/>
    <col min="14860" max="14860" customWidth="true" style="48" width="10.75" collapsed="false"/>
    <col min="14861" max="14862" customWidth="true" style="48" width="10.0" collapsed="false"/>
    <col min="14863" max="14863" customWidth="true" style="48" width="11.875" collapsed="false"/>
    <col min="14864" max="15104" style="48" width="9.0" collapsed="false"/>
    <col min="15105" max="15105" customWidth="true" style="48" width="12.5" collapsed="false"/>
    <col min="15106" max="15106" customWidth="true" style="48" width="8.625" collapsed="false"/>
    <col min="15107" max="15107" customWidth="true" style="48" width="4.625" collapsed="false"/>
    <col min="15108" max="15108" customWidth="true" style="48" width="8.625" collapsed="false"/>
    <col min="15109" max="15109" customWidth="true" style="48" width="4.625" collapsed="false"/>
    <col min="15110" max="15110" customWidth="true" style="48" width="8.625" collapsed="false"/>
    <col min="15111" max="15111" customWidth="true" style="48" width="4.625" collapsed="false"/>
    <col min="15112" max="15112" customWidth="true" style="48" width="12.375" collapsed="false"/>
    <col min="15113" max="15113" customWidth="true" style="48" width="14.0" collapsed="false"/>
    <col min="15114" max="15114" customWidth="true" style="48" width="12.5" collapsed="false"/>
    <col min="15115" max="15115" customWidth="true" style="48" width="10.0" collapsed="false"/>
    <col min="15116" max="15116" customWidth="true" style="48" width="10.75" collapsed="false"/>
    <col min="15117" max="15118" customWidth="true" style="48" width="10.0" collapsed="false"/>
    <col min="15119" max="15119" customWidth="true" style="48" width="11.875" collapsed="false"/>
    <col min="15120" max="15360" style="48" width="9.0" collapsed="false"/>
    <col min="15361" max="15361" customWidth="true" style="48" width="12.5" collapsed="false"/>
    <col min="15362" max="15362" customWidth="true" style="48" width="8.625" collapsed="false"/>
    <col min="15363" max="15363" customWidth="true" style="48" width="4.625" collapsed="false"/>
    <col min="15364" max="15364" customWidth="true" style="48" width="8.625" collapsed="false"/>
    <col min="15365" max="15365" customWidth="true" style="48" width="4.625" collapsed="false"/>
    <col min="15366" max="15366" customWidth="true" style="48" width="8.625" collapsed="false"/>
    <col min="15367" max="15367" customWidth="true" style="48" width="4.625" collapsed="false"/>
    <col min="15368" max="15368" customWidth="true" style="48" width="12.375" collapsed="false"/>
    <col min="15369" max="15369" customWidth="true" style="48" width="14.0" collapsed="false"/>
    <col min="15370" max="15370" customWidth="true" style="48" width="12.5" collapsed="false"/>
    <col min="15371" max="15371" customWidth="true" style="48" width="10.0" collapsed="false"/>
    <col min="15372" max="15372" customWidth="true" style="48" width="10.75" collapsed="false"/>
    <col min="15373" max="15374" customWidth="true" style="48" width="10.0" collapsed="false"/>
    <col min="15375" max="15375" customWidth="true" style="48" width="11.875" collapsed="false"/>
    <col min="15376" max="15616" style="48" width="9.0" collapsed="false"/>
    <col min="15617" max="15617" customWidth="true" style="48" width="12.5" collapsed="false"/>
    <col min="15618" max="15618" customWidth="true" style="48" width="8.625" collapsed="false"/>
    <col min="15619" max="15619" customWidth="true" style="48" width="4.625" collapsed="false"/>
    <col min="15620" max="15620" customWidth="true" style="48" width="8.625" collapsed="false"/>
    <col min="15621" max="15621" customWidth="true" style="48" width="4.625" collapsed="false"/>
    <col min="15622" max="15622" customWidth="true" style="48" width="8.625" collapsed="false"/>
    <col min="15623" max="15623" customWidth="true" style="48" width="4.625" collapsed="false"/>
    <col min="15624" max="15624" customWidth="true" style="48" width="12.375" collapsed="false"/>
    <col min="15625" max="15625" customWidth="true" style="48" width="14.0" collapsed="false"/>
    <col min="15626" max="15626" customWidth="true" style="48" width="12.5" collapsed="false"/>
    <col min="15627" max="15627" customWidth="true" style="48" width="10.0" collapsed="false"/>
    <col min="15628" max="15628" customWidth="true" style="48" width="10.75" collapsed="false"/>
    <col min="15629" max="15630" customWidth="true" style="48" width="10.0" collapsed="false"/>
    <col min="15631" max="15631" customWidth="true" style="48" width="11.875" collapsed="false"/>
    <col min="15632" max="15872" style="48" width="9.0" collapsed="false"/>
    <col min="15873" max="15873" customWidth="true" style="48" width="12.5" collapsed="false"/>
    <col min="15874" max="15874" customWidth="true" style="48" width="8.625" collapsed="false"/>
    <col min="15875" max="15875" customWidth="true" style="48" width="4.625" collapsed="false"/>
    <col min="15876" max="15876" customWidth="true" style="48" width="8.625" collapsed="false"/>
    <col min="15877" max="15877" customWidth="true" style="48" width="4.625" collapsed="false"/>
    <col min="15878" max="15878" customWidth="true" style="48" width="8.625" collapsed="false"/>
    <col min="15879" max="15879" customWidth="true" style="48" width="4.625" collapsed="false"/>
    <col min="15880" max="15880" customWidth="true" style="48" width="12.375" collapsed="false"/>
    <col min="15881" max="15881" customWidth="true" style="48" width="14.0" collapsed="false"/>
    <col min="15882" max="15882" customWidth="true" style="48" width="12.5" collapsed="false"/>
    <col min="15883" max="15883" customWidth="true" style="48" width="10.0" collapsed="false"/>
    <col min="15884" max="15884" customWidth="true" style="48" width="10.75" collapsed="false"/>
    <col min="15885" max="15886" customWidth="true" style="48" width="10.0" collapsed="false"/>
    <col min="15887" max="15887" customWidth="true" style="48" width="11.875" collapsed="false"/>
    <col min="15888" max="16128" style="48" width="9.0" collapsed="false"/>
    <col min="16129" max="16129" customWidth="true" style="48" width="12.5" collapsed="false"/>
    <col min="16130" max="16130" customWidth="true" style="48" width="8.625" collapsed="false"/>
    <col min="16131" max="16131" customWidth="true" style="48" width="4.625" collapsed="false"/>
    <col min="16132" max="16132" customWidth="true" style="48" width="8.625" collapsed="false"/>
    <col min="16133" max="16133" customWidth="true" style="48" width="4.625" collapsed="false"/>
    <col min="16134" max="16134" customWidth="true" style="48" width="8.625" collapsed="false"/>
    <col min="16135" max="16135" customWidth="true" style="48" width="4.625" collapsed="false"/>
    <col min="16136" max="16136" customWidth="true" style="48" width="12.375" collapsed="false"/>
    <col min="16137" max="16137" customWidth="true" style="48" width="14.0" collapsed="false"/>
    <col min="16138" max="16138" customWidth="true" style="48" width="12.5" collapsed="false"/>
    <col min="16139" max="16139" customWidth="true" style="48" width="10.0" collapsed="false"/>
    <col min="16140" max="16140" customWidth="true" style="48" width="10.75" collapsed="false"/>
    <col min="16141" max="16142" customWidth="true" style="48" width="10.0" collapsed="false"/>
    <col min="16143" max="16143" customWidth="true" style="48" width="11.875" collapsed="false"/>
    <col min="16144" max="16384" style="48" width="9.0" collapsed="false"/>
  </cols>
  <sheetData>
    <row r="1" spans="1:17" s="128" customFormat="1" ht="14.25" x14ac:dyDescent="0.15">
      <c r="A1" s="392"/>
      <c r="B1" s="392"/>
      <c r="C1" s="157"/>
      <c r="D1" s="401" t="s">
        <v>136</v>
      </c>
      <c r="E1" s="401"/>
      <c r="F1" s="401"/>
      <c r="G1" s="401"/>
      <c r="H1" s="401"/>
      <c r="I1" s="401"/>
      <c r="J1" s="401"/>
      <c r="K1" s="401"/>
      <c r="L1" s="401"/>
      <c r="M1" s="158"/>
      <c r="N1" s="159" t="s">
        <v>138</v>
      </c>
      <c r="O1" s="160" t="s">
        <v>131</v>
      </c>
      <c r="P1" s="85"/>
      <c r="Q1" s="88"/>
    </row>
    <row r="2" spans="1:17" s="128" customFormat="1" ht="13.5" x14ac:dyDescent="0.15">
      <c r="A2" s="356" t="s">
        <v>137</v>
      </c>
      <c r="B2" s="356"/>
      <c r="C2" s="356"/>
      <c r="D2" s="161"/>
      <c r="E2" s="161"/>
      <c r="F2" s="161"/>
      <c r="G2" s="161"/>
      <c r="H2" s="161"/>
      <c r="J2" s="162"/>
      <c r="L2" s="162"/>
      <c r="M2" s="363" t="s">
        <v>57</v>
      </c>
      <c r="N2" s="363"/>
      <c r="O2" s="363"/>
      <c r="P2" s="163"/>
      <c r="Q2" s="163"/>
    </row>
    <row r="3" spans="1:17" s="128" customFormat="1" ht="6.75" customHeight="1" x14ac:dyDescent="0.15">
      <c r="D3" s="162"/>
      <c r="E3" s="162"/>
      <c r="F3" s="162"/>
      <c r="G3" s="162"/>
      <c r="H3" s="162"/>
      <c r="J3" s="162"/>
      <c r="L3" s="162"/>
      <c r="M3" s="158"/>
      <c r="N3" s="241"/>
      <c r="O3" s="241"/>
      <c r="P3" s="130"/>
    </row>
    <row r="4" spans="1:17" s="128" customFormat="1" ht="15.75" customHeight="1" x14ac:dyDescent="0.15">
      <c r="A4" s="234" t="s">
        <v>0</v>
      </c>
      <c r="B4" s="234" t="s">
        <v>95</v>
      </c>
      <c r="C4" s="357"/>
      <c r="D4" s="395" t="s">
        <v>96</v>
      </c>
      <c r="E4" s="396"/>
      <c r="F4" s="395" t="s">
        <v>132</v>
      </c>
      <c r="G4" s="396"/>
      <c r="H4" s="407" t="s">
        <v>97</v>
      </c>
      <c r="I4" s="234" t="s">
        <v>133</v>
      </c>
      <c r="J4" s="395" t="s">
        <v>98</v>
      </c>
      <c r="K4" s="234" t="s">
        <v>99</v>
      </c>
      <c r="L4" s="395" t="s">
        <v>100</v>
      </c>
      <c r="M4" s="404" t="s">
        <v>101</v>
      </c>
      <c r="N4" s="234" t="s">
        <v>102</v>
      </c>
      <c r="O4" s="389" t="s">
        <v>103</v>
      </c>
    </row>
    <row r="5" spans="1:17" s="128" customFormat="1" ht="15.75" customHeight="1" x14ac:dyDescent="0.15">
      <c r="A5" s="393"/>
      <c r="B5" s="393"/>
      <c r="C5" s="393"/>
      <c r="D5" s="397"/>
      <c r="E5" s="398"/>
      <c r="F5" s="397"/>
      <c r="G5" s="398"/>
      <c r="H5" s="408"/>
      <c r="I5" s="393"/>
      <c r="J5" s="402"/>
      <c r="K5" s="393"/>
      <c r="L5" s="402"/>
      <c r="M5" s="405"/>
      <c r="N5" s="235"/>
      <c r="O5" s="390"/>
    </row>
    <row r="6" spans="1:17" s="128" customFormat="1" ht="15.75" customHeight="1" thickBot="1" x14ac:dyDescent="0.2">
      <c r="A6" s="394"/>
      <c r="B6" s="394"/>
      <c r="C6" s="394"/>
      <c r="D6" s="399"/>
      <c r="E6" s="400"/>
      <c r="F6" s="399"/>
      <c r="G6" s="400"/>
      <c r="H6" s="409"/>
      <c r="I6" s="394"/>
      <c r="J6" s="403"/>
      <c r="K6" s="394"/>
      <c r="L6" s="403"/>
      <c r="M6" s="406"/>
      <c r="N6" s="236"/>
      <c r="O6" s="391"/>
    </row>
    <row r="7" spans="1:17" s="128" customFormat="1" ht="13.15" customHeight="1" thickTop="1" x14ac:dyDescent="0.15">
      <c r="A7" s="164" t="s">
        <v>1</v>
      </c>
      <c r="B7" s="165" t="n">
        <v>102314.0</v>
      </c>
      <c r="C7" s="166" t="n">
        <v>0.984</v>
      </c>
      <c r="D7" s="204" t="n">
        <v>79399.0</v>
      </c>
      <c r="E7" s="148" t="n">
        <v>0.064</v>
      </c>
      <c r="F7" s="167" t="n">
        <v>22915.0</v>
      </c>
      <c r="G7" s="148" t="n">
        <v>0.92</v>
      </c>
      <c r="H7" s="168" t="n">
        <v>0.016</v>
      </c>
      <c r="I7" s="169" t="s">
        <v>139</v>
      </c>
      <c r="J7" s="169" t="n">
        <v>102315.0</v>
      </c>
      <c r="K7" s="169" t="n">
        <v>4199.0</v>
      </c>
      <c r="L7" s="169" t="n">
        <v>106514.0</v>
      </c>
      <c r="M7" s="170" t="n">
        <v>3.94</v>
      </c>
      <c r="N7" s="169" t="n">
        <v>4.0</v>
      </c>
      <c r="O7" s="169" t="n">
        <v>106518.0</v>
      </c>
    </row>
    <row r="8" spans="1:17" s="128" customFormat="1" ht="13.15" customHeight="1" x14ac:dyDescent="0.15">
      <c r="A8" s="171" t="s">
        <v>2</v>
      </c>
      <c r="B8" s="66" t="n">
        <v>82110.0</v>
      </c>
      <c r="C8" s="149" t="n">
        <v>0.987</v>
      </c>
      <c r="D8" s="172" t="n">
        <v>63165.0</v>
      </c>
      <c r="E8" s="149" t="n">
        <v>0.999</v>
      </c>
      <c r="F8" s="172" t="n">
        <v>18944.0</v>
      </c>
      <c r="G8" s="149" t="n">
        <v>0.988</v>
      </c>
      <c r="H8" s="173" t="n">
        <v>0.013</v>
      </c>
      <c r="I8" s="174" t="s">
        <v>139</v>
      </c>
      <c r="J8" s="174" t="n">
        <v>82111.0</v>
      </c>
      <c r="K8" s="174" t="n">
        <v>3139.0</v>
      </c>
      <c r="L8" s="174" t="n">
        <v>85250.0</v>
      </c>
      <c r="M8" s="175" t="n">
        <v>3.68</v>
      </c>
      <c r="N8" s="174" t="n">
        <v>3.0</v>
      </c>
      <c r="O8" s="174" t="n">
        <v>85253.0</v>
      </c>
    </row>
    <row r="9" spans="1:17" s="128" customFormat="1" ht="13.15" customHeight="1" x14ac:dyDescent="0.15">
      <c r="A9" s="171" t="s">
        <v>3</v>
      </c>
      <c r="B9" s="66" t="n">
        <v>91305.0</v>
      </c>
      <c r="C9" s="149" t="n">
        <v>0.987</v>
      </c>
      <c r="D9" s="172" t="n">
        <v>69464.0</v>
      </c>
      <c r="E9" s="149" t="n">
        <v>0.096</v>
      </c>
      <c r="F9" s="172" t="n">
        <v>21841.0</v>
      </c>
      <c r="G9" s="149" t="n">
        <v>0.891</v>
      </c>
      <c r="H9" s="173" t="n">
        <v>0.013</v>
      </c>
      <c r="I9" s="174" t="s">
        <v>139</v>
      </c>
      <c r="J9" s="174" t="n">
        <v>91306.0</v>
      </c>
      <c r="K9" s="174" t="n">
        <v>3887.0</v>
      </c>
      <c r="L9" s="174" t="n">
        <v>95193.0</v>
      </c>
      <c r="M9" s="175" t="n">
        <v>4.08</v>
      </c>
      <c r="N9" s="174" t="n">
        <v>4.0</v>
      </c>
      <c r="O9" s="174" t="n">
        <v>95197.0</v>
      </c>
    </row>
    <row r="10" spans="1:17" s="128" customFormat="1" ht="13.15" customHeight="1" thickBot="1" x14ac:dyDescent="0.2">
      <c r="A10" s="176" t="s">
        <v>4</v>
      </c>
      <c r="B10" s="209">
        <f>ROUNDDOWN(SUM(B7:B9)+SUM(C7:C9),0)</f>
        <v>0</v>
      </c>
      <c r="C10" s="193">
        <f>MOD(SUM(B7:B9)+SUM(C7:C9),1)</f>
        <v>0</v>
      </c>
      <c r="D10" s="209">
        <f>ROUNDDOWN(SUM(D7:D9)+SUM(E7:E9),0)</f>
        <v>0</v>
      </c>
      <c r="E10" s="193">
        <f>MOD(SUM(D7:D9)+SUM(E7:E9),1)</f>
        <v>0</v>
      </c>
      <c r="F10" s="209">
        <f>ROUNDDOWN(SUM(F7:F9)+SUM(G7:G9),0)</f>
        <v>0</v>
      </c>
      <c r="G10" s="193">
        <f>MOD(SUM(F7:F9)+SUM(G7:G9),1)</f>
        <v>0</v>
      </c>
      <c r="H10" s="210">
        <f>SUM(H7:H9)</f>
        <v>0</v>
      </c>
      <c r="I10" s="211">
        <f>SUM(I7:I9)</f>
        <v>0</v>
      </c>
      <c r="J10" s="212">
        <f>SUM(B10:C10)+H10+I10</f>
        <v>0</v>
      </c>
      <c r="K10" s="212">
        <f>SUM(K7:K9)</f>
        <v>0</v>
      </c>
      <c r="L10" s="212">
        <f>J10+K10</f>
        <v>0</v>
      </c>
      <c r="M10" s="213">
        <f>IF(ISERROR(K10/L10),0,K10/L10*100)</f>
        <v>0</v>
      </c>
      <c r="N10" s="212">
        <f>SUM(N7:N9)</f>
        <v>0</v>
      </c>
      <c r="O10" s="212">
        <f>L10+N10</f>
        <v>0</v>
      </c>
    </row>
    <row r="11" spans="1:17" s="128" customFormat="1" ht="13.15" customHeight="1" thickTop="1" x14ac:dyDescent="0.15">
      <c r="A11" s="171" t="s">
        <v>5</v>
      </c>
      <c r="B11" s="66" t="n">
        <v>103404.0</v>
      </c>
      <c r="C11" s="32" t="n">
        <v>0.985</v>
      </c>
      <c r="D11" s="69" t="n">
        <v>76357.0</v>
      </c>
      <c r="E11" s="32" t="n">
        <v>0.999</v>
      </c>
      <c r="F11" s="69" t="n">
        <v>27046.0</v>
      </c>
      <c r="G11" s="32" t="n">
        <v>0.986</v>
      </c>
      <c r="H11" s="70" t="n">
        <v>0.015</v>
      </c>
      <c r="I11" s="71" t="s">
        <v>139</v>
      </c>
      <c r="J11" s="71" t="n">
        <v>103405.0</v>
      </c>
      <c r="K11" s="71" t="n">
        <v>3760.0</v>
      </c>
      <c r="L11" s="71" t="n">
        <v>107165.0</v>
      </c>
      <c r="M11" s="72" t="n">
        <v>3.51</v>
      </c>
      <c r="N11" s="71" t="n">
        <v>4.0</v>
      </c>
      <c r="O11" s="71" t="n">
        <v>107169.0</v>
      </c>
    </row>
    <row r="12" spans="1:17" s="128" customFormat="1" ht="13.15" customHeight="1" x14ac:dyDescent="0.15">
      <c r="A12" s="171" t="s">
        <v>6</v>
      </c>
      <c r="B12" s="66" t="n">
        <v>54764.0</v>
      </c>
      <c r="C12" s="32" t="n">
        <v>0.985</v>
      </c>
      <c r="D12" s="69" t="n">
        <v>41089.0</v>
      </c>
      <c r="E12" s="32" t="n">
        <v>0.231</v>
      </c>
      <c r="F12" s="69" t="n">
        <v>13675.0</v>
      </c>
      <c r="G12" s="32" t="n">
        <v>0.754</v>
      </c>
      <c r="H12" s="70" t="n">
        <v>0.015</v>
      </c>
      <c r="I12" s="71" t="s">
        <v>139</v>
      </c>
      <c r="J12" s="71" t="n">
        <v>54765.0</v>
      </c>
      <c r="K12" s="71" t="n">
        <v>2213.0</v>
      </c>
      <c r="L12" s="71" t="n">
        <v>56978.0</v>
      </c>
      <c r="M12" s="72" t="n">
        <v>3.88</v>
      </c>
      <c r="N12" s="71" t="s">
        <v>139</v>
      </c>
      <c r="O12" s="71" t="n">
        <v>56978.0</v>
      </c>
    </row>
    <row r="13" spans="1:17" s="128" customFormat="1" ht="13.15" customHeight="1" x14ac:dyDescent="0.15">
      <c r="A13" s="171" t="s">
        <v>7</v>
      </c>
      <c r="B13" s="66" t="n">
        <v>50410.0</v>
      </c>
      <c r="C13" s="32" t="n">
        <v>0.986</v>
      </c>
      <c r="D13" s="69" t="n">
        <v>37710.0</v>
      </c>
      <c r="E13" s="32" t="n">
        <v>0.028</v>
      </c>
      <c r="F13" s="69" t="n">
        <v>12700.0</v>
      </c>
      <c r="G13" s="32" t="n">
        <v>0.958</v>
      </c>
      <c r="H13" s="70" t="n">
        <v>0.014</v>
      </c>
      <c r="I13" s="71" t="s">
        <v>139</v>
      </c>
      <c r="J13" s="71" t="n">
        <v>50411.0</v>
      </c>
      <c r="K13" s="71" t="n">
        <v>1861.0</v>
      </c>
      <c r="L13" s="71" t="n">
        <v>52272.0</v>
      </c>
      <c r="M13" s="72" t="n">
        <v>3.56</v>
      </c>
      <c r="N13" s="71" t="n">
        <v>1.0</v>
      </c>
      <c r="O13" s="71" t="n">
        <v>52273.0</v>
      </c>
    </row>
    <row r="14" spans="1:17" s="128" customFormat="1" ht="13.15" customHeight="1" x14ac:dyDescent="0.15">
      <c r="A14" s="171" t="s">
        <v>8</v>
      </c>
      <c r="B14" s="66" t="n">
        <v>43719.0</v>
      </c>
      <c r="C14" s="32" t="n">
        <v>0.988</v>
      </c>
      <c r="D14" s="69" t="n">
        <v>32298.0</v>
      </c>
      <c r="E14" s="32" t="n">
        <v>0.999</v>
      </c>
      <c r="F14" s="69" t="n">
        <v>11420.0</v>
      </c>
      <c r="G14" s="32" t="n">
        <v>0.989</v>
      </c>
      <c r="H14" s="70" t="n">
        <v>0.012</v>
      </c>
      <c r="I14" s="71" t="s">
        <v>139</v>
      </c>
      <c r="J14" s="71" t="n">
        <v>43720.0</v>
      </c>
      <c r="K14" s="71" t="n">
        <v>1737.0</v>
      </c>
      <c r="L14" s="71" t="n">
        <v>45457.0</v>
      </c>
      <c r="M14" s="72" t="n">
        <v>3.82</v>
      </c>
      <c r="N14" s="71" t="n">
        <v>1.0</v>
      </c>
      <c r="O14" s="71" t="n">
        <v>45458.0</v>
      </c>
    </row>
    <row r="15" spans="1:17" s="128" customFormat="1" ht="13.15" customHeight="1" x14ac:dyDescent="0.15">
      <c r="A15" s="171" t="s">
        <v>9</v>
      </c>
      <c r="B15" s="66" t="n">
        <v>41445.0</v>
      </c>
      <c r="C15" s="32" t="n">
        <v>0.986</v>
      </c>
      <c r="D15" s="69" t="n">
        <v>31438.0</v>
      </c>
      <c r="E15" s="32" t="n">
        <v>0.15</v>
      </c>
      <c r="F15" s="69" t="n">
        <v>10007.0</v>
      </c>
      <c r="G15" s="32" t="n">
        <v>0.836</v>
      </c>
      <c r="H15" s="70" t="n">
        <v>0.014</v>
      </c>
      <c r="I15" s="71" t="s">
        <v>139</v>
      </c>
      <c r="J15" s="71" t="n">
        <v>41446.0</v>
      </c>
      <c r="K15" s="71" t="n">
        <v>1597.0</v>
      </c>
      <c r="L15" s="71" t="n">
        <v>43043.0</v>
      </c>
      <c r="M15" s="72" t="n">
        <v>3.71</v>
      </c>
      <c r="N15" s="71" t="n">
        <v>1.0</v>
      </c>
      <c r="O15" s="71" t="n">
        <v>43044.0</v>
      </c>
    </row>
    <row r="16" spans="1:17" s="128" customFormat="1" ht="13.15" customHeight="1" x14ac:dyDescent="0.15">
      <c r="A16" s="171" t="s">
        <v>10</v>
      </c>
      <c r="B16" s="66" t="n">
        <v>42134.0</v>
      </c>
      <c r="C16" s="32" t="n">
        <v>0.988</v>
      </c>
      <c r="D16" s="69" t="n">
        <v>32218.0</v>
      </c>
      <c r="E16" s="32" t="n">
        <v>0.999</v>
      </c>
      <c r="F16" s="69" t="n">
        <v>9915.0</v>
      </c>
      <c r="G16" s="32" t="n">
        <v>0.989</v>
      </c>
      <c r="H16" s="70" t="n">
        <v>0.012</v>
      </c>
      <c r="I16" s="71" t="s">
        <v>139</v>
      </c>
      <c r="J16" s="71" t="n">
        <v>42135.0</v>
      </c>
      <c r="K16" s="71" t="n">
        <v>1578.0</v>
      </c>
      <c r="L16" s="71" t="n">
        <v>43713.0</v>
      </c>
      <c r="M16" s="72" t="n">
        <v>3.61</v>
      </c>
      <c r="N16" s="71" t="s">
        <v>139</v>
      </c>
      <c r="O16" s="71" t="n">
        <v>43713.0</v>
      </c>
    </row>
    <row r="17" spans="1:15" s="128" customFormat="1" ht="13.15" customHeight="1" x14ac:dyDescent="0.15">
      <c r="A17" s="171" t="s">
        <v>11</v>
      </c>
      <c r="B17" s="66" t="n">
        <v>13487.0</v>
      </c>
      <c r="C17" s="32" t="n">
        <v>0.991</v>
      </c>
      <c r="D17" s="69" t="n">
        <v>10375.0</v>
      </c>
      <c r="E17" s="32" t="n">
        <v>0.999</v>
      </c>
      <c r="F17" s="69" t="n">
        <v>3111.0</v>
      </c>
      <c r="G17" s="32" t="n">
        <v>0.992</v>
      </c>
      <c r="H17" s="70" t="n">
        <v>0.009</v>
      </c>
      <c r="I17" s="71" t="s">
        <v>139</v>
      </c>
      <c r="J17" s="71" t="n">
        <v>13488.0</v>
      </c>
      <c r="K17" s="71" t="n">
        <v>800.0</v>
      </c>
      <c r="L17" s="71" t="n">
        <v>14288.0</v>
      </c>
      <c r="M17" s="72" t="n">
        <v>5.6</v>
      </c>
      <c r="N17" s="71" t="s">
        <v>139</v>
      </c>
      <c r="O17" s="71" t="n">
        <v>14288.0</v>
      </c>
    </row>
    <row r="18" spans="1:15" s="128" customFormat="1" ht="13.15" customHeight="1" thickBot="1" x14ac:dyDescent="0.2">
      <c r="A18" s="176" t="s">
        <v>12</v>
      </c>
      <c r="B18" s="209">
        <f>ROUNDDOWN(SUM(B11:B17)+SUM(C11:C17),0)</f>
        <v>0</v>
      </c>
      <c r="C18" s="193">
        <f>MOD(SUM(B11:B17)+SUM(C11:C17),1)</f>
        <v>0</v>
      </c>
      <c r="D18" s="209">
        <f>ROUNDDOWN(SUM(D11:D17)+SUM(E11:E17),0)</f>
        <v>0</v>
      </c>
      <c r="E18" s="193">
        <f>MOD(SUM(D11:D17)+SUM(E11:E17),1)</f>
        <v>0</v>
      </c>
      <c r="F18" s="209">
        <f>ROUNDDOWN(SUM(F11:F17)+SUM(G11:G17),0)</f>
        <v>0</v>
      </c>
      <c r="G18" s="193">
        <f>MOD(SUM(F11:F17)+SUM(G11:G17),1)</f>
        <v>0</v>
      </c>
      <c r="H18" s="214">
        <f>SUM(H11:H17)</f>
        <v>0</v>
      </c>
      <c r="I18" s="211">
        <f>SUM(I11:I17)</f>
        <v>0</v>
      </c>
      <c r="J18" s="212">
        <f t="shared" ref="J18:J60" si="0">SUM(B18:C18)+H18+I18</f>
        <v>0</v>
      </c>
      <c r="K18" s="212">
        <f>SUM(K11:K17)</f>
        <v>0</v>
      </c>
      <c r="L18" s="212">
        <f t="shared" ref="L18:L60" si="1">J18+K18</f>
        <v>0</v>
      </c>
      <c r="M18" s="213">
        <f t="shared" ref="M18:M42" si="2">IF(ISERROR(K18/L18),0,K18/L18*100)</f>
        <v>0</v>
      </c>
      <c r="N18" s="212">
        <f>SUM(N11:N17)</f>
        <v>0</v>
      </c>
      <c r="O18" s="212">
        <f t="shared" ref="O18:O60" si="3">L18+N18</f>
        <v>0</v>
      </c>
    </row>
    <row r="19" spans="1:15" s="128" customFormat="1" ht="13.15" customHeight="1" thickTop="1" thickBot="1" x14ac:dyDescent="0.2">
      <c r="A19" s="178" t="s">
        <v>13</v>
      </c>
      <c r="B19" s="209">
        <f t="shared" ref="B19:F19" si="4">ROUNDDOWN(SUM(B18:C18)+SUM(B10:C10),0)</f>
        <v>0</v>
      </c>
      <c r="C19" s="193">
        <f>MOD(SUM(B18:C18)+SUM(B10:C10),1)</f>
        <v>0</v>
      </c>
      <c r="D19" s="209">
        <f t="shared" si="4"/>
        <v>0</v>
      </c>
      <c r="E19" s="193">
        <f>MOD(SUM(D18:E18)+SUM(D10:E10),1)</f>
        <v>0</v>
      </c>
      <c r="F19" s="209">
        <f t="shared" si="4"/>
        <v>0</v>
      </c>
      <c r="G19" s="193">
        <f>MOD(SUM(F18:G18)+SUM(F10:G10),1)</f>
        <v>0</v>
      </c>
      <c r="H19" s="215">
        <f>H10+H18</f>
        <v>0</v>
      </c>
      <c r="I19" s="216">
        <f>I10+I18</f>
        <v>0</v>
      </c>
      <c r="J19" s="217">
        <f t="shared" si="0"/>
        <v>0</v>
      </c>
      <c r="K19" s="217">
        <f>K10+K18</f>
        <v>0</v>
      </c>
      <c r="L19" s="217">
        <f t="shared" si="1"/>
        <v>0</v>
      </c>
      <c r="M19" s="218">
        <f t="shared" si="2"/>
        <v>0</v>
      </c>
      <c r="N19" s="217">
        <f>N10+N18</f>
        <v>0</v>
      </c>
      <c r="O19" s="217">
        <f t="shared" si="3"/>
        <v>0</v>
      </c>
    </row>
    <row r="20" spans="1:15" s="128" customFormat="1" ht="13.15" customHeight="1" thickTop="1" x14ac:dyDescent="0.15">
      <c r="A20" s="171" t="s">
        <v>14</v>
      </c>
      <c r="B20" s="66" t="n">
        <v>76246.0</v>
      </c>
      <c r="C20" s="32" t="n">
        <v>0.984</v>
      </c>
      <c r="D20" s="69" t="n">
        <v>56258.0</v>
      </c>
      <c r="E20" s="32" t="n">
        <v>0.263</v>
      </c>
      <c r="F20" s="69" t="n">
        <v>19988.0</v>
      </c>
      <c r="G20" s="32" t="n">
        <v>0.721</v>
      </c>
      <c r="H20" s="70" t="n">
        <v>0.016</v>
      </c>
      <c r="I20" s="71" t="s">
        <v>139</v>
      </c>
      <c r="J20" s="71" t="n">
        <v>76247.0</v>
      </c>
      <c r="K20" s="71" t="n">
        <v>2789.0</v>
      </c>
      <c r="L20" s="71" t="n">
        <v>79036.0</v>
      </c>
      <c r="M20" s="72" t="n">
        <v>3.53</v>
      </c>
      <c r="N20" s="71" t="n">
        <v>2.0</v>
      </c>
      <c r="O20" s="71" t="n">
        <v>79038.0</v>
      </c>
    </row>
    <row r="21" spans="1:15" s="128" customFormat="1" ht="13.15" customHeight="1" x14ac:dyDescent="0.15">
      <c r="A21" s="171" t="s">
        <v>15</v>
      </c>
      <c r="B21" s="66" t="n">
        <v>14951.0</v>
      </c>
      <c r="C21" s="32" t="n">
        <v>0.994</v>
      </c>
      <c r="D21" s="69" t="n">
        <v>10783.0</v>
      </c>
      <c r="E21" s="32" t="n">
        <v>0.075</v>
      </c>
      <c r="F21" s="69" t="n">
        <v>4168.0</v>
      </c>
      <c r="G21" s="32" t="n">
        <v>0.919</v>
      </c>
      <c r="H21" s="70" t="n">
        <v>0.006</v>
      </c>
      <c r="I21" s="71" t="s">
        <v>139</v>
      </c>
      <c r="J21" s="71" t="n">
        <v>14952.0</v>
      </c>
      <c r="K21" s="71" t="n">
        <v>504.0</v>
      </c>
      <c r="L21" s="71" t="n">
        <v>15456.0</v>
      </c>
      <c r="M21" s="72" t="n">
        <v>3.26</v>
      </c>
      <c r="N21" s="71" t="n">
        <v>1.0</v>
      </c>
      <c r="O21" s="71" t="n">
        <v>15457.0</v>
      </c>
    </row>
    <row r="22" spans="1:15" s="128" customFormat="1" ht="13.15" customHeight="1" x14ac:dyDescent="0.15">
      <c r="A22" s="171" t="s">
        <v>16</v>
      </c>
      <c r="B22" s="66" t="n">
        <v>47963.0</v>
      </c>
      <c r="C22" s="149" t="n">
        <v>0.988</v>
      </c>
      <c r="D22" s="172" t="n">
        <v>36755.0</v>
      </c>
      <c r="E22" s="149" t="n">
        <v>0.028</v>
      </c>
      <c r="F22" s="172" t="n">
        <v>11208.0</v>
      </c>
      <c r="G22" s="149" t="n">
        <v>0.96</v>
      </c>
      <c r="H22" s="173" t="n">
        <v>0.012</v>
      </c>
      <c r="I22" s="174" t="s">
        <v>139</v>
      </c>
      <c r="J22" s="174" t="n">
        <v>47964.0</v>
      </c>
      <c r="K22" s="174" t="n">
        <v>1948.0</v>
      </c>
      <c r="L22" s="174" t="n">
        <v>49912.0</v>
      </c>
      <c r="M22" s="175" t="n">
        <v>3.9</v>
      </c>
      <c r="N22" s="174" t="n">
        <v>2.0</v>
      </c>
      <c r="O22" s="174" t="n">
        <v>49914.0</v>
      </c>
    </row>
    <row r="23" spans="1:15" s="128" customFormat="1" ht="13.15" customHeight="1" x14ac:dyDescent="0.15">
      <c r="A23" s="171" t="s">
        <v>17</v>
      </c>
      <c r="B23" s="66" t="n">
        <v>50052.0</v>
      </c>
      <c r="C23" s="149" t="n">
        <v>0.985</v>
      </c>
      <c r="D23" s="172" t="n">
        <v>37323.0</v>
      </c>
      <c r="E23" s="149" t="n">
        <v>0.999</v>
      </c>
      <c r="F23" s="172" t="n">
        <v>12728.0</v>
      </c>
      <c r="G23" s="149" t="n">
        <v>0.986</v>
      </c>
      <c r="H23" s="173" t="n">
        <v>0.015</v>
      </c>
      <c r="I23" s="174" t="s">
        <v>139</v>
      </c>
      <c r="J23" s="174" t="n">
        <v>50053.0</v>
      </c>
      <c r="K23" s="174" t="n">
        <v>2250.0</v>
      </c>
      <c r="L23" s="174" t="n">
        <v>52303.0</v>
      </c>
      <c r="M23" s="175" t="n">
        <v>4.3</v>
      </c>
      <c r="N23" s="174" t="s">
        <v>139</v>
      </c>
      <c r="O23" s="174" t="n">
        <v>52303.0</v>
      </c>
    </row>
    <row r="24" spans="1:15" s="128" customFormat="1" ht="13.15" customHeight="1" x14ac:dyDescent="0.15">
      <c r="A24" s="171" t="s">
        <v>18</v>
      </c>
      <c r="B24" s="66" t="n">
        <v>27928.0</v>
      </c>
      <c r="C24" s="149" t="n">
        <v>0.993</v>
      </c>
      <c r="D24" s="172" t="n">
        <v>21277.0</v>
      </c>
      <c r="E24" s="149" t="n">
        <v>0.999</v>
      </c>
      <c r="F24" s="172" t="n">
        <v>6650.0</v>
      </c>
      <c r="G24" s="149" t="n">
        <v>0.994</v>
      </c>
      <c r="H24" s="173" t="n">
        <v>0.007</v>
      </c>
      <c r="I24" s="174" t="s">
        <v>139</v>
      </c>
      <c r="J24" s="174" t="n">
        <v>27929.0</v>
      </c>
      <c r="K24" s="174" t="n">
        <v>1048.0</v>
      </c>
      <c r="L24" s="174" t="n">
        <v>28977.0</v>
      </c>
      <c r="M24" s="175" t="n">
        <v>3.62</v>
      </c>
      <c r="N24" s="174" t="s">
        <v>139</v>
      </c>
      <c r="O24" s="174" t="n">
        <v>28977.0</v>
      </c>
    </row>
    <row r="25" spans="1:15" s="128" customFormat="1" ht="13.5" customHeight="1" x14ac:dyDescent="0.15">
      <c r="A25" s="171" t="s">
        <v>19</v>
      </c>
      <c r="B25" s="66" t="n">
        <v>44314.0</v>
      </c>
      <c r="C25" s="149" t="n">
        <v>0.99</v>
      </c>
      <c r="D25" s="172" t="n">
        <v>33895.0</v>
      </c>
      <c r="E25" s="149" t="n">
        <v>0.999</v>
      </c>
      <c r="F25" s="172" t="n">
        <v>10418.0</v>
      </c>
      <c r="G25" s="149" t="n">
        <v>0.991</v>
      </c>
      <c r="H25" s="173" t="n">
        <v>0.01</v>
      </c>
      <c r="I25" s="174" t="s">
        <v>139</v>
      </c>
      <c r="J25" s="174" t="n">
        <v>44315.0</v>
      </c>
      <c r="K25" s="174" t="n">
        <v>2108.0</v>
      </c>
      <c r="L25" s="174" t="n">
        <v>46423.0</v>
      </c>
      <c r="M25" s="175" t="n">
        <v>4.54</v>
      </c>
      <c r="N25" s="174" t="s">
        <v>139</v>
      </c>
      <c r="O25" s="174" t="n">
        <v>46423.0</v>
      </c>
    </row>
    <row r="26" spans="1:15" s="128" customFormat="1" ht="13.5" customHeight="1" x14ac:dyDescent="0.15">
      <c r="A26" s="171" t="s">
        <v>20</v>
      </c>
      <c r="B26" s="66" t="n">
        <v>95482.0</v>
      </c>
      <c r="C26" s="149" t="n">
        <v>0.976</v>
      </c>
      <c r="D26" s="172" t="n">
        <v>71277.0</v>
      </c>
      <c r="E26" s="149" t="n">
        <v>0.133</v>
      </c>
      <c r="F26" s="172" t="n">
        <v>24205.0</v>
      </c>
      <c r="G26" s="149" t="n">
        <v>0.843</v>
      </c>
      <c r="H26" s="173" t="n">
        <v>0.024</v>
      </c>
      <c r="I26" s="174" t="s">
        <v>139</v>
      </c>
      <c r="J26" s="174" t="n">
        <v>95483.0</v>
      </c>
      <c r="K26" s="174" t="n">
        <v>4244.0</v>
      </c>
      <c r="L26" s="174" t="n">
        <v>99727.0</v>
      </c>
      <c r="M26" s="175" t="n">
        <v>4.26</v>
      </c>
      <c r="N26" s="174" t="n">
        <v>8.0</v>
      </c>
      <c r="O26" s="174" t="n">
        <v>99735.0</v>
      </c>
    </row>
    <row r="27" spans="1:15" s="128" customFormat="1" ht="13.15" customHeight="1" x14ac:dyDescent="0.15">
      <c r="A27" s="171" t="s">
        <v>21</v>
      </c>
      <c r="B27" s="66" t="n">
        <v>72148.0</v>
      </c>
      <c r="C27" s="149" t="n">
        <v>0.98</v>
      </c>
      <c r="D27" s="172" t="n">
        <v>54667.0</v>
      </c>
      <c r="E27" s="149" t="n">
        <v>0.723</v>
      </c>
      <c r="F27" s="172" t="n">
        <v>17481.0</v>
      </c>
      <c r="G27" s="149" t="n">
        <v>0.257</v>
      </c>
      <c r="H27" s="173" t="n">
        <v>0.02</v>
      </c>
      <c r="I27" s="174" t="s">
        <v>139</v>
      </c>
      <c r="J27" s="174" t="n">
        <v>72149.0</v>
      </c>
      <c r="K27" s="174" t="n">
        <v>2804.0</v>
      </c>
      <c r="L27" s="174" t="n">
        <v>74953.0</v>
      </c>
      <c r="M27" s="175" t="n">
        <v>3.74</v>
      </c>
      <c r="N27" s="174" t="s">
        <v>139</v>
      </c>
      <c r="O27" s="174" t="n">
        <v>74953.0</v>
      </c>
    </row>
    <row r="28" spans="1:15" s="128" customFormat="1" ht="13.15" customHeight="1" x14ac:dyDescent="0.15">
      <c r="A28" s="171" t="s">
        <v>22</v>
      </c>
      <c r="B28" s="66" t="n">
        <v>57653.0</v>
      </c>
      <c r="C28" s="149" t="n">
        <v>0.985</v>
      </c>
      <c r="D28" s="172" t="n">
        <v>42917.0</v>
      </c>
      <c r="E28" s="149" t="n">
        <v>0.097</v>
      </c>
      <c r="F28" s="172" t="n">
        <v>14736.0</v>
      </c>
      <c r="G28" s="149" t="n">
        <v>0.888</v>
      </c>
      <c r="H28" s="173" t="n">
        <v>0.015</v>
      </c>
      <c r="I28" s="174" t="s">
        <v>139</v>
      </c>
      <c r="J28" s="174" t="n">
        <v>57654.0</v>
      </c>
      <c r="K28" s="174" t="n">
        <v>2460.0</v>
      </c>
      <c r="L28" s="174" t="n">
        <v>60114.0</v>
      </c>
      <c r="M28" s="175" t="n">
        <v>4.09</v>
      </c>
      <c r="N28" s="174" t="s">
        <v>139</v>
      </c>
      <c r="O28" s="174" t="n">
        <v>60114.0</v>
      </c>
    </row>
    <row r="29" spans="1:15" s="128" customFormat="1" ht="13.15" customHeight="1" x14ac:dyDescent="0.15">
      <c r="A29" s="171" t="s">
        <v>23</v>
      </c>
      <c r="B29" s="66" t="n">
        <v>52194.0</v>
      </c>
      <c r="C29" s="149" t="n">
        <v>0.985</v>
      </c>
      <c r="D29" s="172" t="n">
        <v>40577.0</v>
      </c>
      <c r="E29" s="149" t="n">
        <v>0.122</v>
      </c>
      <c r="F29" s="172" t="n">
        <v>11617.0</v>
      </c>
      <c r="G29" s="149" t="n">
        <v>0.863</v>
      </c>
      <c r="H29" s="173" t="n">
        <v>0.015</v>
      </c>
      <c r="I29" s="174" t="s">
        <v>139</v>
      </c>
      <c r="J29" s="174" t="n">
        <v>52195.0</v>
      </c>
      <c r="K29" s="174" t="n">
        <v>2222.0</v>
      </c>
      <c r="L29" s="174" t="n">
        <v>54417.0</v>
      </c>
      <c r="M29" s="175" t="n">
        <v>4.08</v>
      </c>
      <c r="N29" s="174" t="n">
        <v>1.0</v>
      </c>
      <c r="O29" s="174" t="n">
        <v>54418.0</v>
      </c>
    </row>
    <row r="30" spans="1:15" s="128" customFormat="1" ht="13.15" customHeight="1" x14ac:dyDescent="0.15">
      <c r="A30" s="171" t="s">
        <v>24</v>
      </c>
      <c r="B30" s="66" t="n">
        <v>61492.0</v>
      </c>
      <c r="C30" s="149" t="n">
        <v>0.987</v>
      </c>
      <c r="D30" s="172" t="n">
        <v>46826.0</v>
      </c>
      <c r="E30" s="149" t="n">
        <v>0.076</v>
      </c>
      <c r="F30" s="172" t="n">
        <v>14666.0</v>
      </c>
      <c r="G30" s="149" t="n">
        <v>0.911</v>
      </c>
      <c r="H30" s="173" t="n">
        <v>0.013</v>
      </c>
      <c r="I30" s="174" t="s">
        <v>139</v>
      </c>
      <c r="J30" s="174" t="n">
        <v>61493.0</v>
      </c>
      <c r="K30" s="174" t="n">
        <v>2547.0</v>
      </c>
      <c r="L30" s="174" t="n">
        <v>64040.0</v>
      </c>
      <c r="M30" s="175" t="n">
        <v>3.98</v>
      </c>
      <c r="N30" s="174" t="s">
        <v>139</v>
      </c>
      <c r="O30" s="174" t="n">
        <v>64040.0</v>
      </c>
    </row>
    <row r="31" spans="1:15" s="128" customFormat="1" ht="13.15" customHeight="1" x14ac:dyDescent="0.15">
      <c r="A31" s="171" t="s">
        <v>25</v>
      </c>
      <c r="B31" s="66" t="n">
        <v>36418.0</v>
      </c>
      <c r="C31" s="149" t="n">
        <v>0.99</v>
      </c>
      <c r="D31" s="172" t="n">
        <v>27561.0</v>
      </c>
      <c r="E31" s="149" t="n">
        <v>0.314</v>
      </c>
      <c r="F31" s="172" t="n">
        <v>8857.0</v>
      </c>
      <c r="G31" s="149" t="n">
        <v>0.676</v>
      </c>
      <c r="H31" s="173" t="n">
        <v>0.01</v>
      </c>
      <c r="I31" s="174" t="s">
        <v>139</v>
      </c>
      <c r="J31" s="174" t="n">
        <v>36419.0</v>
      </c>
      <c r="K31" s="174" t="n">
        <v>1765.0</v>
      </c>
      <c r="L31" s="174" t="n">
        <v>38184.0</v>
      </c>
      <c r="M31" s="175" t="n">
        <v>4.62</v>
      </c>
      <c r="N31" s="174" t="s">
        <v>139</v>
      </c>
      <c r="O31" s="174" t="n">
        <v>38184.0</v>
      </c>
    </row>
    <row r="32" spans="1:15" s="128" customFormat="1" ht="13.15" customHeight="1" x14ac:dyDescent="0.15">
      <c r="A32" s="171" t="s">
        <v>26</v>
      </c>
      <c r="B32" s="66" t="n">
        <v>36537.0</v>
      </c>
      <c r="C32" s="149" t="n">
        <v>0.989</v>
      </c>
      <c r="D32" s="172" t="n">
        <v>28722.0</v>
      </c>
      <c r="E32" s="149" t="n">
        <v>0.146</v>
      </c>
      <c r="F32" s="172" t="n">
        <v>7815.0</v>
      </c>
      <c r="G32" s="149" t="n">
        <v>0.843</v>
      </c>
      <c r="H32" s="173" t="n">
        <v>0.011</v>
      </c>
      <c r="I32" s="174" t="s">
        <v>139</v>
      </c>
      <c r="J32" s="174" t="n">
        <v>36538.0</v>
      </c>
      <c r="K32" s="174" t="n">
        <v>1302.0</v>
      </c>
      <c r="L32" s="174" t="n">
        <v>37840.0</v>
      </c>
      <c r="M32" s="175" t="n">
        <v>3.44</v>
      </c>
      <c r="N32" s="174" t="s">
        <v>139</v>
      </c>
      <c r="O32" s="174" t="n">
        <v>37840.0</v>
      </c>
    </row>
    <row r="33" spans="1:15" s="128" customFormat="1" ht="13.15" customHeight="1" x14ac:dyDescent="0.15">
      <c r="A33" s="171" t="s">
        <v>27</v>
      </c>
      <c r="B33" s="66" t="n">
        <v>8916.0</v>
      </c>
      <c r="C33" s="149" t="n">
        <v>0.996</v>
      </c>
      <c r="D33" s="172" t="n">
        <v>6548.0</v>
      </c>
      <c r="E33" s="149" t="n">
        <v>0.999</v>
      </c>
      <c r="F33" s="172" t="n">
        <v>2367.0</v>
      </c>
      <c r="G33" s="149" t="n">
        <v>0.997</v>
      </c>
      <c r="H33" s="173" t="n">
        <v>0.004</v>
      </c>
      <c r="I33" s="174" t="s">
        <v>139</v>
      </c>
      <c r="J33" s="174" t="n">
        <v>8917.0</v>
      </c>
      <c r="K33" s="174" t="n">
        <v>483.0</v>
      </c>
      <c r="L33" s="174" t="n">
        <v>9400.0</v>
      </c>
      <c r="M33" s="175" t="n">
        <v>5.14</v>
      </c>
      <c r="N33" s="174" t="s">
        <v>139</v>
      </c>
      <c r="O33" s="174" t="n">
        <v>9400.0</v>
      </c>
    </row>
    <row r="34" spans="1:15" s="128" customFormat="1" ht="13.15" customHeight="1" x14ac:dyDescent="0.15">
      <c r="A34" s="171" t="s">
        <v>28</v>
      </c>
      <c r="B34" s="66" t="n">
        <v>22549.0</v>
      </c>
      <c r="C34" s="149" t="n">
        <v>0.995</v>
      </c>
      <c r="D34" s="172" t="n">
        <v>17591.0</v>
      </c>
      <c r="E34" s="149" t="n">
        <v>0.999</v>
      </c>
      <c r="F34" s="172" t="n">
        <v>4957.0</v>
      </c>
      <c r="G34" s="149" t="n">
        <v>0.996</v>
      </c>
      <c r="H34" s="173" t="n">
        <v>0.005</v>
      </c>
      <c r="I34" s="174" t="s">
        <v>139</v>
      </c>
      <c r="J34" s="174" t="n">
        <v>22550.0</v>
      </c>
      <c r="K34" s="174" t="n">
        <v>839.0</v>
      </c>
      <c r="L34" s="174" t="n">
        <v>23389.0</v>
      </c>
      <c r="M34" s="175" t="n">
        <v>3.59</v>
      </c>
      <c r="N34" s="174" t="s">
        <v>139</v>
      </c>
      <c r="O34" s="174" t="n">
        <v>23389.0</v>
      </c>
    </row>
    <row r="35" spans="1:15" s="128" customFormat="1" ht="13.5" customHeight="1" x14ac:dyDescent="0.15">
      <c r="A35" s="171" t="s">
        <v>29</v>
      </c>
      <c r="B35" s="66" t="n">
        <v>27736.0</v>
      </c>
      <c r="C35" s="149" t="n">
        <v>0.991</v>
      </c>
      <c r="D35" s="172" t="n">
        <v>19817.0</v>
      </c>
      <c r="E35" s="149" t="n">
        <v>0.049</v>
      </c>
      <c r="F35" s="172" t="n">
        <v>7919.0</v>
      </c>
      <c r="G35" s="149" t="n">
        <v>0.942</v>
      </c>
      <c r="H35" s="173" t="n">
        <v>0.009</v>
      </c>
      <c r="I35" s="174" t="s">
        <v>139</v>
      </c>
      <c r="J35" s="174" t="n">
        <v>27737.0</v>
      </c>
      <c r="K35" s="174" t="n">
        <v>918.0</v>
      </c>
      <c r="L35" s="174" t="n">
        <v>28655.0</v>
      </c>
      <c r="M35" s="175" t="n">
        <v>3.2</v>
      </c>
      <c r="N35" s="174" t="s">
        <v>139</v>
      </c>
      <c r="O35" s="174" t="n">
        <v>28655.0</v>
      </c>
    </row>
    <row r="36" spans="1:15" s="128" customFormat="1" ht="13.5" customHeight="1" x14ac:dyDescent="0.15">
      <c r="A36" s="171" t="s">
        <v>30</v>
      </c>
      <c r="B36" s="66" t="n">
        <v>13822.0</v>
      </c>
      <c r="C36" s="149" t="n">
        <v>0.994</v>
      </c>
      <c r="D36" s="172" t="n">
        <v>10611.0</v>
      </c>
      <c r="E36" s="149" t="n">
        <v>0.999</v>
      </c>
      <c r="F36" s="172" t="n">
        <v>3210.0</v>
      </c>
      <c r="G36" s="149" t="n">
        <v>0.995</v>
      </c>
      <c r="H36" s="173" t="n">
        <v>0.006</v>
      </c>
      <c r="I36" s="174" t="s">
        <v>139</v>
      </c>
      <c r="J36" s="174" t="n">
        <v>13823.0</v>
      </c>
      <c r="K36" s="174" t="n">
        <v>647.0</v>
      </c>
      <c r="L36" s="174" t="n">
        <v>14470.0</v>
      </c>
      <c r="M36" s="175" t="n">
        <v>4.47</v>
      </c>
      <c r="N36" s="174" t="s">
        <v>139</v>
      </c>
      <c r="O36" s="174" t="n">
        <v>14470.0</v>
      </c>
    </row>
    <row r="37" spans="1:15" s="128" customFormat="1" ht="13.15" customHeight="1" x14ac:dyDescent="0.15">
      <c r="A37" s="171" t="s">
        <v>31</v>
      </c>
      <c r="B37" s="66" t="n">
        <v>13997.0</v>
      </c>
      <c r="C37" s="149" t="n">
        <v>0.994</v>
      </c>
      <c r="D37" s="172" t="n">
        <v>10682.0</v>
      </c>
      <c r="E37" s="149" t="n">
        <v>0.999</v>
      </c>
      <c r="F37" s="172" t="n">
        <v>3314.0</v>
      </c>
      <c r="G37" s="149" t="n">
        <v>0.995</v>
      </c>
      <c r="H37" s="173" t="n">
        <v>0.006</v>
      </c>
      <c r="I37" s="174" t="s">
        <v>139</v>
      </c>
      <c r="J37" s="174" t="n">
        <v>13998.0</v>
      </c>
      <c r="K37" s="174" t="n">
        <v>608.0</v>
      </c>
      <c r="L37" s="174" t="n">
        <v>14606.0</v>
      </c>
      <c r="M37" s="175" t="n">
        <v>4.16</v>
      </c>
      <c r="N37" s="174" t="s">
        <v>139</v>
      </c>
      <c r="O37" s="174" t="n">
        <v>14606.0</v>
      </c>
    </row>
    <row r="38" spans="1:15" s="128" customFormat="1" ht="13.15" customHeight="1" x14ac:dyDescent="0.15">
      <c r="A38" s="171" t="s">
        <v>32</v>
      </c>
      <c r="B38" s="66" t="n">
        <v>20878.0</v>
      </c>
      <c r="C38" s="149" t="n">
        <v>0.994</v>
      </c>
      <c r="D38" s="172" t="n">
        <v>16169.0</v>
      </c>
      <c r="E38" s="149" t="n">
        <v>0.124</v>
      </c>
      <c r="F38" s="172" t="n">
        <v>4709.0</v>
      </c>
      <c r="G38" s="149" t="n">
        <v>0.87</v>
      </c>
      <c r="H38" s="173" t="n">
        <v>0.006</v>
      </c>
      <c r="I38" s="174" t="s">
        <v>139</v>
      </c>
      <c r="J38" s="174" t="n">
        <v>20879.0</v>
      </c>
      <c r="K38" s="174" t="n">
        <v>1053.0</v>
      </c>
      <c r="L38" s="174" t="n">
        <v>21932.0</v>
      </c>
      <c r="M38" s="175" t="n">
        <v>4.8</v>
      </c>
      <c r="N38" s="174" t="s">
        <v>139</v>
      </c>
      <c r="O38" s="174" t="n">
        <v>21932.0</v>
      </c>
    </row>
    <row r="39" spans="1:15" s="128" customFormat="1" ht="13.15" customHeight="1" x14ac:dyDescent="0.15">
      <c r="A39" s="171" t="s">
        <v>33</v>
      </c>
      <c r="B39" s="66" t="n">
        <v>19980.0</v>
      </c>
      <c r="C39" s="149" t="n">
        <v>0.994</v>
      </c>
      <c r="D39" s="172" t="n">
        <v>15200.0</v>
      </c>
      <c r="E39" s="149" t="n">
        <v>0.999</v>
      </c>
      <c r="F39" s="172" t="n">
        <v>4779.0</v>
      </c>
      <c r="G39" s="149" t="n">
        <v>0.995</v>
      </c>
      <c r="H39" s="173" t="n">
        <v>0.006</v>
      </c>
      <c r="I39" s="174" t="s">
        <v>139</v>
      </c>
      <c r="J39" s="174" t="n">
        <v>19981.0</v>
      </c>
      <c r="K39" s="174" t="n">
        <v>774.0</v>
      </c>
      <c r="L39" s="174" t="n">
        <v>20755.0</v>
      </c>
      <c r="M39" s="175" t="n">
        <v>3.73</v>
      </c>
      <c r="N39" s="174" t="s">
        <v>139</v>
      </c>
      <c r="O39" s="174" t="n">
        <v>20755.0</v>
      </c>
    </row>
    <row r="40" spans="1:15" s="128" customFormat="1" ht="13.15" customHeight="1" x14ac:dyDescent="0.15">
      <c r="A40" s="171" t="s">
        <v>34</v>
      </c>
      <c r="B40" s="66" t="n">
        <v>19274.0</v>
      </c>
      <c r="C40" s="149" t="n">
        <v>0.996</v>
      </c>
      <c r="D40" s="172" t="n">
        <v>14791.0</v>
      </c>
      <c r="E40" s="149" t="n">
        <v>0.046</v>
      </c>
      <c r="F40" s="172" t="n">
        <v>4483.0</v>
      </c>
      <c r="G40" s="149" t="n">
        <v>0.95</v>
      </c>
      <c r="H40" s="173" t="n">
        <v>0.004</v>
      </c>
      <c r="I40" s="174" t="s">
        <v>139</v>
      </c>
      <c r="J40" s="174" t="n">
        <v>19275.0</v>
      </c>
      <c r="K40" s="174" t="n">
        <v>855.0</v>
      </c>
      <c r="L40" s="174" t="n">
        <v>20130.0</v>
      </c>
      <c r="M40" s="175" t="n">
        <v>4.25</v>
      </c>
      <c r="N40" s="174" t="s">
        <v>139</v>
      </c>
      <c r="O40" s="174" t="n">
        <v>20130.0</v>
      </c>
    </row>
    <row r="41" spans="1:15" s="128" customFormat="1" ht="13.15" customHeight="1" thickBot="1" x14ac:dyDescent="0.2">
      <c r="A41" s="176" t="s">
        <v>114</v>
      </c>
      <c r="B41" s="203">
        <f>ROUNDDOWN(SUM(B20:B40)+SUM(C20:C40),0)</f>
        <v>0</v>
      </c>
      <c r="C41" s="193">
        <f>MOD(SUM(B20:B40)+SUM(C20:C40),1)</f>
        <v>0</v>
      </c>
      <c r="D41" s="203">
        <f>ROUNDDOWN(SUM(D20:D40)+SUM(E20:E40),0)</f>
        <v>0</v>
      </c>
      <c r="E41" s="193">
        <f>MOD(SUM(D20:D40)+SUM(E20:E40),1)</f>
        <v>0</v>
      </c>
      <c r="F41" s="203">
        <f>ROUNDDOWN(SUM(F20:F40)+SUM(G20:G40),0)</f>
        <v>0</v>
      </c>
      <c r="G41" s="193">
        <f>MOD(SUM(F20:F40)+SUM(G20:G40),1)</f>
        <v>0</v>
      </c>
      <c r="H41" s="196">
        <f>SUM(H20:H40)</f>
        <v>0</v>
      </c>
      <c r="I41" s="177">
        <f>SUM(I20:I40)</f>
        <v>0</v>
      </c>
      <c r="J41" s="202">
        <f t="shared" si="0"/>
        <v>0</v>
      </c>
      <c r="K41" s="202">
        <f>SUM(K20:K40)</f>
        <v>0</v>
      </c>
      <c r="L41" s="202">
        <f t="shared" si="1"/>
        <v>0</v>
      </c>
      <c r="M41" s="199">
        <f t="shared" si="2"/>
        <v>0</v>
      </c>
      <c r="N41" s="202">
        <f>SUM(N20:N40)</f>
        <v>0</v>
      </c>
      <c r="O41" s="202">
        <f t="shared" si="3"/>
        <v>0</v>
      </c>
    </row>
    <row r="42" spans="1:15" s="128" customFormat="1" ht="13.15" customHeight="1" thickTop="1" thickBot="1" x14ac:dyDescent="0.2">
      <c r="A42" s="178" t="s">
        <v>36</v>
      </c>
      <c r="B42" s="206">
        <f>ROUNDDOWN(SUM(B19:C19)+SUM(B41:C41),0)</f>
        <v>0</v>
      </c>
      <c r="C42" s="194">
        <f>MOD(SUM(B19:C19)+SUM(B41:C41),1)</f>
        <v>0</v>
      </c>
      <c r="D42" s="206">
        <f>ROUNDDOWN(SUM(D19:E19)+SUM(D41:E41),0)</f>
        <v>0</v>
      </c>
      <c r="E42" s="194">
        <f>MOD(SUM(D19:E19)+SUM(D41:E41),1)</f>
        <v>0</v>
      </c>
      <c r="F42" s="206">
        <f>ROUNDDOWN(SUM(F19:G19)+SUM(F41:G41),0)</f>
        <v>0</v>
      </c>
      <c r="G42" s="194">
        <f>MOD(SUM(F19:G19)+SUM(F41:G41),1)</f>
        <v>0</v>
      </c>
      <c r="H42" s="197">
        <f>H19+H41</f>
        <v>0</v>
      </c>
      <c r="I42" s="179">
        <f>I19+I41</f>
        <v>0</v>
      </c>
      <c r="J42" s="205">
        <f t="shared" si="0"/>
        <v>0</v>
      </c>
      <c r="K42" s="205">
        <f>K19+K41</f>
        <v>0</v>
      </c>
      <c r="L42" s="205">
        <f t="shared" si="1"/>
        <v>0</v>
      </c>
      <c r="M42" s="200">
        <f t="shared" si="2"/>
        <v>0</v>
      </c>
      <c r="N42" s="205">
        <f>N19+N41</f>
        <v>0</v>
      </c>
      <c r="O42" s="205">
        <f t="shared" si="3"/>
        <v>0</v>
      </c>
    </row>
    <row r="43" spans="1:15" s="128" customFormat="1" ht="13.15" customHeight="1" thickTop="1" x14ac:dyDescent="0.15">
      <c r="A43" s="171" t="s">
        <v>37</v>
      </c>
      <c r="B43" s="66" t="n">
        <v>5131.0</v>
      </c>
      <c r="C43" s="149" t="n">
        <v>0.996</v>
      </c>
      <c r="D43" s="172" t="n">
        <v>3738.0</v>
      </c>
      <c r="E43" s="149" t="n">
        <v>0.999</v>
      </c>
      <c r="F43" s="172" t="n">
        <v>1392.0</v>
      </c>
      <c r="G43" s="149" t="n">
        <v>0.997</v>
      </c>
      <c r="H43" s="173" t="n">
        <v>0.004</v>
      </c>
      <c r="I43" s="174" t="s">
        <v>139</v>
      </c>
      <c r="J43" s="174" t="n">
        <v>5132.0</v>
      </c>
      <c r="K43" s="174" t="n">
        <v>233.0</v>
      </c>
      <c r="L43" s="174" t="n">
        <v>5365.0</v>
      </c>
      <c r="M43" s="175" t="n">
        <v>4.34</v>
      </c>
      <c r="N43" s="174" t="s">
        <v>139</v>
      </c>
      <c r="O43" s="174" t="n">
        <v>5365.0</v>
      </c>
    </row>
    <row r="44" spans="1:15" s="128" customFormat="1" ht="13.15" customHeight="1" x14ac:dyDescent="0.15">
      <c r="A44" s="171" t="s">
        <v>38</v>
      </c>
      <c r="B44" s="66" t="n">
        <v>3361.0</v>
      </c>
      <c r="C44" s="149" t="n">
        <v>0.997</v>
      </c>
      <c r="D44" s="172" t="n">
        <v>2435.0</v>
      </c>
      <c r="E44" s="149" t="n">
        <v>0.999</v>
      </c>
      <c r="F44" s="172" t="n">
        <v>925.0</v>
      </c>
      <c r="G44" s="149" t="n">
        <v>0.998</v>
      </c>
      <c r="H44" s="173" t="n">
        <v>0.003</v>
      </c>
      <c r="I44" s="174" t="s">
        <v>139</v>
      </c>
      <c r="J44" s="174" t="n">
        <v>3362.0</v>
      </c>
      <c r="K44" s="174" t="n">
        <v>153.0</v>
      </c>
      <c r="L44" s="174" t="n">
        <v>3515.0</v>
      </c>
      <c r="M44" s="175" t="n">
        <v>4.35</v>
      </c>
      <c r="N44" s="174" t="s">
        <v>139</v>
      </c>
      <c r="O44" s="174" t="n">
        <v>3515.0</v>
      </c>
    </row>
    <row r="45" spans="1:15" s="128" customFormat="1" ht="13.5" customHeight="1" x14ac:dyDescent="0.15">
      <c r="A45" s="171" t="s">
        <v>39</v>
      </c>
      <c r="B45" s="66" t="n">
        <v>4018.0</v>
      </c>
      <c r="C45" s="149" t="n">
        <v>0.999</v>
      </c>
      <c r="D45" s="172" t="n">
        <v>3024.0</v>
      </c>
      <c r="E45" s="149" t="n">
        <v>0.999</v>
      </c>
      <c r="F45" s="172" t="n">
        <v>994.0</v>
      </c>
      <c r="G45" s="149"/>
      <c r="H45" s="173" t="n">
        <v>0.001</v>
      </c>
      <c r="I45" s="171" t="s">
        <v>139</v>
      </c>
      <c r="J45" s="174" t="n">
        <v>4019.0</v>
      </c>
      <c r="K45" s="174" t="n">
        <v>178.0</v>
      </c>
      <c r="L45" s="174" t="n">
        <v>4197.0</v>
      </c>
      <c r="M45" s="175" t="n">
        <v>4.24</v>
      </c>
      <c r="N45" s="174" t="s">
        <v>139</v>
      </c>
      <c r="O45" s="174" t="n">
        <v>4197.0</v>
      </c>
    </row>
    <row r="46" spans="1:15" s="128" customFormat="1" ht="13.5" customHeight="1" x14ac:dyDescent="0.15">
      <c r="A46" s="171" t="s">
        <v>40</v>
      </c>
      <c r="B46" s="66" t="n">
        <v>3364.0</v>
      </c>
      <c r="C46" s="149" t="n">
        <v>0.996</v>
      </c>
      <c r="D46" s="172" t="n">
        <v>2399.0</v>
      </c>
      <c r="E46" s="149" t="n">
        <v>0.999</v>
      </c>
      <c r="F46" s="172" t="n">
        <v>964.0</v>
      </c>
      <c r="G46" s="149" t="n">
        <v>0.997</v>
      </c>
      <c r="H46" s="173" t="n">
        <v>0.004</v>
      </c>
      <c r="I46" s="174" t="s">
        <v>139</v>
      </c>
      <c r="J46" s="174" t="n">
        <v>3365.0</v>
      </c>
      <c r="K46" s="174" t="n">
        <v>164.0</v>
      </c>
      <c r="L46" s="174" t="n">
        <v>3529.0</v>
      </c>
      <c r="M46" s="175" t="n">
        <v>4.65</v>
      </c>
      <c r="N46" s="174" t="s">
        <v>139</v>
      </c>
      <c r="O46" s="174" t="n">
        <v>3529.0</v>
      </c>
    </row>
    <row r="47" spans="1:15" s="128" customFormat="1" ht="13.15" customHeight="1" x14ac:dyDescent="0.15">
      <c r="A47" s="171" t="s">
        <v>41</v>
      </c>
      <c r="B47" s="66" t="n">
        <v>3814.0</v>
      </c>
      <c r="C47" s="149" t="n">
        <v>0.998</v>
      </c>
      <c r="D47" s="172" t="n">
        <v>2625.0</v>
      </c>
      <c r="E47" s="149" t="n">
        <v>0.999</v>
      </c>
      <c r="F47" s="172" t="n">
        <v>1188.0</v>
      </c>
      <c r="G47" s="149" t="n">
        <v>0.999</v>
      </c>
      <c r="H47" s="173" t="n">
        <v>0.002</v>
      </c>
      <c r="I47" s="174" t="s">
        <v>139</v>
      </c>
      <c r="J47" s="174" t="n">
        <v>3815.0</v>
      </c>
      <c r="K47" s="174" t="n">
        <v>180.0</v>
      </c>
      <c r="L47" s="174" t="n">
        <v>3995.0</v>
      </c>
      <c r="M47" s="175" t="n">
        <v>4.51</v>
      </c>
      <c r="N47" s="174" t="s">
        <v>139</v>
      </c>
      <c r="O47" s="174" t="n">
        <v>3995.0</v>
      </c>
    </row>
    <row r="48" spans="1:15" s="128" customFormat="1" ht="13.15" customHeight="1" thickBot="1" x14ac:dyDescent="0.2">
      <c r="A48" s="176" t="s">
        <v>42</v>
      </c>
      <c r="B48" s="203">
        <f>ROUNDDOWN(SUM(B43:B47)+SUM(C43:C47),0)</f>
        <v>0</v>
      </c>
      <c r="C48" s="193">
        <f>MOD(SUM(B43:B47)+SUM(C43:C47),1)</f>
        <v>0</v>
      </c>
      <c r="D48" s="203">
        <f>ROUNDDOWN(SUM(D43:D47)+SUM(E43:E47),0)</f>
        <v>0</v>
      </c>
      <c r="E48" s="193">
        <f>MOD(SUM(D43:D47)+SUM(E43:E47),1)</f>
        <v>0</v>
      </c>
      <c r="F48" s="203">
        <f>ROUNDDOWN(SUM(F43:F47)+SUM(G43:G47),0)</f>
        <v>0</v>
      </c>
      <c r="G48" s="193">
        <f>MOD(SUM(F43:F47)+SUM(G43:G47),1)</f>
        <v>0</v>
      </c>
      <c r="H48" s="196">
        <f>SUM(H43:H47)</f>
        <v>0</v>
      </c>
      <c r="I48" s="177">
        <f>SUM(I43:I47)</f>
        <v>0</v>
      </c>
      <c r="J48" s="202">
        <f t="shared" si="0"/>
        <v>0</v>
      </c>
      <c r="K48" s="202">
        <f>SUM(K43:K47)</f>
        <v>0</v>
      </c>
      <c r="L48" s="202">
        <f>J48+K48</f>
        <v>0</v>
      </c>
      <c r="M48" s="199">
        <f t="shared" ref="M48:M60" si="5">IF(ISERROR(K48/L48),0,K48/L48*100)</f>
        <v>0</v>
      </c>
      <c r="N48" s="202">
        <f>SUM(N43:N47)</f>
        <v>0</v>
      </c>
      <c r="O48" s="202">
        <f>L48+N48</f>
        <v>0</v>
      </c>
    </row>
    <row r="49" spans="1:15" s="128" customFormat="1" ht="13.15" customHeight="1" thickTop="1" x14ac:dyDescent="0.15">
      <c r="A49" s="171" t="s">
        <v>43</v>
      </c>
      <c r="B49" s="66" t="n">
        <v>15132.0</v>
      </c>
      <c r="C49" s="149" t="n">
        <v>0.995</v>
      </c>
      <c r="D49" s="172" t="n">
        <v>11615.0</v>
      </c>
      <c r="E49" s="149" t="n">
        <v>0.999</v>
      </c>
      <c r="F49" s="172" t="n">
        <v>3516.0</v>
      </c>
      <c r="G49" s="149" t="n">
        <v>0.996</v>
      </c>
      <c r="H49" s="173" t="n">
        <v>0.005</v>
      </c>
      <c r="I49" s="174" t="s">
        <v>139</v>
      </c>
      <c r="J49" s="174" t="n">
        <v>15133.0</v>
      </c>
      <c r="K49" s="174" t="n">
        <v>603.0</v>
      </c>
      <c r="L49" s="174" t="n">
        <v>15736.0</v>
      </c>
      <c r="M49" s="175" t="n">
        <v>3.83</v>
      </c>
      <c r="N49" s="174" t="n">
        <v>1.0</v>
      </c>
      <c r="O49" s="174" t="n">
        <v>15737.0</v>
      </c>
    </row>
    <row r="50" spans="1:15" s="128" customFormat="1" ht="13.15" customHeight="1" thickBot="1" x14ac:dyDescent="0.2">
      <c r="A50" s="176" t="s">
        <v>44</v>
      </c>
      <c r="B50" s="203">
        <f>ROUNDDOWN(SUM(B49:B49)+SUM(C49:C49),0)</f>
        <v>0</v>
      </c>
      <c r="C50" s="193">
        <f>MOD(SUM(B49:B49)+SUM(C49:C49),1)</f>
        <v>0</v>
      </c>
      <c r="D50" s="203">
        <f>ROUNDDOWN(SUM(D49:D49)+SUM(E49:E49),0)</f>
        <v>0</v>
      </c>
      <c r="E50" s="193">
        <f>MOD(SUM(D49:D49)+SUM(E49:E49),1)</f>
        <v>0</v>
      </c>
      <c r="F50" s="203">
        <f>ROUNDDOWN(SUM(F49:F49)+SUM(G49:G49),0)</f>
        <v>0</v>
      </c>
      <c r="G50" s="193">
        <f>MOD(SUM(F49:F49)+SUM(G49:G49),1)</f>
        <v>0</v>
      </c>
      <c r="H50" s="196">
        <f>SUM(H49:H49)</f>
        <v>0</v>
      </c>
      <c r="I50" s="177">
        <f>SUM(I49:I49)</f>
        <v>0</v>
      </c>
      <c r="J50" s="202">
        <f>SUM(B50:C50)+H50+I50</f>
        <v>0</v>
      </c>
      <c r="K50" s="202">
        <f>SUM(K49:K49)</f>
        <v>0</v>
      </c>
      <c r="L50" s="202">
        <f>J50+K50</f>
        <v>0</v>
      </c>
      <c r="M50" s="199">
        <f>IF(ISERROR(K50/L50),0,K50/L50*100)</f>
        <v>0</v>
      </c>
      <c r="N50" s="202">
        <f>SUM(N49:N49)</f>
        <v>0</v>
      </c>
      <c r="O50" s="202">
        <f>L50+N50</f>
        <v>0</v>
      </c>
    </row>
    <row r="51" spans="1:15" s="128" customFormat="1" ht="13.15" customHeight="1" thickTop="1" x14ac:dyDescent="0.15">
      <c r="A51" s="171" t="s">
        <v>45</v>
      </c>
      <c r="B51" s="66" t="n">
        <v>13095.0</v>
      </c>
      <c r="C51" s="149" t="n">
        <v>0.998</v>
      </c>
      <c r="D51" s="172" t="n">
        <v>9772.0</v>
      </c>
      <c r="E51" s="149" t="n">
        <v>0.999</v>
      </c>
      <c r="F51" s="172" t="n">
        <v>3322.0</v>
      </c>
      <c r="G51" s="149" t="n">
        <v>0.999</v>
      </c>
      <c r="H51" s="173" t="n">
        <v>0.002</v>
      </c>
      <c r="I51" s="174" t="n">
        <v>1.0</v>
      </c>
      <c r="J51" s="174" t="n">
        <v>13097.0</v>
      </c>
      <c r="K51" s="174" t="n">
        <v>515.0</v>
      </c>
      <c r="L51" s="174" t="n">
        <v>13612.0</v>
      </c>
      <c r="M51" s="175" t="n">
        <v>3.78</v>
      </c>
      <c r="N51" s="174" t="s">
        <v>139</v>
      </c>
      <c r="O51" s="174" t="n">
        <v>13612.0</v>
      </c>
    </row>
    <row r="52" spans="1:15" s="128" customFormat="1" ht="13.15" customHeight="1" x14ac:dyDescent="0.15">
      <c r="A52" s="171" t="s">
        <v>46</v>
      </c>
      <c r="B52" s="66" t="n">
        <v>19306.0</v>
      </c>
      <c r="C52" s="149" t="n">
        <v>0.992</v>
      </c>
      <c r="D52" s="172" t="n">
        <v>14928.0</v>
      </c>
      <c r="E52" s="149" t="n">
        <v>0.999</v>
      </c>
      <c r="F52" s="172" t="n">
        <v>4377.0</v>
      </c>
      <c r="G52" s="149" t="n">
        <v>0.993</v>
      </c>
      <c r="H52" s="173" t="n">
        <v>0.008</v>
      </c>
      <c r="I52" s="174" t="s">
        <v>139</v>
      </c>
      <c r="J52" s="174" t="n">
        <v>19307.0</v>
      </c>
      <c r="K52" s="174" t="n">
        <v>665.0</v>
      </c>
      <c r="L52" s="174" t="n">
        <v>19972.0</v>
      </c>
      <c r="M52" s="175" t="n">
        <v>3.33</v>
      </c>
      <c r="N52" s="174" t="s">
        <v>139</v>
      </c>
      <c r="O52" s="174" t="n">
        <v>19972.0</v>
      </c>
    </row>
    <row r="53" spans="1:15" s="128" customFormat="1" ht="13.15" customHeight="1" x14ac:dyDescent="0.15">
      <c r="A53" s="171" t="s">
        <v>47</v>
      </c>
      <c r="B53" s="66" t="n">
        <v>8681.0</v>
      </c>
      <c r="C53" s="149" t="n">
        <v>0.996</v>
      </c>
      <c r="D53" s="172" t="n">
        <v>6570.0</v>
      </c>
      <c r="E53" s="149" t="n">
        <v>0.999</v>
      </c>
      <c r="F53" s="172" t="n">
        <v>2110.0</v>
      </c>
      <c r="G53" s="149" t="n">
        <v>0.997</v>
      </c>
      <c r="H53" s="173" t="n">
        <v>0.004</v>
      </c>
      <c r="I53" s="174" t="s">
        <v>139</v>
      </c>
      <c r="J53" s="174" t="n">
        <v>8682.0</v>
      </c>
      <c r="K53" s="174" t="n">
        <v>352.0</v>
      </c>
      <c r="L53" s="174" t="n">
        <v>9034.0</v>
      </c>
      <c r="M53" s="175" t="n">
        <v>3.9</v>
      </c>
      <c r="N53" s="174" t="s">
        <v>139</v>
      </c>
      <c r="O53" s="174" t="n">
        <v>9034.0</v>
      </c>
    </row>
    <row r="54" spans="1:15" s="128" customFormat="1" ht="13.15" customHeight="1" thickBot="1" x14ac:dyDescent="0.2">
      <c r="A54" s="176" t="s">
        <v>48</v>
      </c>
      <c r="B54" s="203">
        <f>ROUNDDOWN(SUM(B51:B53)+SUM(C51:C53),0)</f>
        <v>0</v>
      </c>
      <c r="C54" s="193">
        <f>MOD(SUM(B51:B53)+SUM(C51:C53),1)</f>
        <v>0</v>
      </c>
      <c r="D54" s="203">
        <f>ROUNDDOWN(SUM(D51:D53)+SUM(E51:E53),0)</f>
        <v>0</v>
      </c>
      <c r="E54" s="193">
        <f>MOD(SUM(D51:D53)+SUM(E51:E53),1)</f>
        <v>0</v>
      </c>
      <c r="F54" s="203">
        <f>ROUNDDOWN(SUM(F51:F53)+SUM(G51:G53),0)</f>
        <v>0</v>
      </c>
      <c r="G54" s="193">
        <f>MOD(SUM(F51:F53)+SUM(G51:G53),1)</f>
        <v>0</v>
      </c>
      <c r="H54" s="196">
        <f>SUM(H51:H53)</f>
        <v>0</v>
      </c>
      <c r="I54" s="177">
        <f>SUM(I51:I53)</f>
        <v>0</v>
      </c>
      <c r="J54" s="202">
        <f t="shared" si="0"/>
        <v>0</v>
      </c>
      <c r="K54" s="202">
        <f>SUM(K51:K53)</f>
        <v>0</v>
      </c>
      <c r="L54" s="202">
        <f t="shared" si="1"/>
        <v>0</v>
      </c>
      <c r="M54" s="199">
        <f t="shared" si="5"/>
        <v>0</v>
      </c>
      <c r="N54" s="202">
        <f>SUM(N51:N53)</f>
        <v>0</v>
      </c>
      <c r="O54" s="202">
        <f t="shared" si="3"/>
        <v>0</v>
      </c>
    </row>
    <row r="55" spans="1:15" s="128" customFormat="1" ht="13.5" customHeight="1" thickTop="1" x14ac:dyDescent="0.15">
      <c r="A55" s="171" t="s">
        <v>49</v>
      </c>
      <c r="B55" s="66" t="n">
        <v>11962.0</v>
      </c>
      <c r="C55" s="149" t="n">
        <v>0.994</v>
      </c>
      <c r="D55" s="172" t="n">
        <v>9241.0</v>
      </c>
      <c r="E55" s="149" t="n">
        <v>0.036</v>
      </c>
      <c r="F55" s="172" t="n">
        <v>2721.0</v>
      </c>
      <c r="G55" s="149" t="n">
        <v>0.958</v>
      </c>
      <c r="H55" s="173" t="n">
        <v>0.006</v>
      </c>
      <c r="I55" s="174" t="s">
        <v>139</v>
      </c>
      <c r="J55" s="174" t="n">
        <v>11963.0</v>
      </c>
      <c r="K55" s="174" t="n">
        <v>540.0</v>
      </c>
      <c r="L55" s="174" t="n">
        <v>12503.0</v>
      </c>
      <c r="M55" s="175" t="n">
        <v>4.32</v>
      </c>
      <c r="N55" s="174" t="n">
        <v>6.0</v>
      </c>
      <c r="O55" s="174" t="n">
        <v>12509.0</v>
      </c>
    </row>
    <row r="56" spans="1:15" s="128" customFormat="1" ht="13.5" customHeight="1" x14ac:dyDescent="0.15">
      <c r="A56" s="171" t="s">
        <v>50</v>
      </c>
      <c r="B56" s="66" t="n">
        <v>3654.0</v>
      </c>
      <c r="C56" s="149" t="n">
        <v>0.997</v>
      </c>
      <c r="D56" s="172" t="n">
        <v>2792.0</v>
      </c>
      <c r="E56" s="149"/>
      <c r="F56" s="172" t="n">
        <v>862.0</v>
      </c>
      <c r="G56" s="149" t="n">
        <v>0.997</v>
      </c>
      <c r="H56" s="173" t="n">
        <v>0.003</v>
      </c>
      <c r="I56" s="174" t="n">
        <v>2.0</v>
      </c>
      <c r="J56" s="174" t="n">
        <v>3657.0</v>
      </c>
      <c r="K56" s="174" t="n">
        <v>200.0</v>
      </c>
      <c r="L56" s="174" t="n">
        <v>3857.0</v>
      </c>
      <c r="M56" s="175" t="n">
        <v>5.19</v>
      </c>
      <c r="N56" s="174" t="n">
        <v>1.0</v>
      </c>
      <c r="O56" s="174" t="n">
        <v>3858.0</v>
      </c>
    </row>
    <row r="57" spans="1:15" s="128" customFormat="1" ht="13.15" customHeight="1" thickBot="1" x14ac:dyDescent="0.2">
      <c r="A57" s="176" t="s">
        <v>51</v>
      </c>
      <c r="B57" s="203">
        <f>ROUNDDOWN(SUM(B55:B56)+SUM(C55:C56),0)</f>
        <v>0</v>
      </c>
      <c r="C57" s="193">
        <f>MOD(SUM(B55:B56)+SUM(C55:C56),1)</f>
        <v>0</v>
      </c>
      <c r="D57" s="203">
        <f>ROUNDDOWN(SUM(D55:D56)+SUM(E55:E56),0)</f>
        <v>0</v>
      </c>
      <c r="E57" s="193">
        <f>MOD(SUM(D55:D56)+SUM(E55:E56),1)</f>
        <v>0</v>
      </c>
      <c r="F57" s="203">
        <f>ROUNDDOWN(SUM(F55:F56)+SUM(G55:G56),0)</f>
        <v>0</v>
      </c>
      <c r="G57" s="193">
        <f>MOD(SUM(F55:F56)+SUM(G55:G56),1)</f>
        <v>0</v>
      </c>
      <c r="H57" s="196">
        <f>SUM(H55:H56)</f>
        <v>0</v>
      </c>
      <c r="I57" s="177">
        <f>SUM(I55:I56)</f>
        <v>0</v>
      </c>
      <c r="J57" s="202">
        <f>SUM(B57:C57)+H57+I57</f>
        <v>0</v>
      </c>
      <c r="K57" s="202">
        <f>SUM(K55:K56)</f>
        <v>0</v>
      </c>
      <c r="L57" s="202">
        <f t="shared" si="1"/>
        <v>0</v>
      </c>
      <c r="M57" s="199">
        <f t="shared" si="5"/>
        <v>0</v>
      </c>
      <c r="N57" s="202">
        <f>SUM(N55:N56)</f>
        <v>0</v>
      </c>
      <c r="O57" s="202">
        <f t="shared" si="3"/>
        <v>0</v>
      </c>
    </row>
    <row r="58" spans="1:15" s="128" customFormat="1" ht="13.15" customHeight="1" thickTop="1" x14ac:dyDescent="0.15">
      <c r="A58" s="171" t="s">
        <v>52</v>
      </c>
      <c r="B58" s="66" t="n">
        <v>8441.0</v>
      </c>
      <c r="C58" s="149" t="n">
        <v>0.999</v>
      </c>
      <c r="D58" s="172" t="n">
        <v>6512.0</v>
      </c>
      <c r="E58" s="149"/>
      <c r="F58" s="172" t="n">
        <v>1929.0</v>
      </c>
      <c r="G58" s="149" t="n">
        <v>0.999</v>
      </c>
      <c r="H58" s="173" t="n">
        <v>0.001</v>
      </c>
      <c r="I58" s="174" t="s">
        <v>139</v>
      </c>
      <c r="J58" s="174" t="n">
        <v>8442.0</v>
      </c>
      <c r="K58" s="174" t="n">
        <v>399.0</v>
      </c>
      <c r="L58" s="174" t="n">
        <v>8841.0</v>
      </c>
      <c r="M58" s="175" t="n">
        <v>4.51</v>
      </c>
      <c r="N58" s="174" t="s">
        <v>139</v>
      </c>
      <c r="O58" s="174" t="n">
        <v>8841.0</v>
      </c>
    </row>
    <row r="59" spans="1:15" s="128" customFormat="1" ht="13.15" customHeight="1" thickBot="1" x14ac:dyDescent="0.2">
      <c r="A59" s="176" t="s">
        <v>53</v>
      </c>
      <c r="B59" s="203">
        <f>ROUNDDOWN(SUM(B58:B58)+SUM(C58:C58),0)</f>
        <v>0</v>
      </c>
      <c r="C59" s="193">
        <f>MOD(SUM(B58:B58)+SUM(C58:C58),1)</f>
        <v>0</v>
      </c>
      <c r="D59" s="203">
        <f>ROUNDDOWN(SUM(D58:D58)+SUM(E58:E58),0)</f>
        <v>0</v>
      </c>
      <c r="E59" s="193">
        <f>MOD(SUM(D58:D58)+SUM(E58:E58),1)</f>
        <v>0</v>
      </c>
      <c r="F59" s="203">
        <f>ROUNDDOWN(SUM(F58:F58)+SUM(G58:G58),0)</f>
        <v>0</v>
      </c>
      <c r="G59" s="193">
        <f>MOD(SUM(F58:F58)+SUM(G58:G58),1)</f>
        <v>0</v>
      </c>
      <c r="H59" s="196">
        <f>SUM(H58:H58)</f>
        <v>0</v>
      </c>
      <c r="I59" s="177">
        <f>SUM(I58:I58)</f>
        <v>0</v>
      </c>
      <c r="J59" s="202">
        <f>SUM(B59:C59)+H59+I59</f>
        <v>0</v>
      </c>
      <c r="K59" s="202">
        <f>SUM(K58:K58)</f>
        <v>0</v>
      </c>
      <c r="L59" s="202">
        <f>J59+K59</f>
        <v>0</v>
      </c>
      <c r="M59" s="199">
        <f>IF(ISERROR(K59/L59),0,K59/L59*100)</f>
        <v>0</v>
      </c>
      <c r="N59" s="202">
        <f>SUM(N58:N58)</f>
        <v>0</v>
      </c>
      <c r="O59" s="202">
        <f>L59+N59</f>
        <v>0</v>
      </c>
    </row>
    <row r="60" spans="1:15" s="128" customFormat="1" ht="13.15" customHeight="1" thickTop="1" thickBot="1" x14ac:dyDescent="0.2">
      <c r="A60" s="178" t="s">
        <v>54</v>
      </c>
      <c r="B60" s="206">
        <f>ROUNDDOWN(SUM(B48:C48)+SUM(B50:C50)+SUM(B54:C54)+SUM(B57:C57)+SUM(B59:C59),0)</f>
        <v>0</v>
      </c>
      <c r="C60" s="194">
        <f>MOD(SUM(B48:C48)+SUM(B50:C50)+SUM(B54:C54)+SUM(B57:C57)+SUM(B59:C59),1)</f>
        <v>0</v>
      </c>
      <c r="D60" s="206">
        <f>ROUNDDOWN(SUM(D48:E48)+SUM(D50:E50)+SUM(D54:E54)+SUM(D57:E57)+SUM(D59:E59),0)</f>
        <v>0</v>
      </c>
      <c r="E60" s="194">
        <f>MOD(SUM(D48:E48)+SUM(D50:E50)+SUM(D54:E54)+SUM(D57:E57)+SUM(D59:E59),1)</f>
        <v>0</v>
      </c>
      <c r="F60" s="206">
        <f>ROUNDDOWN(SUM(F48:G48)+SUM(F50:G50)+SUM(F54:G54)+SUM(F57:G57)+SUM(F59:G59),0)</f>
        <v>0</v>
      </c>
      <c r="G60" s="194">
        <f>MOD(SUM(F48:G48)+SUM(F50:G50)+SUM(F54:G54)+SUM(F57:G57)+SUM(F59:G59),1)</f>
        <v>0</v>
      </c>
      <c r="H60" s="197">
        <f>H48+H50+H54+H57+H59</f>
        <v>0</v>
      </c>
      <c r="I60" s="179">
        <f>I48+I50+I54+I57+I59</f>
        <v>0</v>
      </c>
      <c r="J60" s="205">
        <f t="shared" si="0"/>
        <v>0</v>
      </c>
      <c r="K60" s="205">
        <f>K48+K50+K54+K57+K59</f>
        <v>0</v>
      </c>
      <c r="L60" s="205">
        <f t="shared" si="1"/>
        <v>0</v>
      </c>
      <c r="M60" s="200">
        <f t="shared" si="5"/>
        <v>0</v>
      </c>
      <c r="N60" s="205">
        <f>N48+N50+N54+N57+N59</f>
        <v>0</v>
      </c>
      <c r="O60" s="205">
        <f t="shared" si="3"/>
        <v>0</v>
      </c>
    </row>
    <row r="61" spans="1:15" s="128" customFormat="1" ht="13.15" customHeight="1" thickTop="1" x14ac:dyDescent="0.15">
      <c r="A61" s="180" t="s">
        <v>55</v>
      </c>
      <c r="B61" s="207">
        <f>ROUNDDOWN(SUM(B60)+SUM(C60)+SUM(B42)+SUM(C42),0)</f>
        <v>0</v>
      </c>
      <c r="C61" s="195">
        <f>MOD(SUM(B60)+SUM(C60)+SUM(B42)+SUM(C42),1)</f>
        <v>0</v>
      </c>
      <c r="D61" s="207">
        <f>ROUNDDOWN(SUM(D60)+SUM(E60)+SUM(D42)+SUM(E42),0)</f>
        <v>0</v>
      </c>
      <c r="E61" s="195">
        <f>MOD(SUM(D60)+SUM(E60)+SUM(D42)+SUM(E42),1)</f>
        <v>0</v>
      </c>
      <c r="F61" s="207">
        <f>ROUNDDOWN(SUM(F60)+SUM(G60)+SUM(F42)+SUM(G42),0)</f>
        <v>0</v>
      </c>
      <c r="G61" s="195">
        <f>MOD(SUM(F60)+SUM(G60)+SUM(F42)+SUM(G42),1)</f>
        <v>0</v>
      </c>
      <c r="H61" s="198">
        <f>H42+H60</f>
        <v>0</v>
      </c>
      <c r="I61" s="181">
        <f>I42+I60</f>
        <v>0</v>
      </c>
      <c r="J61" s="208">
        <f>SUM(B61:C61)+H61+I61</f>
        <v>0</v>
      </c>
      <c r="K61" s="208">
        <f>K42+K60</f>
        <v>0</v>
      </c>
      <c r="L61" s="208">
        <f>J61+K61</f>
        <v>0</v>
      </c>
      <c r="M61" s="201">
        <f>IF(ISERROR(K61/L61),0,K61/L61*100)</f>
        <v>0</v>
      </c>
      <c r="N61" s="208">
        <f>N42+N60</f>
        <v>0</v>
      </c>
      <c r="O61" s="208">
        <f>L61+N61</f>
        <v>0</v>
      </c>
    </row>
    <row r="62" spans="1:15" ht="13.15" customHeight="1" x14ac:dyDescent="0.15">
      <c r="A62" s="128"/>
      <c r="B62" s="73"/>
      <c r="C62" s="144"/>
      <c r="D62" s="146"/>
      <c r="E62" s="144"/>
      <c r="F62" s="146"/>
      <c r="G62" s="144"/>
      <c r="H62" s="146"/>
      <c r="I62" s="146"/>
      <c r="J62" s="146"/>
      <c r="K62" s="146"/>
      <c r="L62" s="146"/>
      <c r="M62" s="182"/>
      <c r="N62" s="146"/>
      <c r="O62" s="146"/>
    </row>
    <row r="63" spans="1:15" ht="13.15" customHeight="1" x14ac:dyDescent="0.15">
      <c r="A63" s="128"/>
      <c r="B63" s="73"/>
      <c r="C63" s="144"/>
      <c r="D63" s="146"/>
      <c r="E63" s="144"/>
      <c r="F63" s="146"/>
      <c r="G63" s="144"/>
      <c r="H63" s="146"/>
      <c r="I63" s="146"/>
      <c r="J63" s="146"/>
      <c r="K63" s="146"/>
      <c r="L63" s="146"/>
      <c r="M63" s="182"/>
      <c r="N63" s="146"/>
      <c r="O63" s="146"/>
    </row>
    <row r="64" spans="1:15" ht="13.15" customHeight="1" x14ac:dyDescent="0.15">
      <c r="A64" s="128"/>
      <c r="B64" s="73"/>
      <c r="C64" s="144"/>
      <c r="D64" s="146"/>
      <c r="E64" s="144"/>
      <c r="F64" s="146"/>
      <c r="G64" s="144"/>
      <c r="H64" s="146"/>
      <c r="I64" s="146"/>
      <c r="J64" s="146"/>
      <c r="K64" s="146"/>
      <c r="L64" s="146"/>
      <c r="M64" s="182"/>
      <c r="N64" s="146"/>
      <c r="O64" s="146"/>
    </row>
    <row r="65" spans="1:15" ht="13.15" customHeight="1" x14ac:dyDescent="0.15">
      <c r="A65" s="128"/>
      <c r="B65" s="73"/>
      <c r="C65" s="144"/>
      <c r="D65" s="146"/>
      <c r="E65" s="144"/>
      <c r="F65" s="146"/>
      <c r="G65" s="144"/>
      <c r="H65" s="146"/>
      <c r="I65" s="146"/>
      <c r="J65" s="146"/>
      <c r="K65" s="146"/>
      <c r="L65" s="146"/>
      <c r="M65" s="182"/>
      <c r="N65" s="146"/>
      <c r="O65" s="146"/>
    </row>
    <row r="66" spans="1:15" ht="13.15" customHeight="1" x14ac:dyDescent="0.15">
      <c r="A66" s="128"/>
      <c r="B66" s="73"/>
      <c r="C66" s="144"/>
      <c r="D66" s="73"/>
      <c r="E66" s="144"/>
      <c r="F66" s="73"/>
      <c r="G66" s="144"/>
      <c r="H66" s="73"/>
      <c r="I66" s="146"/>
      <c r="J66" s="146"/>
      <c r="K66" s="146"/>
      <c r="L66" s="146"/>
      <c r="M66" s="182"/>
      <c r="N66" s="146"/>
      <c r="O66" s="146"/>
    </row>
    <row r="67" spans="1:15" ht="13.15" customHeight="1" x14ac:dyDescent="0.15">
      <c r="A67" s="128"/>
      <c r="B67" s="73"/>
      <c r="C67" s="144"/>
      <c r="D67" s="146"/>
      <c r="E67" s="144"/>
      <c r="F67" s="146"/>
      <c r="G67" s="144"/>
      <c r="H67" s="146"/>
      <c r="I67" s="146"/>
      <c r="J67" s="146"/>
      <c r="K67" s="146"/>
      <c r="L67" s="146"/>
      <c r="M67" s="182"/>
      <c r="N67" s="146"/>
      <c r="O67" s="146"/>
    </row>
    <row r="68" spans="1:15" ht="13.15" customHeight="1" x14ac:dyDescent="0.15">
      <c r="A68" s="128"/>
      <c r="B68" s="73"/>
      <c r="C68" s="144"/>
      <c r="D68" s="146"/>
      <c r="E68" s="144"/>
      <c r="F68" s="146"/>
      <c r="G68" s="144"/>
      <c r="H68" s="146"/>
      <c r="I68" s="146"/>
      <c r="J68" s="146"/>
      <c r="K68" s="146"/>
      <c r="L68" s="146"/>
      <c r="M68" s="182"/>
      <c r="N68" s="146"/>
      <c r="O68" s="146"/>
    </row>
    <row r="69" spans="1:15" ht="13.15" customHeight="1" x14ac:dyDescent="0.15">
      <c r="A69" s="128"/>
      <c r="B69" s="73"/>
      <c r="C69" s="144"/>
      <c r="D69" s="73"/>
      <c r="E69" s="144"/>
      <c r="F69" s="73"/>
      <c r="G69" s="144"/>
      <c r="H69" s="73"/>
      <c r="I69" s="73"/>
      <c r="J69" s="146"/>
      <c r="K69" s="73"/>
      <c r="L69" s="146"/>
      <c r="M69" s="182"/>
      <c r="N69" s="73"/>
      <c r="O69" s="146"/>
    </row>
    <row r="70" spans="1:15" ht="13.15" customHeight="1" x14ac:dyDescent="0.15">
      <c r="A70" s="128"/>
      <c r="B70" s="73"/>
      <c r="C70" s="144"/>
      <c r="D70" s="73"/>
      <c r="E70" s="144"/>
      <c r="F70" s="73"/>
      <c r="G70" s="144"/>
      <c r="H70" s="73"/>
      <c r="I70" s="146"/>
      <c r="J70" s="146"/>
      <c r="K70" s="146"/>
      <c r="L70" s="146"/>
      <c r="M70" s="182"/>
      <c r="N70" s="146"/>
      <c r="O70" s="146"/>
    </row>
    <row r="71" spans="1:15" ht="13.15" customHeight="1" x14ac:dyDescent="0.15">
      <c r="A71" s="156"/>
      <c r="B71" s="73"/>
      <c r="C71" s="144"/>
      <c r="D71" s="73"/>
      <c r="E71" s="144"/>
      <c r="F71" s="73"/>
      <c r="G71" s="144"/>
      <c r="H71" s="73"/>
      <c r="I71" s="146"/>
      <c r="J71" s="146"/>
      <c r="K71" s="146"/>
      <c r="L71" s="146"/>
      <c r="M71" s="182"/>
      <c r="N71" s="146"/>
      <c r="O71" s="146"/>
    </row>
    <row r="72" spans="1:15" ht="13.15" customHeight="1" x14ac:dyDescent="0.15">
      <c r="A72" s="156"/>
      <c r="B72" s="183"/>
      <c r="C72" s="184"/>
      <c r="D72" s="185"/>
      <c r="E72" s="186"/>
      <c r="F72" s="185"/>
      <c r="G72" s="186"/>
      <c r="H72" s="185"/>
      <c r="I72" s="187"/>
      <c r="J72" s="187"/>
      <c r="K72" s="187"/>
      <c r="L72" s="187"/>
      <c r="M72" s="188"/>
      <c r="N72" s="187"/>
      <c r="O72" s="187"/>
    </row>
    <row r="73" spans="1:15" ht="13.15" customHeight="1" x14ac:dyDescent="0.15">
      <c r="A73" s="128"/>
      <c r="B73" s="73"/>
      <c r="C73" s="144"/>
      <c r="D73" s="146"/>
      <c r="E73" s="144"/>
      <c r="F73" s="146"/>
      <c r="G73" s="144"/>
      <c r="H73" s="146"/>
      <c r="I73" s="146"/>
      <c r="J73" s="146"/>
      <c r="K73" s="146"/>
      <c r="L73" s="146"/>
      <c r="M73" s="182"/>
      <c r="N73" s="146"/>
      <c r="O73" s="146"/>
    </row>
    <row r="74" spans="1:15" ht="13.15" customHeight="1" x14ac:dyDescent="0.15">
      <c r="A74" s="128"/>
      <c r="B74" s="73"/>
      <c r="C74" s="144"/>
      <c r="D74" s="146"/>
      <c r="E74" s="144"/>
      <c r="F74" s="146"/>
      <c r="G74" s="144"/>
      <c r="H74" s="146"/>
      <c r="I74" s="146"/>
      <c r="J74" s="146"/>
      <c r="K74" s="146"/>
      <c r="L74" s="146"/>
      <c r="M74" s="182"/>
      <c r="N74" s="146"/>
      <c r="O74" s="146"/>
    </row>
    <row r="75" spans="1:15" ht="13.15" customHeight="1" x14ac:dyDescent="0.15">
      <c r="A75" s="128"/>
      <c r="B75" s="73"/>
      <c r="C75" s="144"/>
      <c r="D75" s="146"/>
      <c r="E75" s="144"/>
      <c r="F75" s="146"/>
      <c r="G75" s="144"/>
      <c r="H75" s="146"/>
      <c r="I75" s="146"/>
      <c r="J75" s="146"/>
      <c r="K75" s="146"/>
      <c r="L75" s="146"/>
      <c r="M75" s="182"/>
      <c r="N75" s="146"/>
      <c r="O75" s="146"/>
    </row>
    <row r="76" spans="1:15" ht="13.15" customHeight="1" x14ac:dyDescent="0.15">
      <c r="A76" s="128"/>
      <c r="B76" s="73"/>
      <c r="C76" s="144"/>
      <c r="D76" s="146"/>
      <c r="E76" s="144"/>
      <c r="F76" s="146"/>
      <c r="G76" s="144"/>
      <c r="H76" s="146"/>
      <c r="I76" s="146"/>
      <c r="J76" s="146"/>
      <c r="K76" s="146"/>
      <c r="L76" s="146"/>
      <c r="M76" s="182"/>
      <c r="N76" s="146"/>
      <c r="O76" s="146"/>
    </row>
    <row r="77" spans="1:15" ht="13.15" customHeight="1" x14ac:dyDescent="0.15">
      <c r="A77" s="128"/>
      <c r="B77" s="73"/>
      <c r="C77" s="144"/>
      <c r="D77" s="73"/>
      <c r="E77" s="144"/>
      <c r="F77" s="73"/>
      <c r="G77" s="144"/>
      <c r="H77" s="73"/>
      <c r="I77" s="146"/>
      <c r="J77" s="146"/>
      <c r="K77" s="146"/>
      <c r="L77" s="146"/>
      <c r="M77" s="182"/>
      <c r="N77" s="146"/>
      <c r="O77" s="146"/>
    </row>
    <row r="78" spans="1:15" ht="13.15" customHeight="1" x14ac:dyDescent="0.15">
      <c r="A78" s="128"/>
      <c r="B78" s="73"/>
      <c r="C78" s="144"/>
      <c r="D78" s="146"/>
      <c r="E78" s="144"/>
      <c r="F78" s="146"/>
      <c r="G78" s="144"/>
      <c r="H78" s="146"/>
      <c r="I78" s="146"/>
      <c r="J78" s="146"/>
      <c r="K78" s="146"/>
      <c r="L78" s="146"/>
      <c r="M78" s="182"/>
      <c r="N78" s="146"/>
      <c r="O78" s="146"/>
    </row>
    <row r="79" spans="1:15" ht="13.15" customHeight="1" x14ac:dyDescent="0.15">
      <c r="A79" s="128"/>
      <c r="B79" s="73"/>
      <c r="C79" s="144"/>
      <c r="D79" s="146"/>
      <c r="E79" s="144"/>
      <c r="F79" s="146"/>
      <c r="G79" s="144"/>
      <c r="H79" s="146"/>
      <c r="I79" s="146"/>
      <c r="J79" s="146"/>
      <c r="K79" s="146"/>
      <c r="L79" s="146"/>
      <c r="M79" s="182"/>
      <c r="N79" s="146"/>
      <c r="O79" s="146"/>
    </row>
    <row r="80" spans="1:15" ht="13.15" customHeight="1" x14ac:dyDescent="0.15">
      <c r="A80" s="128"/>
      <c r="B80" s="73"/>
      <c r="C80" s="144"/>
      <c r="D80" s="146"/>
      <c r="E80" s="144"/>
      <c r="F80" s="146"/>
      <c r="G80" s="144"/>
      <c r="H80" s="146"/>
      <c r="I80" s="146"/>
      <c r="J80" s="146"/>
      <c r="K80" s="146"/>
      <c r="L80" s="146"/>
      <c r="M80" s="182"/>
      <c r="N80" s="146"/>
      <c r="O80" s="146"/>
    </row>
    <row r="81" spans="1:15" ht="13.15" customHeight="1" x14ac:dyDescent="0.15">
      <c r="A81" s="128"/>
      <c r="B81" s="73"/>
      <c r="C81" s="144"/>
      <c r="D81" s="73"/>
      <c r="E81" s="144"/>
      <c r="F81" s="73"/>
      <c r="G81" s="144"/>
      <c r="H81" s="73"/>
      <c r="I81" s="146"/>
      <c r="J81" s="146"/>
      <c r="K81" s="146"/>
      <c r="L81" s="146"/>
      <c r="M81" s="182"/>
      <c r="N81" s="146"/>
      <c r="O81" s="146"/>
    </row>
    <row r="82" spans="1:15" ht="13.15" customHeight="1" x14ac:dyDescent="0.15">
      <c r="A82" s="128"/>
      <c r="B82" s="73"/>
      <c r="C82" s="144"/>
      <c r="D82" s="146"/>
      <c r="E82" s="144"/>
      <c r="F82" s="146"/>
      <c r="G82" s="144"/>
      <c r="H82" s="146"/>
      <c r="I82" s="146"/>
      <c r="J82" s="146"/>
      <c r="K82" s="146"/>
      <c r="L82" s="146"/>
      <c r="M82" s="182"/>
      <c r="N82" s="146"/>
      <c r="O82" s="146"/>
    </row>
    <row r="83" spans="1:15" ht="13.15" customHeight="1" x14ac:dyDescent="0.15">
      <c r="A83" s="128"/>
      <c r="B83" s="73"/>
      <c r="C83" s="144"/>
      <c r="D83" s="146"/>
      <c r="E83" s="144"/>
      <c r="F83" s="146"/>
      <c r="G83" s="144"/>
      <c r="H83" s="146"/>
      <c r="I83" s="146"/>
      <c r="J83" s="146"/>
      <c r="K83" s="146"/>
      <c r="L83" s="146"/>
      <c r="M83" s="182"/>
      <c r="N83" s="146"/>
      <c r="O83" s="146"/>
    </row>
    <row r="84" spans="1:15" ht="13.15" customHeight="1" x14ac:dyDescent="0.15">
      <c r="A84" s="128"/>
      <c r="B84" s="73"/>
      <c r="C84" s="144"/>
      <c r="D84" s="146"/>
      <c r="E84" s="144"/>
      <c r="F84" s="146"/>
      <c r="G84" s="144"/>
      <c r="H84" s="146"/>
      <c r="I84" s="146"/>
      <c r="J84" s="146"/>
      <c r="K84" s="146"/>
      <c r="L84" s="146"/>
      <c r="M84" s="182"/>
      <c r="N84" s="146"/>
      <c r="O84" s="146"/>
    </row>
    <row r="85" spans="1:15" ht="13.15" customHeight="1" x14ac:dyDescent="0.15">
      <c r="A85" s="128"/>
      <c r="B85" s="73"/>
      <c r="C85" s="144"/>
      <c r="D85" s="73"/>
      <c r="E85" s="144"/>
      <c r="F85" s="73"/>
      <c r="G85" s="144"/>
      <c r="H85" s="73"/>
      <c r="I85" s="146"/>
      <c r="J85" s="146"/>
      <c r="K85" s="146"/>
      <c r="L85" s="146"/>
      <c r="M85" s="182"/>
      <c r="N85" s="146"/>
      <c r="O85" s="146"/>
    </row>
    <row r="86" spans="1:15" ht="13.15" customHeight="1" x14ac:dyDescent="0.15">
      <c r="A86" s="128"/>
      <c r="B86" s="73"/>
      <c r="C86" s="144"/>
      <c r="D86" s="146"/>
      <c r="E86" s="144"/>
      <c r="F86" s="146"/>
      <c r="G86" s="144"/>
      <c r="H86" s="146"/>
      <c r="I86" s="146"/>
      <c r="J86" s="146"/>
      <c r="K86" s="146"/>
      <c r="L86" s="146"/>
      <c r="M86" s="182"/>
      <c r="N86" s="146"/>
      <c r="O86" s="146"/>
    </row>
    <row r="87" spans="1:15" ht="13.15" customHeight="1" x14ac:dyDescent="0.15">
      <c r="A87" s="128"/>
      <c r="B87" s="73"/>
      <c r="C87" s="144"/>
      <c r="D87" s="146"/>
      <c r="E87" s="144"/>
      <c r="F87" s="146"/>
      <c r="G87" s="144"/>
      <c r="H87" s="146"/>
      <c r="I87" s="146"/>
      <c r="J87" s="146"/>
      <c r="K87" s="146"/>
      <c r="L87" s="146"/>
      <c r="M87" s="182"/>
      <c r="N87" s="146"/>
      <c r="O87" s="146"/>
    </row>
    <row r="88" spans="1:15" ht="13.15" customHeight="1" x14ac:dyDescent="0.15">
      <c r="A88" s="128"/>
      <c r="B88" s="73"/>
      <c r="C88" s="144"/>
      <c r="D88" s="146"/>
      <c r="E88" s="144"/>
      <c r="F88" s="146"/>
      <c r="G88" s="144"/>
      <c r="H88" s="146"/>
      <c r="I88" s="146"/>
      <c r="J88" s="146"/>
      <c r="K88" s="146"/>
      <c r="L88" s="146"/>
      <c r="M88" s="182"/>
      <c r="N88" s="146"/>
      <c r="O88" s="146"/>
    </row>
    <row r="89" spans="1:15" ht="13.15" customHeight="1" x14ac:dyDescent="0.15">
      <c r="A89" s="128"/>
      <c r="B89" s="73"/>
      <c r="C89" s="144"/>
      <c r="D89" s="73"/>
      <c r="E89" s="144"/>
      <c r="F89" s="73"/>
      <c r="G89" s="144"/>
      <c r="H89" s="73"/>
      <c r="I89" s="146"/>
      <c r="J89" s="146"/>
      <c r="K89" s="146"/>
      <c r="L89" s="146"/>
      <c r="M89" s="182"/>
      <c r="N89" s="146"/>
      <c r="O89" s="146"/>
    </row>
    <row r="90" spans="1:15" ht="13.15" customHeight="1" x14ac:dyDescent="0.15">
      <c r="A90" s="128"/>
      <c r="B90" s="73"/>
      <c r="C90" s="144"/>
      <c r="D90" s="73"/>
      <c r="E90" s="144"/>
      <c r="F90" s="73"/>
      <c r="G90" s="144"/>
      <c r="H90" s="73"/>
      <c r="I90" s="146"/>
      <c r="J90" s="146"/>
      <c r="K90" s="146"/>
      <c r="L90" s="146"/>
      <c r="M90" s="182"/>
      <c r="N90" s="146"/>
      <c r="O90" s="146"/>
    </row>
    <row r="91" spans="1:15" ht="13.15" customHeight="1" x14ac:dyDescent="0.15">
      <c r="A91" s="156"/>
      <c r="B91" s="73"/>
      <c r="C91" s="144"/>
      <c r="D91" s="73"/>
      <c r="E91" s="144"/>
      <c r="F91" s="73"/>
      <c r="G91" s="144"/>
      <c r="H91" s="73"/>
      <c r="I91" s="146"/>
      <c r="J91" s="146"/>
      <c r="K91" s="146"/>
      <c r="L91" s="146"/>
      <c r="M91" s="182"/>
      <c r="N91" s="146"/>
      <c r="O91" s="146"/>
    </row>
    <row r="92" spans="1:15" ht="13.5" customHeight="1" x14ac:dyDescent="0.15">
      <c r="A92" s="128"/>
    </row>
    <row r="93" spans="1:15" ht="13.5" customHeight="1" x14ac:dyDescent="0.15">
      <c r="A93" s="128"/>
      <c r="B93" s="73"/>
      <c r="C93" s="144"/>
      <c r="D93" s="146"/>
      <c r="E93" s="144"/>
      <c r="F93" s="146"/>
      <c r="G93" s="144"/>
      <c r="H93" s="146"/>
      <c r="I93" s="146"/>
      <c r="J93" s="146"/>
      <c r="K93" s="146"/>
      <c r="L93" s="146"/>
      <c r="M93" s="182"/>
      <c r="N93" s="146"/>
      <c r="O93" s="146"/>
    </row>
    <row r="94" spans="1:15" ht="13.5" customHeight="1" x14ac:dyDescent="0.15">
      <c r="A94" s="128"/>
      <c r="B94" s="146"/>
      <c r="C94" s="144"/>
      <c r="D94" s="146"/>
      <c r="E94" s="144"/>
      <c r="F94" s="146"/>
      <c r="G94" s="144"/>
      <c r="H94" s="146"/>
      <c r="I94" s="146"/>
      <c r="J94" s="146"/>
      <c r="K94" s="146"/>
      <c r="L94" s="146"/>
      <c r="M94" s="182"/>
      <c r="N94" s="146"/>
      <c r="O94" s="146"/>
    </row>
    <row r="95" spans="1:15" ht="13.5" customHeight="1" x14ac:dyDescent="0.15">
      <c r="A95" s="156"/>
      <c r="B95" s="146"/>
      <c r="C95" s="144"/>
      <c r="D95" s="146"/>
      <c r="E95" s="144"/>
      <c r="F95" s="146"/>
      <c r="G95" s="144"/>
      <c r="H95" s="146"/>
      <c r="I95" s="146"/>
      <c r="J95" s="146"/>
      <c r="K95" s="146"/>
      <c r="L95" s="146"/>
      <c r="M95" s="182"/>
      <c r="N95" s="146"/>
      <c r="O95" s="146"/>
    </row>
    <row r="96" spans="1:15" ht="13.5" customHeight="1" x14ac:dyDescent="0.15">
      <c r="A96" s="128"/>
    </row>
    <row r="97" spans="1:15" ht="13.5" hidden="1" customHeight="1" x14ac:dyDescent="0.15">
      <c r="A97" s="128"/>
      <c r="L97" s="192"/>
      <c r="N97" s="192"/>
      <c r="O97" s="192"/>
    </row>
    <row r="98" spans="1:15" ht="13.5" customHeight="1" x14ac:dyDescent="0.15">
      <c r="A98" s="128"/>
    </row>
    <row r="99" spans="1:15" ht="13.5" customHeight="1" x14ac:dyDescent="0.15">
      <c r="A99" s="128"/>
    </row>
    <row r="100" spans="1:15" ht="13.5" customHeight="1" x14ac:dyDescent="0.15">
      <c r="A100" s="128"/>
    </row>
    <row r="101" spans="1:15" ht="13.5" customHeight="1" x14ac:dyDescent="0.15">
      <c r="A101" s="128"/>
    </row>
    <row r="102" spans="1:15" ht="13.5" customHeight="1" x14ac:dyDescent="0.15">
      <c r="A102" s="128"/>
    </row>
    <row r="103" spans="1:15" ht="13.5" customHeight="1" x14ac:dyDescent="0.15">
      <c r="A103" s="128"/>
    </row>
    <row r="104" spans="1:15" ht="13.5" customHeight="1" x14ac:dyDescent="0.15">
      <c r="A104" s="128"/>
    </row>
    <row r="105" spans="1:15" ht="13.5" customHeight="1" x14ac:dyDescent="0.15">
      <c r="A105" s="128"/>
    </row>
    <row r="106" spans="1:15" ht="13.5" customHeight="1" x14ac:dyDescent="0.15">
      <c r="A106" s="128"/>
    </row>
    <row r="107" spans="1:15" ht="13.5" customHeight="1" x14ac:dyDescent="0.15">
      <c r="A107" s="128"/>
    </row>
    <row r="108" spans="1:15" ht="13.5" customHeight="1" x14ac:dyDescent="0.15">
      <c r="A108" s="128"/>
    </row>
    <row r="109" spans="1:15" ht="13.5" customHeight="1" x14ac:dyDescent="0.15">
      <c r="A109" s="128"/>
    </row>
    <row r="110" spans="1:15" ht="13.5" customHeight="1" x14ac:dyDescent="0.15">
      <c r="A110" s="128"/>
    </row>
    <row r="111" spans="1:15" ht="13.5" customHeight="1" x14ac:dyDescent="0.15">
      <c r="A111" s="128"/>
    </row>
    <row r="112" spans="1:15" ht="13.5" customHeight="1" x14ac:dyDescent="0.15">
      <c r="A112" s="128"/>
    </row>
    <row r="113" spans="1:1" ht="13.5" customHeight="1" x14ac:dyDescent="0.15">
      <c r="A113" s="128"/>
    </row>
    <row r="114" spans="1:1" ht="13.5" customHeight="1" x14ac:dyDescent="0.15">
      <c r="A114" s="128"/>
    </row>
    <row r="115" spans="1:1" ht="13.5" customHeight="1" x14ac:dyDescent="0.15">
      <c r="A115" s="128"/>
    </row>
    <row r="116" spans="1:1" ht="13.5" customHeight="1" x14ac:dyDescent="0.15">
      <c r="A116" s="128"/>
    </row>
    <row r="117" spans="1:1" ht="13.5" customHeight="1" x14ac:dyDescent="0.15">
      <c r="A117" s="128"/>
    </row>
    <row r="118" spans="1:1" ht="13.5" customHeight="1" x14ac:dyDescent="0.15">
      <c r="A118" s="128"/>
    </row>
    <row r="119" spans="1:1" ht="13.5" customHeight="1" x14ac:dyDescent="0.15">
      <c r="A119" s="128"/>
    </row>
    <row r="120" spans="1:1" ht="13.5" customHeight="1" x14ac:dyDescent="0.15">
      <c r="A120" s="128"/>
    </row>
    <row r="121" spans="1:1" ht="13.5" customHeight="1" x14ac:dyDescent="0.15">
      <c r="A121" s="128"/>
    </row>
    <row r="122" spans="1:1" ht="13.5" customHeight="1" x14ac:dyDescent="0.15">
      <c r="A122" s="128"/>
    </row>
    <row r="123" spans="1:1" ht="13.5" customHeight="1" x14ac:dyDescent="0.15">
      <c r="A123" s="128"/>
    </row>
    <row r="124" spans="1:1" ht="13.5" customHeight="1" x14ac:dyDescent="0.15">
      <c r="A124" s="128"/>
    </row>
    <row r="125" spans="1:1" ht="13.5" customHeight="1" x14ac:dyDescent="0.15">
      <c r="A125" s="128"/>
    </row>
    <row r="126" spans="1:1" ht="13.5" customHeight="1" x14ac:dyDescent="0.15">
      <c r="A126" s="128"/>
    </row>
    <row r="127" spans="1:1" ht="13.5" customHeight="1" x14ac:dyDescent="0.15">
      <c r="A127" s="128"/>
    </row>
    <row r="128" spans="1:1" ht="13.5" customHeight="1" x14ac:dyDescent="0.15">
      <c r="A128" s="128"/>
    </row>
    <row r="129" spans="1:1" x14ac:dyDescent="0.15">
      <c r="A129" s="128"/>
    </row>
    <row r="130" spans="1:1" x14ac:dyDescent="0.15">
      <c r="A130" s="128"/>
    </row>
    <row r="131" spans="1:1" x14ac:dyDescent="0.15">
      <c r="A131" s="128"/>
    </row>
    <row r="132" spans="1:1" x14ac:dyDescent="0.15">
      <c r="A132" s="128"/>
    </row>
    <row r="133" spans="1:1" x14ac:dyDescent="0.15">
      <c r="A133" s="128"/>
    </row>
    <row r="134" spans="1:1" x14ac:dyDescent="0.15">
      <c r="A134" s="128"/>
    </row>
    <row r="135" spans="1:1" x14ac:dyDescent="0.15">
      <c r="A135" s="128"/>
    </row>
    <row r="136" spans="1:1" x14ac:dyDescent="0.15">
      <c r="A136" s="128"/>
    </row>
    <row r="137" spans="1:1" x14ac:dyDescent="0.15">
      <c r="A137" s="128"/>
    </row>
    <row r="138" spans="1:1" x14ac:dyDescent="0.15">
      <c r="A138" s="128"/>
    </row>
    <row r="139" spans="1:1" x14ac:dyDescent="0.15">
      <c r="A139" s="128"/>
    </row>
    <row r="140" spans="1:1" x14ac:dyDescent="0.15">
      <c r="A140" s="128"/>
    </row>
    <row r="141" spans="1:1" x14ac:dyDescent="0.15">
      <c r="A141" s="128"/>
    </row>
    <row r="142" spans="1:1" x14ac:dyDescent="0.15">
      <c r="A142" s="128"/>
    </row>
    <row r="143" spans="1:1" x14ac:dyDescent="0.15">
      <c r="A143" s="128"/>
    </row>
    <row r="144" spans="1:1" x14ac:dyDescent="0.15">
      <c r="A144" s="128"/>
    </row>
    <row r="145" spans="1:1" x14ac:dyDescent="0.15">
      <c r="A145" s="128"/>
    </row>
    <row r="146" spans="1:1" x14ac:dyDescent="0.15">
      <c r="A146" s="128"/>
    </row>
    <row r="147" spans="1:1" x14ac:dyDescent="0.15">
      <c r="A147" s="128"/>
    </row>
    <row r="148" spans="1:1" x14ac:dyDescent="0.15">
      <c r="A148" s="128"/>
    </row>
    <row r="149" spans="1:1" x14ac:dyDescent="0.15">
      <c r="A149" s="128"/>
    </row>
    <row r="150" spans="1:1" x14ac:dyDescent="0.15">
      <c r="A150" s="128"/>
    </row>
    <row r="151" spans="1:1" x14ac:dyDescent="0.15">
      <c r="A151" s="128"/>
    </row>
    <row r="152" spans="1:1" x14ac:dyDescent="0.15">
      <c r="A152" s="128"/>
    </row>
    <row r="153" spans="1:1" x14ac:dyDescent="0.15">
      <c r="A153" s="128"/>
    </row>
    <row r="154" spans="1:1" x14ac:dyDescent="0.15">
      <c r="A154" s="128"/>
    </row>
    <row r="155" spans="1:1" x14ac:dyDescent="0.15">
      <c r="A155" s="128"/>
    </row>
    <row r="156" spans="1:1" x14ac:dyDescent="0.15">
      <c r="A156" s="128"/>
    </row>
    <row r="157" spans="1:1" x14ac:dyDescent="0.15">
      <c r="A157" s="128"/>
    </row>
    <row r="158" spans="1:1" x14ac:dyDescent="0.15">
      <c r="A158" s="128"/>
    </row>
    <row r="159" spans="1:1" x14ac:dyDescent="0.15">
      <c r="A159" s="128"/>
    </row>
    <row r="160" spans="1:1" x14ac:dyDescent="0.15">
      <c r="A160" s="128"/>
    </row>
    <row r="161" spans="1:1" x14ac:dyDescent="0.15">
      <c r="A161" s="128"/>
    </row>
    <row r="162" spans="1:1" x14ac:dyDescent="0.15">
      <c r="A162" s="128"/>
    </row>
    <row r="163" spans="1:1" x14ac:dyDescent="0.15">
      <c r="A163" s="128"/>
    </row>
    <row r="164" spans="1:1" x14ac:dyDescent="0.15">
      <c r="A164" s="128"/>
    </row>
    <row r="165" spans="1:1" x14ac:dyDescent="0.15">
      <c r="A165" s="128"/>
    </row>
    <row r="166" spans="1:1" x14ac:dyDescent="0.15">
      <c r="A166" s="128"/>
    </row>
    <row r="167" spans="1:1" x14ac:dyDescent="0.15">
      <c r="A167" s="128"/>
    </row>
    <row r="168" spans="1:1" x14ac:dyDescent="0.15">
      <c r="A168" s="128"/>
    </row>
    <row r="169" spans="1:1" x14ac:dyDescent="0.15">
      <c r="A169" s="128"/>
    </row>
    <row r="170" spans="1:1" x14ac:dyDescent="0.15">
      <c r="A170" s="128"/>
    </row>
    <row r="171" spans="1:1" x14ac:dyDescent="0.15">
      <c r="A171" s="128"/>
    </row>
    <row r="172" spans="1:1" x14ac:dyDescent="0.15">
      <c r="A172" s="128"/>
    </row>
    <row r="173" spans="1:1" x14ac:dyDescent="0.15">
      <c r="A173" s="128"/>
    </row>
    <row r="174" spans="1:1" x14ac:dyDescent="0.15">
      <c r="A174" s="128"/>
    </row>
    <row r="175" spans="1:1" x14ac:dyDescent="0.15">
      <c r="A175" s="128"/>
    </row>
    <row r="176" spans="1:1" x14ac:dyDescent="0.15">
      <c r="A176" s="128"/>
    </row>
    <row r="177" spans="1:1" x14ac:dyDescent="0.15">
      <c r="A177" s="128"/>
    </row>
    <row r="178" spans="1:1" x14ac:dyDescent="0.15">
      <c r="A178" s="128"/>
    </row>
  </sheetData>
  <mergeCells count="17">
    <mergeCell ref="N4:N6"/>
    <mergeCell ref="O4:O6"/>
    <mergeCell ref="A1:B1"/>
    <mergeCell ref="N3:O3"/>
    <mergeCell ref="A4:A6"/>
    <mergeCell ref="B4:C6"/>
    <mergeCell ref="D4:E6"/>
    <mergeCell ref="D1:L1"/>
    <mergeCell ref="J4:J6"/>
    <mergeCell ref="K4:K6"/>
    <mergeCell ref="L4:L6"/>
    <mergeCell ref="M4:M6"/>
    <mergeCell ref="F4:G6"/>
    <mergeCell ref="H4:H6"/>
    <mergeCell ref="I4:I6"/>
    <mergeCell ref="A2:C2"/>
    <mergeCell ref="M2:O2"/>
  </mergeCells>
  <phoneticPr fontId="2"/>
  <printOptions horizontalCentered="1"/>
  <pageMargins left="0.39370078740157483" right="0.39370078740157483" top="0.59055118110236227" bottom="0.39370078740157483" header="0.59055118110236227" footer="0.19685039370078741"/>
  <pageSetup paperSize="9" scale="90" pageOrder="overThenDown" orientation="landscape" r:id="rId1"/>
  <headerFooter alignWithMargins="0">
    <oddFooter>&amp;C&amp;"ＭＳ Ｐ明朝,標準"&amp;10&amp;P／&amp;N</oddFooter>
  </headerFooter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