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695" windowHeight="8310"/>
  </bookViews>
  <sheets>
    <sheet name="P1からP20処遇関係" sheetId="14" r:id="rId1"/>
    <sheet name="P21からP34運営・管理関係" sheetId="13" r:id="rId2"/>
    <sheet name="P35職員調書(1)" sheetId="7" r:id="rId3"/>
    <sheet name="P36職員調書(2)" sheetId="3" r:id="rId4"/>
    <sheet name="P37職員調書(3)" sheetId="4" r:id="rId5"/>
    <sheet name="P38人件費" sheetId="2" r:id="rId6"/>
    <sheet name="P39勤務実績" sheetId="1" r:id="rId7"/>
    <sheet name="Sheet1" sheetId="6" r:id="rId8"/>
  </sheets>
  <definedNames>
    <definedName name="_xlnm.Print_Area" localSheetId="6">P39勤務実績!$A$1:$AI$34</definedName>
    <definedName name="_xlnm.Print_Area" localSheetId="3">'P36職員調書(2)'!$A$1:$O$51</definedName>
    <definedName name="_xlnm.Print_Area" localSheetId="4">'P37職員調書(3)'!$A$1:$O$51</definedName>
    <definedName name="_xlnm.Print_Area" localSheetId="2">'P35職員調書(1)'!$A$1:$O$51</definedName>
    <definedName name="_xlnm.Print_Area" localSheetId="1">'P21からP34運営・管理関係'!$A$1:$AG$651</definedName>
    <definedName name="_xlnm.Print_Area" localSheetId="0">P1からP20処遇関係!$A$1:$AG$1116</definedName>
    <definedName name="施設長">'P35職員調書(1)'!$C$75:$C$77</definedName>
    <definedName name="生活相談員">'P35職員調書(1)'!$D$75:$D$79</definedName>
  </definedNames>
  <calcPr calcId="191029" concurrentCalc="1"/>
  <customWorkbookViews>
    <customWorkbookView name="井上　彩乃 - 個人用ビュー" guid="{DA10588F-A6EA-BC4E-8B3B-98E9FBF3A106}" mergeInterval="15" personalView="1" maximized="1" xWindow="8" yWindow="30" windowWidth="1297" windowHeight="516" activeSheetId="47"/>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柿本　直樹</author>
  </authors>
  <commentList>
    <comment ref="B1" authorId="0">
      <text>
        <r>
          <rPr>
            <sz val="11"/>
            <color auto="1"/>
            <rFont val="ＭＳ Ｐゴシック"/>
          </rPr>
          <t>柿本　直樹:
年度更新</t>
        </r>
      </text>
    </comment>
  </commentList>
</comments>
</file>

<file path=xl/sharedStrings.xml><?xml version="1.0" encoding="utf-8"?>
<sst xmlns="http://schemas.openxmlformats.org/spreadsheetml/2006/main" xmlns:r="http://schemas.openxmlformats.org/officeDocument/2006/relationships" count="1131" uniqueCount="1131">
  <si>
    <t>●施設等の使用目的を変更して利用しているか。</t>
  </si>
  <si>
    <t>円</t>
    <rPh sb="0" eb="1">
      <t>エン</t>
    </rPh>
    <phoneticPr fontId="1"/>
  </si>
  <si>
    <t>出勤簿（タイムカード）</t>
  </si>
  <si>
    <t>●苦情内容及び解決結果の公表を行っているか。</t>
  </si>
  <si>
    <t>）</t>
  </si>
  <si>
    <t>介助の内訳（複数）</t>
    <rPh sb="0" eb="2">
      <t>カイジョ</t>
    </rPh>
    <rPh sb="3" eb="5">
      <t>ウチワケ</t>
    </rPh>
    <rPh sb="6" eb="8">
      <t>フクスウ</t>
    </rPh>
    <phoneticPr fontId="1"/>
  </si>
  <si>
    <t>６名</t>
    <rPh sb="1" eb="2">
      <t>メイ</t>
    </rPh>
    <phoneticPr fontId="1"/>
  </si>
  <si>
    <t>男</t>
    <rPh sb="0" eb="1">
      <t>オトコ</t>
    </rPh>
    <phoneticPr fontId="1"/>
  </si>
  <si>
    <t>所在地</t>
    <rPh sb="0" eb="3">
      <t>ショザイチ</t>
    </rPh>
    <phoneticPr fontId="1"/>
  </si>
  <si>
    <t>●消防設備、火気使用設備、器具等の定期点検は行っているか。</t>
  </si>
  <si>
    <t>１８</t>
  </si>
  <si>
    <t>曜日</t>
    <rPh sb="0" eb="2">
      <t>ヨウビ</t>
    </rPh>
    <phoneticPr fontId="1"/>
  </si>
  <si>
    <t>★身体拘束等の適正化のための対策委員会（身体拘束廃止委員会等）を組織しているか。</t>
  </si>
  <si>
    <t>年</t>
    <rPh sb="0" eb="1">
      <t>ネン</t>
    </rPh>
    <phoneticPr fontId="1"/>
  </si>
  <si>
    <t>施設長支給総額</t>
    <rPh sb="0" eb="2">
      <t>シセツ</t>
    </rPh>
    <rPh sb="2" eb="3">
      <t>チョウ</t>
    </rPh>
    <rPh sb="3" eb="5">
      <t>シキュウ</t>
    </rPh>
    <rPh sb="5" eb="7">
      <t>ソウガク</t>
    </rPh>
    <phoneticPr fontId="1"/>
  </si>
  <si>
    <t>●職員の採用時健康診断を実施しているか。</t>
  </si>
  <si>
    <t>身体拘束適正化</t>
  </si>
  <si>
    <t>職員健康診断記録簿</t>
  </si>
  <si>
    <t>第１週</t>
    <rPh sb="0" eb="1">
      <t>ダイ</t>
    </rPh>
    <rPh sb="2" eb="3">
      <t>シュウ</t>
    </rPh>
    <phoneticPr fontId="1"/>
  </si>
  <si>
    <r>
      <t>・未実施者への対応</t>
    </r>
    <r>
      <rPr>
        <sz val="11"/>
        <color auto="1"/>
        <rFont val="ＭＳ Ｐゴシック"/>
      </rPr>
      <t>を記入してください。</t>
    </r>
    <rPh sb="10" eb="12">
      <t>キニュウ</t>
    </rPh>
    <phoneticPr fontId="1"/>
  </si>
  <si>
    <t>　複数の職員を採用している場合も足してから小数点第２位以下を四捨五入してください。</t>
    <rPh sb="1" eb="3">
      <t>フクスウ</t>
    </rPh>
    <rPh sb="4" eb="6">
      <t>ショクイン</t>
    </rPh>
    <rPh sb="7" eb="9">
      <t>サイヨウ</t>
    </rPh>
    <rPh sb="13" eb="15">
      <t>バアイ</t>
    </rPh>
    <rPh sb="16" eb="17">
      <t>タ</t>
    </rPh>
    <phoneticPr fontId="1"/>
  </si>
  <si>
    <t>各月の入所者数を入力してください。</t>
    <rPh sb="0" eb="2">
      <t>カクツキ</t>
    </rPh>
    <rPh sb="3" eb="6">
      <t>ニュウショシャ</t>
    </rPh>
    <rPh sb="6" eb="7">
      <t>スウ</t>
    </rPh>
    <rPh sb="8" eb="10">
      <t>ニュウリョク</t>
    </rPh>
    <phoneticPr fontId="1"/>
  </si>
  <si>
    <t>１９</t>
  </si>
  <si>
    <t>入園のしおり</t>
    <rPh sb="0" eb="2">
      <t>ニュウエン</t>
    </rPh>
    <phoneticPr fontId="1"/>
  </si>
  <si>
    <t>【就業規則】</t>
  </si>
  <si>
    <t>給食内容検討（栄養出納）表</t>
  </si>
  <si>
    <t>12　諸規程等の整備</t>
  </si>
  <si>
    <t>メールアドレス</t>
  </si>
  <si>
    <t>調理員</t>
    <rPh sb="0" eb="3">
      <t>チョウリイン</t>
    </rPh>
    <phoneticPr fontId="1"/>
  </si>
  <si>
    <t>２１</t>
  </si>
  <si>
    <t>～</t>
  </si>
  <si>
    <t>医務室</t>
  </si>
  <si>
    <t>月</t>
    <rPh sb="0" eb="1">
      <t>ガツ</t>
    </rPh>
    <phoneticPr fontId="1"/>
  </si>
  <si>
    <t>ホームページ</t>
  </si>
  <si>
    <t>設置者</t>
    <rPh sb="0" eb="2">
      <t>セッチ</t>
    </rPh>
    <rPh sb="2" eb="3">
      <t>シャ</t>
    </rPh>
    <phoneticPr fontId="1"/>
  </si>
  <si>
    <t>摘要</t>
    <rPh sb="0" eb="2">
      <t>テキヨウ</t>
    </rPh>
    <phoneticPr fontId="1"/>
  </si>
  <si>
    <t>２　助言指導事項</t>
    <rPh sb="2" eb="4">
      <t>ジョゲン</t>
    </rPh>
    <rPh sb="4" eb="6">
      <t>シドウ</t>
    </rPh>
    <rPh sb="6" eb="8">
      <t>ジコウ</t>
    </rPh>
    <phoneticPr fontId="1"/>
  </si>
  <si>
    <t>常勤（換算用）</t>
    <rPh sb="0" eb="2">
      <t>ジョウキン</t>
    </rPh>
    <rPh sb="3" eb="5">
      <t>カンサン</t>
    </rPh>
    <rPh sb="5" eb="6">
      <t>ヨウ</t>
    </rPh>
    <phoneticPr fontId="1"/>
  </si>
  <si>
    <t>消防計画（防災対策規程）</t>
  </si>
  <si>
    <t>１　職員全員（施設長を含む。）について、４週間分の勤務すべき時間数を記入すること。</t>
    <rPh sb="2" eb="4">
      <t>ショクイン</t>
    </rPh>
    <rPh sb="7" eb="9">
      <t>シセツ</t>
    </rPh>
    <rPh sb="9" eb="10">
      <t>チョウ</t>
    </rPh>
    <phoneticPr fontId="1"/>
  </si>
  <si>
    <t>＊前年度の入退所状況（詳細）</t>
    <rPh sb="1" eb="4">
      <t>ゼンネンド</t>
    </rPh>
    <rPh sb="5" eb="8">
      <t>ニュウタイショ</t>
    </rPh>
    <rPh sb="8" eb="10">
      <t>ジョウキョウ</t>
    </rPh>
    <rPh sb="11" eb="13">
      <t>ショウサイ</t>
    </rPh>
    <phoneticPr fontId="1"/>
  </si>
  <si>
    <t>ケース記録</t>
  </si>
  <si>
    <t>欠席職員</t>
    <rPh sb="0" eb="2">
      <t>ケッセキ</t>
    </rPh>
    <rPh sb="2" eb="4">
      <t>ショクイン</t>
    </rPh>
    <phoneticPr fontId="1"/>
  </si>
  <si>
    <t>〒</t>
  </si>
  <si>
    <t>資格証明書</t>
  </si>
  <si>
    <r>
      <t>○消毒</t>
    </r>
    <r>
      <rPr>
        <sz val="11"/>
        <color auto="1"/>
        <rFont val="ＭＳ Ｐゴシック"/>
      </rPr>
      <t>方法について</t>
    </r>
    <rPh sb="1" eb="3">
      <t>ショウドク</t>
    </rPh>
    <rPh sb="3" eb="5">
      <t>ホウホウ</t>
    </rPh>
    <phoneticPr fontId="1"/>
  </si>
  <si>
    <t>○社会福祉法第65条
「社会福祉事業の経営者による福祉サービスに関する苦情解決の仕組みの指針について」（平成12年６月７日付け厚生省大臣官房障害保健福祉部長、社会・援護局長、老健局長、児童家庭局長連名通知）</t>
  </si>
  <si>
    <r>
      <t>局長通知第5－</t>
    </r>
    <r>
      <rPr>
        <sz val="9"/>
        <color auto="1"/>
        <rFont val="ＭＳ Ｐゴシック"/>
      </rPr>
      <t>13－（1）ウ</t>
    </r>
  </si>
  <si>
    <t>－</t>
  </si>
  <si>
    <t>Ⅱ</t>
  </si>
  <si>
    <t>・施設長の施設運営の把握状況の確認</t>
  </si>
  <si>
    <t>電話番号</t>
    <rPh sb="0" eb="2">
      <t>デンワ</t>
    </rPh>
    <rPh sb="2" eb="4">
      <t>バンゴウ</t>
    </rPh>
    <phoneticPr fontId="1"/>
  </si>
  <si>
    <t>事例２　常勤職員が９人が一年間勤務、１人は１０ヶ月勤務した場合は　１１８月とする。</t>
    <rPh sb="0" eb="2">
      <t>ジレイ</t>
    </rPh>
    <rPh sb="4" eb="6">
      <t>ジョウキン</t>
    </rPh>
    <rPh sb="6" eb="8">
      <t>ショクイン</t>
    </rPh>
    <rPh sb="10" eb="11">
      <t>ニン</t>
    </rPh>
    <rPh sb="12" eb="15">
      <t>イチネンカン</t>
    </rPh>
    <rPh sb="15" eb="17">
      <t>キンム</t>
    </rPh>
    <rPh sb="18" eb="20">
      <t>ヒトリ</t>
    </rPh>
    <rPh sb="24" eb="25">
      <t>ゲツ</t>
    </rPh>
    <rPh sb="25" eb="27">
      <t>キンム</t>
    </rPh>
    <rPh sb="29" eb="31">
      <t>バアイ</t>
    </rPh>
    <rPh sb="36" eb="37">
      <t>ツキ</t>
    </rPh>
    <phoneticPr fontId="1"/>
  </si>
  <si>
    <t>パート</t>
  </si>
  <si>
    <t>取組方法：</t>
    <rPh sb="0" eb="2">
      <t>トリクミ</t>
    </rPh>
    <rPh sb="2" eb="4">
      <t>ホウホウ</t>
    </rPh>
    <phoneticPr fontId="1"/>
  </si>
  <si>
    <t>１３</t>
  </si>
  <si>
    <t>勤務時間（勤務体制）</t>
    <rPh sb="0" eb="2">
      <t>キンム</t>
    </rPh>
    <rPh sb="2" eb="4">
      <t>ジカン</t>
    </rPh>
    <rPh sb="5" eb="7">
      <t>キンム</t>
    </rPh>
    <rPh sb="7" eb="9">
      <t>タイセイ</t>
    </rPh>
    <phoneticPr fontId="1"/>
  </si>
  <si>
    <t>食堂</t>
  </si>
  <si>
    <t>職：</t>
    <rPh sb="0" eb="1">
      <t>ショク</t>
    </rPh>
    <phoneticPr fontId="1"/>
  </si>
  <si>
    <t>●　前回指導監査結果通知に基づく指導事項（助言指導を含む。）の改善措置状況</t>
  </si>
  <si>
    <t>★感染症、非常災害発生時のサービスの継続実施及び早期の業務再開の計画(業務継続計画）の策定及び必要な措置を講じているか。</t>
  </si>
  <si>
    <t>代替措置</t>
    <rPh sb="0" eb="2">
      <t>ダイタイ</t>
    </rPh>
    <rPh sb="2" eb="4">
      <t>ソチ</t>
    </rPh>
    <phoneticPr fontId="1"/>
  </si>
  <si>
    <t>給食献立表（予定・実施）</t>
  </si>
  <si>
    <t>13</t>
  </si>
  <si>
    <t>※　定例出勤日の勤務時間</t>
  </si>
  <si>
    <t>研修内容</t>
    <rPh sb="0" eb="2">
      <t>ケンシュウ</t>
    </rPh>
    <rPh sb="2" eb="4">
      <t>ナイヨウ</t>
    </rPh>
    <phoneticPr fontId="1"/>
  </si>
  <si>
    <t>契約先・契約期間</t>
    <rPh sb="0" eb="3">
      <t>ケイヤクサキ</t>
    </rPh>
    <rPh sb="4" eb="6">
      <t>ケイヤク</t>
    </rPh>
    <rPh sb="6" eb="8">
      <t>キカン</t>
    </rPh>
    <phoneticPr fontId="1"/>
  </si>
  <si>
    <t>11　苦情解決規程、苦情解決マニュアル</t>
    <rPh sb="3" eb="5">
      <t>クジョウ</t>
    </rPh>
    <rPh sb="5" eb="7">
      <t>カイケツ</t>
    </rPh>
    <rPh sb="7" eb="9">
      <t>キテイ</t>
    </rPh>
    <rPh sb="10" eb="12">
      <t>クジョウ</t>
    </rPh>
    <rPh sb="12" eb="14">
      <t>カイケツ</t>
    </rPh>
    <phoneticPr fontId="1"/>
  </si>
  <si>
    <t>入所者へのサービス提供</t>
    <rPh sb="0" eb="3">
      <t>ニュウショシャ</t>
    </rPh>
    <rPh sb="9" eb="11">
      <t>テイキョウ</t>
    </rPh>
    <phoneticPr fontId="1"/>
  </si>
  <si>
    <r>
      <t>○「いる」場合、その内容</t>
    </r>
    <r>
      <rPr>
        <sz val="11"/>
        <color auto="1"/>
        <rFont val="ＭＳ Ｐゴシック"/>
      </rPr>
      <t>を記入してください。</t>
    </r>
    <rPh sb="13" eb="15">
      <t>キニュウ</t>
    </rPh>
    <phoneticPr fontId="1"/>
  </si>
  <si>
    <t>改善措置状況</t>
    <rPh sb="0" eb="2">
      <t>カイゼン</t>
    </rPh>
    <rPh sb="2" eb="4">
      <t>ソチ</t>
    </rPh>
    <rPh sb="4" eb="6">
      <t>ジョウキョウ</t>
    </rPh>
    <phoneticPr fontId="1"/>
  </si>
  <si>
    <t>必要なし</t>
    <rPh sb="0" eb="2">
      <t>ヒツヨウ</t>
    </rPh>
    <phoneticPr fontId="1"/>
  </si>
  <si>
    <t>１　改善指導事項</t>
    <rPh sb="2" eb="4">
      <t>カイゼン</t>
    </rPh>
    <rPh sb="4" eb="6">
      <t>シドウ</t>
    </rPh>
    <rPh sb="6" eb="8">
      <t>ジコウ</t>
    </rPh>
    <phoneticPr fontId="1"/>
  </si>
  <si>
    <t>今年度</t>
    <rPh sb="0" eb="1">
      <t>コン</t>
    </rPh>
    <rPh sb="1" eb="3">
      <t>ネンド</t>
    </rPh>
    <phoneticPr fontId="1"/>
  </si>
  <si>
    <t>職員研修記録</t>
  </si>
  <si>
    <t>80＜Ｂ</t>
  </si>
  <si>
    <t>女人数計</t>
    <rPh sb="0" eb="1">
      <t>オンナ</t>
    </rPh>
    <rPh sb="1" eb="3">
      <t>ニンズウ</t>
    </rPh>
    <rPh sb="3" eb="4">
      <t>ケイ</t>
    </rPh>
    <phoneticPr fontId="1"/>
  </si>
  <si>
    <t>前々年度</t>
    <rPh sb="0" eb="2">
      <t>ゼンゼン</t>
    </rPh>
    <phoneticPr fontId="1"/>
  </si>
  <si>
    <t>②職員俸給額＋職員諸手当額</t>
    <rPh sb="1" eb="3">
      <t>ショクイン</t>
    </rPh>
    <rPh sb="3" eb="5">
      <t>ホウキュウ</t>
    </rPh>
    <rPh sb="5" eb="6">
      <t>ガク</t>
    </rPh>
    <phoneticPr fontId="1"/>
  </si>
  <si>
    <r>
      <t>前</t>
    </r>
    <r>
      <rPr>
        <sz val="14"/>
        <color auto="1"/>
        <rFont val="ＭＳ Ｐゴシック"/>
      </rPr>
      <t>年度人件費の内容　　</t>
    </r>
    <r>
      <rPr>
        <sz val="11"/>
        <color auto="1"/>
        <rFont val="ＭＳ Ｐゴシック"/>
      </rPr>
      <t>１年間分</t>
    </r>
    <rPh sb="0" eb="1">
      <t>ゼン</t>
    </rPh>
    <rPh sb="1" eb="2">
      <t>ネン</t>
    </rPh>
    <rPh sb="2" eb="3">
      <t>ド</t>
    </rPh>
    <rPh sb="3" eb="5">
      <t>ジンケン</t>
    </rPh>
    <rPh sb="5" eb="6">
      <t>ヒ</t>
    </rPh>
    <rPh sb="7" eb="9">
      <t>ナイヨウ</t>
    </rPh>
    <rPh sb="12" eb="13">
      <t>ネン</t>
    </rPh>
    <rPh sb="13" eb="14">
      <t>カン</t>
    </rPh>
    <rPh sb="14" eb="15">
      <t>ブン</t>
    </rPh>
    <phoneticPr fontId="1"/>
  </si>
  <si>
    <t>冷凍庫</t>
    <rPh sb="0" eb="3">
      <t>レイトウコ</t>
    </rPh>
    <phoneticPr fontId="1"/>
  </si>
  <si>
    <t>指　　導　　監　　査　　事　　項</t>
    <rPh sb="0" eb="1">
      <t>ユビ</t>
    </rPh>
    <rPh sb="3" eb="4">
      <t>シルベ</t>
    </rPh>
    <rPh sb="6" eb="7">
      <t>ラン</t>
    </rPh>
    <rPh sb="9" eb="10">
      <t>サ</t>
    </rPh>
    <rPh sb="12" eb="13">
      <t>コト</t>
    </rPh>
    <rPh sb="15" eb="16">
      <t>コウ</t>
    </rPh>
    <phoneticPr fontId="1"/>
  </si>
  <si>
    <t>○兼任先からの給与支給はあるか。</t>
  </si>
  <si>
    <t>入所者の病状が急変した場合等において、医師又は看護職員が相談対応を行う体制を常時確保している。</t>
    <rPh sb="0" eb="3">
      <t>ニュウショシャ</t>
    </rPh>
    <rPh sb="4" eb="6">
      <t>ビョウジョウ</t>
    </rPh>
    <rPh sb="7" eb="9">
      <t>キュウヘン</t>
    </rPh>
    <rPh sb="11" eb="13">
      <t>バアイ</t>
    </rPh>
    <rPh sb="13" eb="14">
      <t>ナド</t>
    </rPh>
    <rPh sb="19" eb="21">
      <t>イシ</t>
    </rPh>
    <rPh sb="21" eb="22">
      <t>マタ</t>
    </rPh>
    <rPh sb="23" eb="25">
      <t>カンゴ</t>
    </rPh>
    <rPh sb="25" eb="27">
      <t>ショクイン</t>
    </rPh>
    <rPh sb="28" eb="30">
      <t>ソウダン</t>
    </rPh>
    <rPh sb="30" eb="32">
      <t>タイオウ</t>
    </rPh>
    <rPh sb="33" eb="34">
      <t>オコナ</t>
    </rPh>
    <rPh sb="35" eb="37">
      <t>タイセイ</t>
    </rPh>
    <rPh sb="38" eb="40">
      <t>ジョウジ</t>
    </rPh>
    <rPh sb="40" eb="42">
      <t>カクホ</t>
    </rPh>
    <phoneticPr fontId="1"/>
  </si>
  <si>
    <t>人数（非常勤）</t>
    <rPh sb="0" eb="2">
      <t>ニンズウ</t>
    </rPh>
    <rPh sb="3" eb="4">
      <t>ヒ</t>
    </rPh>
    <rPh sb="4" eb="6">
      <t>ジョウキン</t>
    </rPh>
    <phoneticPr fontId="1"/>
  </si>
  <si>
    <t>　要望事項</t>
    <rPh sb="1" eb="3">
      <t>ヨウボウ</t>
    </rPh>
    <rPh sb="3" eb="5">
      <t>ジコウ</t>
    </rPh>
    <phoneticPr fontId="1"/>
  </si>
  <si>
    <t>東海地震に対して耐震性能を有する建物とは、上記基準の「ランクⅠ」に分類されるものをいう</t>
  </si>
  <si>
    <t>退職</t>
  </si>
  <si>
    <t>栄養士又は管理栄養士</t>
    <rPh sb="0" eb="2">
      <t>エイヨウ</t>
    </rPh>
    <rPh sb="2" eb="3">
      <t>シ</t>
    </rPh>
    <rPh sb="3" eb="4">
      <t>マタ</t>
    </rPh>
    <rPh sb="5" eb="7">
      <t>カンリ</t>
    </rPh>
    <rPh sb="7" eb="10">
      <t>エイヨウシ</t>
    </rPh>
    <phoneticPr fontId="1"/>
  </si>
  <si>
    <t>４　常勤換算の算出にあたっては、小数点以下を切り捨てること。</t>
  </si>
  <si>
    <t>10</t>
  </si>
  <si>
    <t>施設長名</t>
  </si>
  <si>
    <t>職員の配置状況</t>
  </si>
  <si>
    <t>延面積
（㎡）</t>
    <rPh sb="0" eb="1">
      <t>ノ</t>
    </rPh>
    <rPh sb="1" eb="3">
      <t>メンセキ</t>
    </rPh>
    <phoneticPr fontId="1"/>
  </si>
  <si>
    <t>就業規則</t>
  </si>
  <si>
    <t>２　入所者へのサービス提供</t>
  </si>
  <si>
    <t>未実施者</t>
    <rPh sb="0" eb="3">
      <t>ミジッシ</t>
    </rPh>
    <rPh sb="3" eb="4">
      <t>シャ</t>
    </rPh>
    <phoneticPr fontId="1"/>
  </si>
  <si>
    <t>いない</t>
  </si>
  <si>
    <t>9</t>
  </si>
  <si>
    <t/>
  </si>
  <si>
    <t>人</t>
    <rPh sb="0" eb="1">
      <t>ニン</t>
    </rPh>
    <phoneticPr fontId="1"/>
  </si>
  <si>
    <t>未実施</t>
    <rPh sb="0" eb="3">
      <t>ミジッシ</t>
    </rPh>
    <phoneticPr fontId="1"/>
  </si>
  <si>
    <t xml:space="preserve">○消防法第８条
・防火管理者講習を修了していること。
</t>
  </si>
  <si>
    <t>●入所者の処遇に直接携わる職員のうち、医療・福祉関係の資格を有さない者について、認知症介護に係る基礎的な研修を受講させるために必要な措置を講じているか。</t>
  </si>
  <si>
    <t>※「転出」は、｢転入｣の逆の状況をいう。</t>
  </si>
  <si>
    <t>検討方法：</t>
    <rPh sb="0" eb="2">
      <t>ケントウ</t>
    </rPh>
    <rPh sb="2" eb="4">
      <t>ホウホウ</t>
    </rPh>
    <phoneticPr fontId="1"/>
  </si>
  <si>
    <t>保菌検査記録</t>
  </si>
  <si>
    <t xml:space="preserve"> →　静岡県構造設計指針・同解説（平成14年度版）による。</t>
  </si>
  <si>
    <t>職員の健康管理の状況</t>
  </si>
  <si>
    <r>
      <t xml:space="preserve">併設する特養と兼務で不在可
</t>
    </r>
    <r>
      <rPr>
        <sz val="10"/>
        <color auto="1"/>
        <rFont val="ＭＳ Ｐゴシック"/>
      </rPr>
      <t>１人は常勤</t>
    </r>
    <rPh sb="0" eb="2">
      <t>ヘイセツ</t>
    </rPh>
    <rPh sb="4" eb="6">
      <t>トクヨウ</t>
    </rPh>
    <rPh sb="7" eb="9">
      <t>ケンム</t>
    </rPh>
    <rPh sb="10" eb="12">
      <t>フザイ</t>
    </rPh>
    <rPh sb="12" eb="13">
      <t>カ</t>
    </rPh>
    <rPh sb="15" eb="16">
      <t>ニン</t>
    </rPh>
    <rPh sb="17" eb="19">
      <t>ジョウキン</t>
    </rPh>
    <phoneticPr fontId="1"/>
  </si>
  <si>
    <t>衛生管理点検記録</t>
  </si>
  <si>
    <t>敷地内職員宿舎等の代替あり。</t>
  </si>
  <si>
    <t>看護日誌</t>
  </si>
  <si>
    <t>いいえ</t>
  </si>
  <si>
    <t>給食栄養給与目標量算定表</t>
  </si>
  <si>
    <t>（２）年齢構成比</t>
    <rPh sb="3" eb="5">
      <t>ネンレイ</t>
    </rPh>
    <rPh sb="5" eb="7">
      <t>コウセイ</t>
    </rPh>
    <rPh sb="7" eb="8">
      <t>ヒ</t>
    </rPh>
    <phoneticPr fontId="1"/>
  </si>
  <si>
    <t>●投薬マニュアルや投薬チェックリストによる管理を行っているか。</t>
  </si>
  <si>
    <t>無</t>
    <rPh sb="0" eb="1">
      <t>ナ</t>
    </rPh>
    <phoneticPr fontId="1"/>
  </si>
  <si>
    <r>
      <t xml:space="preserve">・「苦情」とは、施設の全ての職員等に寄せられた、要望・苦情を対象とする。
・職員等からの聞き取りを実施しているか。
・運営適正化委員会ホームページ
　（静岡県社会福祉協議会）
</t>
    </r>
    <r>
      <rPr>
        <sz val="9"/>
        <color auto="1"/>
        <rFont val="ＭＳ Ｐゴシック"/>
      </rPr>
      <t>http://www.shizuoka-wel.jp/figure/clerical/suitability.php</t>
    </r>
  </si>
  <si>
    <t>ページ</t>
  </si>
  <si>
    <t>非常勤職員雇用契約書</t>
  </si>
  <si>
    <t>※（Ｂ）は、1週間に勤務すべき時間数が32時間を下回る場合は32時間を基本とする。（育児短時間の場合は30時間で１とする）</t>
  </si>
  <si>
    <t>区分</t>
    <rPh sb="0" eb="2">
      <t>クブン</t>
    </rPh>
    <phoneticPr fontId="1"/>
  </si>
  <si>
    <t>衛生管理等</t>
    <rPh sb="0" eb="2">
      <t>エイセイ</t>
    </rPh>
    <rPh sb="2" eb="4">
      <t>カンリ</t>
    </rPh>
    <rPh sb="4" eb="5">
      <t>ナド</t>
    </rPh>
    <phoneticPr fontId="1"/>
  </si>
  <si>
    <t>給与台帳</t>
  </si>
  <si>
    <r>
      <t>　</t>
    </r>
    <r>
      <rPr>
        <sz val="9"/>
        <color auto="1"/>
        <rFont val="ＭＳ 明朝"/>
      </rPr>
      <t>　</t>
    </r>
    <r>
      <rPr>
        <b/>
        <sz val="9"/>
        <color auto="1"/>
        <rFont val="ＭＳ 明朝"/>
      </rPr>
      <t>その書類をもって添付書類として差し支えない。</t>
    </r>
  </si>
  <si>
    <t>２３</t>
  </si>
  <si>
    <t>配置基準人員</t>
    <rPh sb="0" eb="2">
      <t>ハイチ</t>
    </rPh>
    <rPh sb="2" eb="4">
      <t>キジュン</t>
    </rPh>
    <rPh sb="4" eb="6">
      <t>ジンイン</t>
    </rPh>
    <phoneticPr fontId="1"/>
  </si>
  <si>
    <t>施設長</t>
    <rPh sb="0" eb="3">
      <t>シセツチョウ</t>
    </rPh>
    <phoneticPr fontId="1"/>
  </si>
  <si>
    <t>消火設備等の自主点検記録</t>
  </si>
  <si>
    <r>
      <t>○</t>
    </r>
    <r>
      <rPr>
        <sz val="11"/>
        <color auto="1"/>
        <rFont val="ＭＳ Ｐゴシック"/>
      </rPr>
      <t>　計画に基づく訓練の実施後、1カ月を目処に市町に報告しているか。</t>
    </r>
  </si>
  <si>
    <t>うち現</t>
    <rPh sb="2" eb="3">
      <t>ゲン</t>
    </rPh>
    <phoneticPr fontId="1"/>
  </si>
  <si>
    <t>防火管理者届出書（控）</t>
  </si>
  <si>
    <t>５　契約書、重要事項説明書のひな形</t>
  </si>
  <si>
    <t>指導事項</t>
    <rPh sb="0" eb="2">
      <t>シドウ</t>
    </rPh>
    <rPh sb="2" eb="4">
      <t>ジコウ</t>
    </rPh>
    <phoneticPr fontId="1"/>
  </si>
  <si>
    <t>項　　　　目</t>
    <rPh sb="0" eb="1">
      <t>コウ</t>
    </rPh>
    <rPh sb="5" eb="6">
      <t>メ</t>
    </rPh>
    <phoneticPr fontId="1"/>
  </si>
  <si>
    <t>防鼠、防虫の実施</t>
  </si>
  <si>
    <t>・労働安全衛生法第12条・12条2
 衛生管理者設置届（労基署へ提出）
 常時50名以上の労働者を雇用
 　　               …衛生管理者
 常時10～49名の労働者を雇用
     　　           …衛生推進者
 無資格者は労基署の外郭団体である 労働基準協会連合会が実施（年２回)する講習会へ参加すること。
・労働安全衛生法第13条第１項
 常時50名以上の労働者を雇用する場合、１名以上必置
 産業医設置届（労基署へ提出）
・労働安全衛生法第18条</t>
  </si>
  <si>
    <t>左の定員認可時期</t>
    <rPh sb="0" eb="1">
      <t>ヒダリ</t>
    </rPh>
    <rPh sb="2" eb="4">
      <t>テイイン</t>
    </rPh>
    <rPh sb="4" eb="6">
      <t>ニンカ</t>
    </rPh>
    <rPh sb="6" eb="8">
      <t>ジキ</t>
    </rPh>
    <phoneticPr fontId="1"/>
  </si>
  <si>
    <t>○</t>
  </si>
  <si>
    <t>●宿日直制の許可は。</t>
  </si>
  <si>
    <t>月</t>
    <rPh sb="0" eb="1">
      <t>ツキ</t>
    </rPh>
    <phoneticPr fontId="1"/>
  </si>
  <si>
    <t>業務分担表</t>
  </si>
  <si>
    <t>平均支給月額</t>
    <rPh sb="0" eb="2">
      <t>ヘイキン</t>
    </rPh>
    <rPh sb="2" eb="4">
      <t>シキュウ</t>
    </rPh>
    <rPh sb="4" eb="5">
      <t>ツキ</t>
    </rPh>
    <rPh sb="5" eb="6">
      <t>ガク</t>
    </rPh>
    <phoneticPr fontId="1"/>
  </si>
  <si>
    <t>〇対策委員会の結果について、介護職員その他の従業者に、周知徹底を図っているか。</t>
  </si>
  <si>
    <t>医療機関の
所在地</t>
    <rPh sb="0" eb="2">
      <t>イリョウ</t>
    </rPh>
    <rPh sb="2" eb="4">
      <t>キカン</t>
    </rPh>
    <rPh sb="6" eb="9">
      <t>ショザイチ</t>
    </rPh>
    <phoneticPr fontId="1"/>
  </si>
  <si>
    <t>★上記３項目を適切に実施するための担当者を配置しているか。</t>
  </si>
  <si>
    <t>監査資料作成者</t>
    <rPh sb="0" eb="2">
      <t>カンサ</t>
    </rPh>
    <rPh sb="2" eb="4">
      <t>シリョウ</t>
    </rPh>
    <rPh sb="4" eb="7">
      <t>サクセイシャ</t>
    </rPh>
    <phoneticPr fontId="1"/>
  </si>
  <si>
    <r>
      <t>（</t>
    </r>
    <r>
      <rPr>
        <sz val="11"/>
        <color auto="1"/>
        <rFont val="ＭＳ Ｐゴシック"/>
      </rPr>
      <t>令和</t>
    </r>
    <rPh sb="1" eb="3">
      <t>レイワ</t>
    </rPh>
    <phoneticPr fontId="1"/>
  </si>
  <si>
    <t>未改善の理由</t>
    <rPh sb="0" eb="1">
      <t>ミ</t>
    </rPh>
    <rPh sb="1" eb="3">
      <t>カイゼン</t>
    </rPh>
    <rPh sb="4" eb="6">
      <t>リユウ</t>
    </rPh>
    <phoneticPr fontId="1"/>
  </si>
  <si>
    <t>就業規則</t>
    <rPh sb="0" eb="2">
      <t>シュウギョウ</t>
    </rPh>
    <rPh sb="2" eb="4">
      <t>キソク</t>
    </rPh>
    <phoneticPr fontId="1"/>
  </si>
  <si>
    <t>保存年限</t>
    <rPh sb="0" eb="2">
      <t>ホゾン</t>
    </rPh>
    <rPh sb="2" eb="3">
      <t>トシ</t>
    </rPh>
    <rPh sb="3" eb="4">
      <t>カギリ</t>
    </rPh>
    <phoneticPr fontId="1"/>
  </si>
  <si>
    <t>日</t>
    <rPh sb="0" eb="1">
      <t>ヒ</t>
    </rPh>
    <phoneticPr fontId="1"/>
  </si>
  <si>
    <t>・複数であることが望ましい。
　＜例＞
　評議員、監事、社会福祉士、民生・児童委員、大学　教授、弁護士等</t>
  </si>
  <si>
    <t xml:space="preserve">倒壊する危険性があり､大きな被害を受けることが想定される。
</t>
  </si>
  <si>
    <t>雇用契約期間</t>
    <rPh sb="0" eb="2">
      <t>コヨウ</t>
    </rPh>
    <rPh sb="2" eb="4">
      <t>ケイヤク</t>
    </rPh>
    <rPh sb="4" eb="6">
      <t>キカン</t>
    </rPh>
    <phoneticPr fontId="1"/>
  </si>
  <si>
    <t>消火設備等の業者点検記録</t>
  </si>
  <si>
    <t>●育児・介護休業を適正に与えているか。</t>
  </si>
  <si>
    <t>・給食会議の実施状況
（委託の場合、業者も出席させる。）</t>
  </si>
  <si>
    <t>●　施設運営上の要望・質疑事項</t>
    <rPh sb="2" eb="4">
      <t>シセツ</t>
    </rPh>
    <rPh sb="4" eb="7">
      <t>ウンエイジョウ</t>
    </rPh>
    <rPh sb="8" eb="10">
      <t>ヨウボウ</t>
    </rPh>
    <rPh sb="11" eb="13">
      <t>シツギ</t>
    </rPh>
    <rPh sb="13" eb="15">
      <t>ジコウ</t>
    </rPh>
    <phoneticPr fontId="1"/>
  </si>
  <si>
    <t>施設認可
年　月　日</t>
    <rPh sb="0" eb="2">
      <t>シセツ</t>
    </rPh>
    <rPh sb="2" eb="4">
      <t>ニンカ</t>
    </rPh>
    <rPh sb="5" eb="6">
      <t>ネン</t>
    </rPh>
    <rPh sb="7" eb="8">
      <t>ツキ</t>
    </rPh>
    <rPh sb="9" eb="10">
      <t>ヒ</t>
    </rPh>
    <phoneticPr fontId="1"/>
  </si>
  <si>
    <t>○　ある場合、具体的に記入してください。</t>
  </si>
  <si>
    <t>○耐震診断実施時期が未定の場合、その理由を記入してください。</t>
    <rPh sb="21" eb="23">
      <t>キニュウ</t>
    </rPh>
    <phoneticPr fontId="1"/>
  </si>
  <si>
    <r>
      <t>★消防計画（防災対策規程）は届け出て</t>
    </r>
    <r>
      <rPr>
        <sz val="11"/>
        <color auto="1"/>
        <rFont val="ＭＳ Ｐゴシック"/>
      </rPr>
      <t>いるか。</t>
    </r>
  </si>
  <si>
    <t>内容</t>
    <rPh sb="0" eb="2">
      <t>ナイヨウ</t>
    </rPh>
    <phoneticPr fontId="1"/>
  </si>
  <si>
    <t>1日当りの従事者数</t>
    <rPh sb="1" eb="2">
      <t>ニチ</t>
    </rPh>
    <rPh sb="2" eb="3">
      <t>アタ</t>
    </rPh>
    <rPh sb="5" eb="8">
      <t>ジュウジシャ</t>
    </rPh>
    <rPh sb="8" eb="9">
      <t>スウ</t>
    </rPh>
    <phoneticPr fontId="1"/>
  </si>
  <si>
    <t>●入所者からの要望を考慮し、適宜レクリエーション行事を実施しているか。</t>
  </si>
  <si>
    <t>【新耐震基準で建設された建物】
昭和56年6月1日以降
静岡県構造設計指針・同解説（平成14年度版）　上記Ⅰａ、Ⅰｂのみ</t>
  </si>
  <si>
    <t>A÷B（四捨五入）</t>
    <rPh sb="4" eb="8">
      <t>シシャゴニュウ</t>
    </rPh>
    <phoneticPr fontId="1"/>
  </si>
  <si>
    <t>居室</t>
    <rPh sb="0" eb="2">
      <t>キョシツ</t>
    </rPh>
    <phoneticPr fontId="1"/>
  </si>
  <si>
    <t>現員※</t>
    <rPh sb="0" eb="2">
      <t>ゲンイン</t>
    </rPh>
    <phoneticPr fontId="1"/>
  </si>
  <si>
    <t>Ib</t>
  </si>
  <si>
    <t>介護日誌</t>
  </si>
  <si>
    <t>職員会議録</t>
  </si>
  <si>
    <r>
      <t xml:space="preserve">資格の種類
</t>
    </r>
    <r>
      <rPr>
        <u/>
        <sz val="6"/>
        <color auto="1"/>
        <rFont val="ＭＳ Ｐゴシック"/>
      </rPr>
      <t>（無資格は「なし」と入力）</t>
    </r>
    <rPh sb="0" eb="2">
      <t>シカク</t>
    </rPh>
    <rPh sb="3" eb="5">
      <t>シュルイ</t>
    </rPh>
    <rPh sb="7" eb="10">
      <t>ムシカク</t>
    </rPh>
    <rPh sb="16" eb="18">
      <t>ニュウリョク</t>
    </rPh>
    <phoneticPr fontId="1"/>
  </si>
  <si>
    <t>★事故防止対策を中心とした危機管理マニュアルを整備し、職員に周知しているか。</t>
  </si>
  <si>
    <t>育児・介護休業規程</t>
  </si>
  <si>
    <t>№</t>
  </si>
  <si>
    <t>●入退所</t>
  </si>
  <si>
    <t>残留塩素濃度測定</t>
    <rPh sb="0" eb="2">
      <t>ザンリュウ</t>
    </rPh>
    <rPh sb="2" eb="4">
      <t>エンソ</t>
    </rPh>
    <rPh sb="4" eb="6">
      <t>ノウド</t>
    </rPh>
    <rPh sb="6" eb="8">
      <t>ソクテイ</t>
    </rPh>
    <phoneticPr fontId="1"/>
  </si>
  <si>
    <t>書　類　名</t>
  </si>
  <si>
    <t>１０</t>
  </si>
  <si>
    <t>食品戸棚</t>
    <rPh sb="0" eb="2">
      <t>ショクヒン</t>
    </rPh>
    <rPh sb="2" eb="4">
      <t>トダナ</t>
    </rPh>
    <phoneticPr fontId="1"/>
  </si>
  <si>
    <t>○　検便結果は保管しているか。</t>
  </si>
  <si>
    <t>⇒１以上（常勤換算）</t>
  </si>
  <si>
    <t>有</t>
    <rPh sb="0" eb="1">
      <t>アリ</t>
    </rPh>
    <phoneticPr fontId="1"/>
  </si>
  <si>
    <t>認可関係書類</t>
  </si>
  <si>
    <t>・年１回実施</t>
  </si>
  <si>
    <t>給食日誌</t>
  </si>
  <si>
    <t>◇目次</t>
    <rPh sb="1" eb="3">
      <t>モクジ</t>
    </rPh>
    <phoneticPr fontId="1"/>
  </si>
  <si>
    <t>【身体拘束適正化】</t>
    <rPh sb="1" eb="3">
      <t>シンタイ</t>
    </rPh>
    <rPh sb="3" eb="5">
      <t>コウソク</t>
    </rPh>
    <rPh sb="5" eb="8">
      <t>テキセイカ</t>
    </rPh>
    <phoneticPr fontId="1"/>
  </si>
  <si>
    <t>苦情処理の記録</t>
  </si>
  <si>
    <t>○いる場合、検食簿等に記録しているか。</t>
  </si>
  <si>
    <t>給食材料受払簿</t>
  </si>
  <si>
    <t>●サービス提供の方針</t>
  </si>
  <si>
    <t>４　施設の見取図（直近の認可書に添付されている建物（施設）の平面図(写し)）【大きさ：A３版まで】</t>
  </si>
  <si>
    <t>労基法関係許可・届出</t>
  </si>
  <si>
    <t>生活相談員</t>
    <rPh sb="0" eb="2">
      <t>セイカツ</t>
    </rPh>
    <rPh sb="2" eb="5">
      <t>ソウダンイン</t>
    </rPh>
    <phoneticPr fontId="1"/>
  </si>
  <si>
    <t>・防火設備</t>
  </si>
  <si>
    <t>準耐火</t>
    <rPh sb="0" eb="1">
      <t>ジュン</t>
    </rPh>
    <rPh sb="1" eb="3">
      <t>タイカ</t>
    </rPh>
    <phoneticPr fontId="1"/>
  </si>
  <si>
    <t>浴室</t>
  </si>
  <si>
    <t>○　就業規則(給与規程含む)の最終改定日</t>
  </si>
  <si>
    <t>職員名簿</t>
  </si>
  <si>
    <t>・白色セルには計算式がはいっている場合があります。黄色着色セルのみ記入してください。</t>
    <rPh sb="1" eb="3">
      <t>シロイロ</t>
    </rPh>
    <rPh sb="7" eb="10">
      <t>ケイサンシキ</t>
    </rPh>
    <rPh sb="17" eb="19">
      <t>バアイ</t>
    </rPh>
    <rPh sb="25" eb="27">
      <t>キイロ</t>
    </rPh>
    <rPh sb="27" eb="29">
      <t>チャクショク</t>
    </rPh>
    <rPh sb="33" eb="35">
      <t>キニュウ</t>
    </rPh>
    <phoneticPr fontId="1"/>
  </si>
  <si>
    <t>職員履歴書</t>
  </si>
  <si>
    <t>該当しない</t>
    <rPh sb="0" eb="2">
      <t>ガイトウ</t>
    </rPh>
    <phoneticPr fontId="1"/>
  </si>
  <si>
    <t>検食記録</t>
  </si>
  <si>
    <t>　質疑事項</t>
    <rPh sb="1" eb="3">
      <t>シツギ</t>
    </rPh>
    <rPh sb="3" eb="5">
      <t>ジコウ</t>
    </rPh>
    <phoneticPr fontId="1"/>
  </si>
  <si>
    <t>７</t>
  </si>
  <si>
    <t>原則全員実施</t>
    <rPh sb="0" eb="2">
      <t>ゲンソク</t>
    </rPh>
    <rPh sb="2" eb="4">
      <t>ゼンイン</t>
    </rPh>
    <rPh sb="4" eb="6">
      <t>ジッシ</t>
    </rPh>
    <phoneticPr fontId="1"/>
  </si>
  <si>
    <t>日）現在</t>
    <rPh sb="0" eb="1">
      <t>ニチ</t>
    </rPh>
    <rPh sb="2" eb="4">
      <t>ゲンザイ</t>
    </rPh>
    <phoneticPr fontId="1"/>
  </si>
  <si>
    <t>実施機関名</t>
  </si>
  <si>
    <t>６　職員の配置状況</t>
  </si>
  <si>
    <t>医療</t>
    <rPh sb="0" eb="2">
      <t>イリョウ</t>
    </rPh>
    <phoneticPr fontId="1"/>
  </si>
  <si>
    <t>実施済み</t>
    <rPh sb="0" eb="2">
      <t>ジッシ</t>
    </rPh>
    <rPh sb="2" eb="3">
      <t>ズ</t>
    </rPh>
    <phoneticPr fontId="1"/>
  </si>
  <si>
    <t>○　委託している場合、契約書はあるか。</t>
  </si>
  <si>
    <r>
      <t>局長通知第5－</t>
    </r>
    <r>
      <rPr>
        <sz val="9"/>
        <color auto="1"/>
        <rFont val="ＭＳ Ｐゴシック"/>
      </rPr>
      <t>13－（２）ウ</t>
    </r>
  </si>
  <si>
    <t>入浴</t>
    <rPh sb="0" eb="2">
      <t>ニュウヨク</t>
    </rPh>
    <phoneticPr fontId="1"/>
  </si>
  <si>
    <t>職・氏名</t>
    <rPh sb="0" eb="1">
      <t>ショク</t>
    </rPh>
    <rPh sb="2" eb="4">
      <t>シメイ</t>
    </rPh>
    <phoneticPr fontId="1"/>
  </si>
  <si>
    <t>勤務時間</t>
    <rPh sb="0" eb="2">
      <t>キンム</t>
    </rPh>
    <rPh sb="2" eb="4">
      <t>ジカン</t>
    </rPh>
    <phoneticPr fontId="1"/>
  </si>
  <si>
    <t>特記事項</t>
    <rPh sb="0" eb="2">
      <t>トッキ</t>
    </rPh>
    <rPh sb="2" eb="4">
      <t>ジコウ</t>
    </rPh>
    <phoneticPr fontId="1"/>
  </si>
  <si>
    <r>
      <t>★虐待の防止のための対策を検討する委員会を定期的に開催</t>
    </r>
    <r>
      <rPr>
        <sz val="11"/>
        <color auto="1"/>
        <rFont val="ＭＳ Ｐゴシック"/>
      </rPr>
      <t>しているか。</t>
    </r>
  </si>
  <si>
    <t>●就業規則(給与規程、育児休業・介護休業規則等を含む)を作成し、労基署に届け出ているか。</t>
  </si>
  <si>
    <t>Ia</t>
  </si>
  <si>
    <t>NO</t>
  </si>
  <si>
    <t>～公衆浴場における衛生等管理要領～
・毎日完全換水し、浴槽を清掃すること。
＜残留塩素濃度＞
　浴槽水中の遊離残留塩素濃度を常時、0.2～0.4mg／1Ｌを保つこと。（循環式浴槽は、通常0.4mg/１Lを保つこと。）</t>
  </si>
  <si>
    <t>冷蔵庫の温度：</t>
    <rPh sb="0" eb="3">
      <t>レイゾウコ</t>
    </rPh>
    <rPh sb="4" eb="6">
      <t>オンド</t>
    </rPh>
    <phoneticPr fontId="1"/>
  </si>
  <si>
    <t>※嘱託契約書の記載事項
　勤務日時　手当額　業務内容等</t>
  </si>
  <si>
    <t>●嗜好調査や残食調査等の結果を献立作成に活用しているか。</t>
  </si>
  <si>
    <t>（検査日</t>
    <rPh sb="1" eb="3">
      <t>ケンサ</t>
    </rPh>
    <rPh sb="3" eb="4">
      <t>ビ</t>
    </rPh>
    <phoneticPr fontId="1"/>
  </si>
  <si>
    <t>９</t>
  </si>
  <si>
    <t>居宅サービス利用者</t>
    <rPh sb="0" eb="2">
      <t>キョタク</t>
    </rPh>
    <rPh sb="6" eb="9">
      <t>リヨウシャ</t>
    </rPh>
    <phoneticPr fontId="1"/>
  </si>
  <si>
    <t>１１</t>
  </si>
  <si>
    <t>受付窓口の設置</t>
    <rPh sb="0" eb="2">
      <t>ウケツケ</t>
    </rPh>
    <rPh sb="2" eb="4">
      <t>マドグチ</t>
    </rPh>
    <rPh sb="5" eb="7">
      <t>セッチ</t>
    </rPh>
    <phoneticPr fontId="1"/>
  </si>
  <si>
    <r>
      <t>予定なしの理由</t>
    </r>
    <r>
      <rPr>
        <sz val="11"/>
        <color auto="1"/>
        <rFont val="ＭＳ Ｐゴシック"/>
      </rPr>
      <t>を記入してください。</t>
    </r>
    <rPh sb="0" eb="2">
      <t>ヨテイ</t>
    </rPh>
    <rPh sb="5" eb="7">
      <t>リユウ</t>
    </rPh>
    <rPh sb="8" eb="10">
      <t>キニュウ</t>
    </rPh>
    <phoneticPr fontId="1"/>
  </si>
  <si>
    <t>は休息時間</t>
    <rPh sb="1" eb="3">
      <t>キュウソク</t>
    </rPh>
    <rPh sb="3" eb="5">
      <t>ジカン</t>
    </rPh>
    <phoneticPr fontId="1"/>
  </si>
  <si>
    <t>保管場所</t>
    <rPh sb="0" eb="2">
      <t>ホカン</t>
    </rPh>
    <rPh sb="2" eb="4">
      <t>バショ</t>
    </rPh>
    <phoneticPr fontId="1"/>
  </si>
  <si>
    <t>●時間外・休日労働に関する協定は。</t>
  </si>
  <si>
    <t>1人１ヶ月当り平均当番回数</t>
    <rPh sb="1" eb="2">
      <t>ニン</t>
    </rPh>
    <rPh sb="3" eb="5">
      <t>カゲツ</t>
    </rPh>
    <rPh sb="5" eb="6">
      <t>アタ</t>
    </rPh>
    <rPh sb="7" eb="9">
      <t>ヘイキン</t>
    </rPh>
    <rPh sb="9" eb="11">
      <t>トウバン</t>
    </rPh>
    <rPh sb="11" eb="13">
      <t>カイスウ</t>
    </rPh>
    <phoneticPr fontId="1"/>
  </si>
  <si>
    <t>ｈ　／日</t>
  </si>
  <si>
    <t>・「はい」の場合、協力医療機関との間で、新興感染症の発生時等の対応について協議を行っているか。</t>
    <rPh sb="6" eb="8">
      <t>バアイ</t>
    </rPh>
    <rPh sb="9" eb="11">
      <t>キョウリョク</t>
    </rPh>
    <rPh sb="11" eb="13">
      <t>イリョウ</t>
    </rPh>
    <rPh sb="13" eb="15">
      <t>キカン</t>
    </rPh>
    <rPh sb="17" eb="18">
      <t>アイダ</t>
    </rPh>
    <rPh sb="20" eb="22">
      <t>シンコウ</t>
    </rPh>
    <rPh sb="22" eb="25">
      <t>カンセンショウ</t>
    </rPh>
    <rPh sb="26" eb="29">
      <t>ハッセイジ</t>
    </rPh>
    <rPh sb="29" eb="30">
      <t>ナド</t>
    </rPh>
    <rPh sb="31" eb="33">
      <t>タイオウ</t>
    </rPh>
    <rPh sb="37" eb="39">
      <t>キョウギ</t>
    </rPh>
    <rPh sb="40" eb="41">
      <t>オコナ</t>
    </rPh>
    <phoneticPr fontId="1"/>
  </si>
  <si>
    <t>（単位：人）</t>
  </si>
  <si>
    <t>Ⅰ</t>
  </si>
  <si>
    <t>夜勤</t>
    <rPh sb="0" eb="2">
      <t>ヤキン</t>
    </rPh>
    <phoneticPr fontId="1"/>
  </si>
  <si>
    <t>○年次有給休暇を次年度に繰越しているか。</t>
  </si>
  <si>
    <t>基本的事項</t>
    <rPh sb="0" eb="3">
      <t>キホンテキ</t>
    </rPh>
    <rPh sb="3" eb="5">
      <t>ジコウ</t>
    </rPh>
    <phoneticPr fontId="1"/>
  </si>
  <si>
    <t>新規採用</t>
    <rPh sb="0" eb="2">
      <t>シンキ</t>
    </rPh>
    <rPh sb="2" eb="4">
      <t>サイヨウ</t>
    </rPh>
    <phoneticPr fontId="1"/>
  </si>
  <si>
    <t>食品庫</t>
    <rPh sb="0" eb="3">
      <t>ショクヒンコ</t>
    </rPh>
    <phoneticPr fontId="1"/>
  </si>
  <si>
    <t>人材派遣等委託契約により職員確保を行ったか。</t>
    <rPh sb="0" eb="2">
      <t>ジンザイ</t>
    </rPh>
    <rPh sb="2" eb="4">
      <t>ハケン</t>
    </rPh>
    <rPh sb="4" eb="5">
      <t>トウ</t>
    </rPh>
    <rPh sb="5" eb="7">
      <t>イタク</t>
    </rPh>
    <rPh sb="7" eb="9">
      <t>ケイヤク</t>
    </rPh>
    <rPh sb="12" eb="14">
      <t>ショクイン</t>
    </rPh>
    <rPh sb="14" eb="16">
      <t>カクホ</t>
    </rPh>
    <rPh sb="17" eb="18">
      <t>オコナ</t>
    </rPh>
    <phoneticPr fontId="1"/>
  </si>
  <si>
    <t>11</t>
  </si>
  <si>
    <t>○書面による本人の同意確認を行っているか。</t>
  </si>
  <si>
    <t>冷凍庫の温度</t>
    <rPh sb="0" eb="3">
      <t>レイトウコ</t>
    </rPh>
    <rPh sb="4" eb="6">
      <t>オンド</t>
    </rPh>
    <phoneticPr fontId="1"/>
  </si>
  <si>
    <t>県河川災害予防計画に定める浸水想定区域</t>
  </si>
  <si>
    <t>○やむを得ず身体拘束等を行った場合、その状況を記録し２年間保存しているか。</t>
  </si>
  <si>
    <t>●増改築等の予定があるか。</t>
  </si>
  <si>
    <t>給食業務</t>
    <rPh sb="0" eb="2">
      <t>キュウショク</t>
    </rPh>
    <rPh sb="2" eb="4">
      <t>ギョウム</t>
    </rPh>
    <phoneticPr fontId="1"/>
  </si>
  <si>
    <t>食料及び
飲料水</t>
    <rPh sb="0" eb="2">
      <t>ショクリョウ</t>
    </rPh>
    <rPh sb="2" eb="3">
      <t>オヨ</t>
    </rPh>
    <rPh sb="5" eb="8">
      <t>インリョウスイ</t>
    </rPh>
    <phoneticPr fontId="1"/>
  </si>
  <si>
    <t>○前年度に受講した主な研修について記入してください。</t>
  </si>
  <si>
    <t>ウ　ア及びイに該当しない場合であっても、通常の発生動向を上回る感染症等の発生が疑われ、特に施設長が報告を必要と認めた場合
　　　</t>
  </si>
  <si>
    <t>目　　次</t>
    <rPh sb="0" eb="1">
      <t>メ</t>
    </rPh>
    <rPh sb="3" eb="4">
      <t>ツギ</t>
    </rPh>
    <phoneticPr fontId="1"/>
  </si>
  <si>
    <t>長期</t>
    <rPh sb="0" eb="2">
      <t>チョウキ</t>
    </rPh>
    <phoneticPr fontId="1"/>
  </si>
  <si>
    <t>入浴</t>
  </si>
  <si>
    <t>本シート</t>
    <rPh sb="0" eb="1">
      <t>ホン</t>
    </rPh>
    <phoneticPr fontId="1"/>
  </si>
  <si>
    <t>　職員調書から自動反映</t>
    <rPh sb="1" eb="3">
      <t>ショクイン</t>
    </rPh>
    <rPh sb="3" eb="5">
      <t>チョウショ</t>
    </rPh>
    <rPh sb="7" eb="9">
      <t>ジドウ</t>
    </rPh>
    <rPh sb="9" eb="11">
      <t>ハンエイ</t>
    </rPh>
    <phoneticPr fontId="1"/>
  </si>
  <si>
    <t>パンフレット</t>
  </si>
  <si>
    <r>
      <t>○　違反及び指導事項は</t>
    </r>
    <r>
      <rPr>
        <sz val="11"/>
        <color auto="1"/>
        <rFont val="ＭＳ Ｐゴシック"/>
      </rPr>
      <t>あるか。</t>
    </r>
  </si>
  <si>
    <t>昼食</t>
    <rPh sb="0" eb="2">
      <t>チュウショク</t>
    </rPh>
    <phoneticPr fontId="1"/>
  </si>
  <si>
    <t>就寝・消灯</t>
    <rPh sb="0" eb="2">
      <t>シュウシン</t>
    </rPh>
    <rPh sb="3" eb="5">
      <t>ショウトウ</t>
    </rPh>
    <phoneticPr fontId="1"/>
  </si>
  <si>
    <t>職</t>
    <rPh sb="0" eb="1">
      <t>ショク</t>
    </rPh>
    <phoneticPr fontId="1"/>
  </si>
  <si>
    <t>資格</t>
    <rPh sb="0" eb="2">
      <t>シカク</t>
    </rPh>
    <phoneticPr fontId="1"/>
  </si>
  <si>
    <t>回</t>
    <rPh sb="0" eb="1">
      <t>カイ</t>
    </rPh>
    <phoneticPr fontId="1"/>
  </si>
  <si>
    <t>※「転入」とは、同一法人内の他の施設から配置異動をいう。</t>
  </si>
  <si>
    <t>氏名</t>
    <rPh sb="0" eb="2">
      <t>シメイ</t>
    </rPh>
    <phoneticPr fontId="1"/>
  </si>
  <si>
    <t>件</t>
    <rPh sb="0" eb="1">
      <t>ケン</t>
    </rPh>
    <phoneticPr fontId="1"/>
  </si>
  <si>
    <t>前年度</t>
    <rPh sb="0" eb="3">
      <t>ゼンネンド</t>
    </rPh>
    <phoneticPr fontId="1"/>
  </si>
  <si>
    <t>氏      名</t>
    <rPh sb="0" eb="8">
      <t>シメイ</t>
    </rPh>
    <phoneticPr fontId="1"/>
  </si>
  <si>
    <t>勤務形態</t>
    <rPh sb="0" eb="2">
      <t>キンム</t>
    </rPh>
    <rPh sb="2" eb="4">
      <t>ケイタイ</t>
    </rPh>
    <phoneticPr fontId="1"/>
  </si>
  <si>
    <t>経験
年数</t>
    <rPh sb="0" eb="2">
      <t>ケイケン</t>
    </rPh>
    <rPh sb="3" eb="5">
      <t>ネンスウ</t>
    </rPh>
    <phoneticPr fontId="1"/>
  </si>
  <si>
    <t>施設</t>
    <rPh sb="0" eb="2">
      <t>シセツ</t>
    </rPh>
    <phoneticPr fontId="1"/>
  </si>
  <si>
    <t>⑧その他施設の運営に関する重要事項</t>
  </si>
  <si>
    <t>摘　　　　要</t>
    <rPh sb="0" eb="1">
      <t>テキ</t>
    </rPh>
    <rPh sb="5" eb="6">
      <t>ヨウ</t>
    </rPh>
    <phoneticPr fontId="1"/>
  </si>
  <si>
    <t>２８</t>
  </si>
  <si>
    <t>準夜勤</t>
    <rPh sb="0" eb="1">
      <t>ジュン</t>
    </rPh>
    <rPh sb="1" eb="3">
      <t>ヤキン</t>
    </rPh>
    <phoneticPr fontId="1"/>
  </si>
  <si>
    <t>○利用者の生命又は身体を保護するため緊急やむを得ない場合を除き、身体拘束その他行動を制限する行為を行っていないか。</t>
  </si>
  <si>
    <t>○　以下の設備がある場合に○をつけてください。</t>
  </si>
  <si>
    <t>諸帳簿等の整備</t>
    <rPh sb="0" eb="1">
      <t>ショ</t>
    </rPh>
    <rPh sb="1" eb="3">
      <t>チョウボ</t>
    </rPh>
    <rPh sb="3" eb="4">
      <t>ナド</t>
    </rPh>
    <rPh sb="5" eb="7">
      <t>セイビ</t>
    </rPh>
    <phoneticPr fontId="1"/>
  </si>
  <si>
    <t>延回数</t>
    <rPh sb="0" eb="1">
      <t>ノ</t>
    </rPh>
    <rPh sb="1" eb="3">
      <t>カイスウ</t>
    </rPh>
    <phoneticPr fontId="1"/>
  </si>
  <si>
    <t>１２</t>
  </si>
  <si>
    <t>○施設での日常生活を営むことが困難であると認められる状態になった場合、本人又は家族とよく話し合って今後の対応を決めているか</t>
  </si>
  <si>
    <t>★　事故防止のための指針(危機管理マニュアル等）の整備、事故の原因分析及び再発防止策の職員への周知、事故発生防止のための委員会及び定期的な研修会の開催の措置を適切に実施するための担当者が配置されているか。</t>
  </si>
  <si>
    <t>遅出</t>
    <rPh sb="0" eb="2">
      <t>オソデ</t>
    </rPh>
    <phoneticPr fontId="1"/>
  </si>
  <si>
    <t>認可定員</t>
    <rPh sb="0" eb="2">
      <t>ニンカ</t>
    </rPh>
    <rPh sb="2" eb="4">
      <t>テイイン</t>
    </rPh>
    <phoneticPr fontId="1"/>
  </si>
  <si>
    <t>基準第18条第６項</t>
  </si>
  <si>
    <t>備考</t>
    <rPh sb="0" eb="2">
      <t>ビコウ</t>
    </rPh>
    <phoneticPr fontId="1"/>
  </si>
  <si>
    <t>（前年度の平均値※）</t>
  </si>
  <si>
    <t>令和</t>
    <rPh sb="0" eb="2">
      <t>レイワ</t>
    </rPh>
    <phoneticPr fontId="1"/>
  </si>
  <si>
    <t>熱湯</t>
    <rPh sb="0" eb="2">
      <t>ネットウ</t>
    </rPh>
    <phoneticPr fontId="1"/>
  </si>
  <si>
    <t>※現在の状況</t>
  </si>
  <si>
    <t>栄養士</t>
    <rPh sb="0" eb="3">
      <t>エイヨウシ</t>
    </rPh>
    <phoneticPr fontId="1"/>
  </si>
  <si>
    <t>事務員</t>
    <rPh sb="0" eb="3">
      <t>ジムイン</t>
    </rPh>
    <phoneticPr fontId="1"/>
  </si>
  <si>
    <t>（５）介護認定の状況</t>
    <rPh sb="3" eb="5">
      <t>カイゴ</t>
    </rPh>
    <rPh sb="5" eb="7">
      <t>ニンテイ</t>
    </rPh>
    <rPh sb="8" eb="10">
      <t>ジョウキョウ</t>
    </rPh>
    <phoneticPr fontId="1"/>
  </si>
  <si>
    <t>組織名</t>
    <rPh sb="0" eb="3">
      <t>ソシキメイ</t>
    </rPh>
    <phoneticPr fontId="1"/>
  </si>
  <si>
    <t>③入所定員</t>
  </si>
  <si>
    <t>その他</t>
    <rPh sb="2" eb="3">
      <t>タ</t>
    </rPh>
    <phoneticPr fontId="1"/>
  </si>
  <si>
    <t>居室が２階上の階にある場合</t>
  </si>
  <si>
    <t>定例
出勤日</t>
    <rPh sb="0" eb="2">
      <t>テイレイ</t>
    </rPh>
    <rPh sb="3" eb="5">
      <t>シュッキン</t>
    </rPh>
    <rPh sb="5" eb="6">
      <t>ビ</t>
    </rPh>
    <phoneticPr fontId="1"/>
  </si>
  <si>
    <t>保障内容・保障額</t>
    <rPh sb="0" eb="2">
      <t>ホショウ</t>
    </rPh>
    <rPh sb="2" eb="4">
      <t>ナイヨウ</t>
    </rPh>
    <rPh sb="5" eb="7">
      <t>ホショウ</t>
    </rPh>
    <rPh sb="7" eb="8">
      <t>ガク</t>
    </rPh>
    <phoneticPr fontId="1"/>
  </si>
  <si>
    <t>●薬(処方薬)は施設で管理しているか。</t>
    <rPh sb="8" eb="10">
      <t>シセツ</t>
    </rPh>
    <rPh sb="11" eb="13">
      <t>カンリ</t>
    </rPh>
    <phoneticPr fontId="1"/>
  </si>
  <si>
    <t>排水設備の設置</t>
  </si>
  <si>
    <t>非常勤職員給与額</t>
    <rPh sb="0" eb="3">
      <t>ヒジョウキン</t>
    </rPh>
    <rPh sb="3" eb="5">
      <t>ショクイン</t>
    </rPh>
    <rPh sb="5" eb="7">
      <t>キュウヨ</t>
    </rPh>
    <rPh sb="7" eb="8">
      <t>ガク</t>
    </rPh>
    <phoneticPr fontId="1"/>
  </si>
  <si>
    <t>（前回指導監査実施日</t>
  </si>
  <si>
    <t>第４週</t>
    <rPh sb="0" eb="1">
      <t>ダイ</t>
    </rPh>
    <rPh sb="2" eb="3">
      <t>シュウ</t>
    </rPh>
    <phoneticPr fontId="1"/>
  </si>
  <si>
    <t>人数（常勤）</t>
    <rPh sb="0" eb="2">
      <t>ニンズウ</t>
    </rPh>
    <rPh sb="3" eb="5">
      <t>ジョウキン</t>
    </rPh>
    <phoneticPr fontId="1"/>
  </si>
  <si>
    <t>旅費規程</t>
  </si>
  <si>
    <t>・労働安全衛生規則第45条
 夜間業務を行う職員については、6ヶ月以内毎に１回実施。</t>
  </si>
  <si>
    <t>★職員に対する計画の周知、研修及び訓練を実施しているか。</t>
  </si>
  <si>
    <t>５～10年未満</t>
    <rPh sb="4" eb="5">
      <t>ネン</t>
    </rPh>
    <rPh sb="5" eb="7">
      <t>ミマン</t>
    </rPh>
    <phoneticPr fontId="1"/>
  </si>
  <si>
    <t>★住民やボランティア団体等との連携及び協力等地域との交流を図っているか。</t>
  </si>
  <si>
    <t>●衛生管理者又は衛生推進者は選任されているか。</t>
  </si>
  <si>
    <t>苦情受付担当者</t>
  </si>
  <si>
    <t>○　いる場合、上記計画に基づく訓練が実施されているか。</t>
  </si>
  <si>
    <t>●職員の採用、退職及び転勤の状況について記入してください。（正規職員について記入すること。）</t>
  </si>
  <si>
    <t>○　資料記入要領</t>
  </si>
  <si>
    <t>前年度の人件費の内、職員俸給＋職員諸手当の額となる。</t>
    <rPh sb="0" eb="1">
      <t>ゼン</t>
    </rPh>
    <rPh sb="1" eb="3">
      <t>ネンド</t>
    </rPh>
    <rPh sb="4" eb="7">
      <t>ジンケンヒ</t>
    </rPh>
    <rPh sb="8" eb="9">
      <t>ウチ</t>
    </rPh>
    <rPh sb="10" eb="12">
      <t>ショクイン</t>
    </rPh>
    <rPh sb="12" eb="14">
      <t>ホウキュウ</t>
    </rPh>
    <rPh sb="15" eb="17">
      <t>ショクイン</t>
    </rPh>
    <rPh sb="17" eb="20">
      <t>ショテアテ</t>
    </rPh>
    <rPh sb="21" eb="22">
      <t>ガク</t>
    </rPh>
    <phoneticPr fontId="1"/>
  </si>
  <si>
    <r>
      <t>定期的とは
・広報誌は年２回程度、市町役場等で配布すること
・インターネットは年４回程度</t>
    </r>
    <r>
      <rPr>
        <sz val="9"/>
        <color auto="1"/>
        <rFont val="ＭＳ Ｐゴシック"/>
      </rPr>
      <t xml:space="preserve">
公表の内容は
　・責任者
　・受付担当者
　・第三者委員
　・施設の苦情解決の仕組み
　・苦情解決結果</t>
    </r>
    <rPh sb="0" eb="3">
      <t>テイキテキ</t>
    </rPh>
    <phoneticPr fontId="1"/>
  </si>
  <si>
    <t>●給食業務を委託しているか。</t>
  </si>
  <si>
    <t>○避難訓練の記録はあるか。</t>
  </si>
  <si>
    <t>7</t>
  </si>
  <si>
    <t>ポスター</t>
  </si>
  <si>
    <t>指針・マニュアル名</t>
    <rPh sb="0" eb="2">
      <t>シシン</t>
    </rPh>
    <rPh sb="8" eb="9">
      <t>ナ</t>
    </rPh>
    <phoneticPr fontId="1"/>
  </si>
  <si>
    <t>○年次有給休暇が10日以上付与されている職位(管理監督者を含む。)すべてが、年５日以上年次有給休暇を取得しているか。</t>
  </si>
  <si>
    <t>☆うち、夜間想定訓練は。</t>
  </si>
  <si>
    <t>２０</t>
  </si>
  <si>
    <t>●施設建物の概要について記入してください。</t>
  </si>
  <si>
    <t>前年度</t>
  </si>
  <si>
    <t>※うち１人を主任生活相談員（１人は常勤）とすること</t>
    <rPh sb="4" eb="5">
      <t>ニン</t>
    </rPh>
    <rPh sb="6" eb="8">
      <t>シュニン</t>
    </rPh>
    <rPh sb="8" eb="10">
      <t>セイカツ</t>
    </rPh>
    <rPh sb="10" eb="12">
      <t>ソウダン</t>
    </rPh>
    <rPh sb="12" eb="13">
      <t>イン</t>
    </rPh>
    <rPh sb="15" eb="16">
      <t>ニン</t>
    </rPh>
    <rPh sb="17" eb="19">
      <t>ジョウキン</t>
    </rPh>
    <phoneticPr fontId="1"/>
  </si>
  <si>
    <t>転入</t>
  </si>
  <si>
    <t>現員</t>
    <rPh sb="0" eb="2">
      <t>ゲンイン</t>
    </rPh>
    <phoneticPr fontId="1"/>
  </si>
  <si>
    <t>転出</t>
  </si>
  <si>
    <t>○　施設内は全面禁煙であるか。</t>
  </si>
  <si>
    <t>●市町と災害時の要援護者の受入のための協定等を締結しているか。</t>
  </si>
  <si>
    <t>設備名</t>
    <rPh sb="0" eb="2">
      <t>セツビ</t>
    </rPh>
    <rPh sb="2" eb="3">
      <t>メイ</t>
    </rPh>
    <phoneticPr fontId="1"/>
  </si>
  <si>
    <t>（施設内診療の1ヶ月平均件数は、監査前6ヶ月分の平均）</t>
  </si>
  <si>
    <t>計</t>
    <rPh sb="0" eb="1">
      <t>ケイ</t>
    </rPh>
    <phoneticPr fontId="1"/>
  </si>
  <si>
    <t>○　宿日直を行う職員(宿直専門員は除く)は特定の者に偏っていないか。</t>
  </si>
  <si>
    <t>・施設長の変更届
・資格認定書、履歴書により確認
・基準第４条
・局長通知第１－４</t>
  </si>
  <si>
    <t>●排水及び汚物処理に問題はないか。</t>
  </si>
  <si>
    <t>★利用者の健康診断の実施状況は。</t>
  </si>
  <si>
    <t>用途</t>
    <rPh sb="0" eb="2">
      <t>ヨウト</t>
    </rPh>
    <phoneticPr fontId="1"/>
  </si>
  <si>
    <t>施設長に対する総支給年額（ボーナスを含む）</t>
    <rPh sb="0" eb="2">
      <t>シセツ</t>
    </rPh>
    <rPh sb="2" eb="3">
      <t>チョウ</t>
    </rPh>
    <rPh sb="4" eb="5">
      <t>タイ</t>
    </rPh>
    <rPh sb="7" eb="8">
      <t>ソウ</t>
    </rPh>
    <rPh sb="8" eb="10">
      <t>シキュウ</t>
    </rPh>
    <rPh sb="10" eb="12">
      <t>ネンガク</t>
    </rPh>
    <rPh sb="18" eb="19">
      <t>フク</t>
    </rPh>
    <phoneticPr fontId="1"/>
  </si>
  <si>
    <t>周知方法：</t>
    <rPh sb="0" eb="2">
      <t>シュウチ</t>
    </rPh>
    <rPh sb="2" eb="4">
      <t>ホウホウ</t>
    </rPh>
    <phoneticPr fontId="1"/>
  </si>
  <si>
    <t>◇前回の指導監査結果及び改善措置状況</t>
  </si>
  <si>
    <t>兼務の場合○</t>
    <rPh sb="0" eb="2">
      <t>ケンム</t>
    </rPh>
    <rPh sb="3" eb="5">
      <t>バアイ</t>
    </rPh>
    <phoneticPr fontId="1"/>
  </si>
  <si>
    <t>●非常勤職員の労働条件は、明確になっているか。（就業規則、雇用契約書等）</t>
  </si>
  <si>
    <t>●適温給食に配慮しているか。</t>
  </si>
  <si>
    <t>★避難訓練の回数は。</t>
  </si>
  <si>
    <t xml:space="preserve">１以上
</t>
  </si>
  <si>
    <t>◇施設運営上の要望・質疑事項</t>
  </si>
  <si>
    <t>●入所申込者に対する説明</t>
  </si>
  <si>
    <t>予定なし</t>
    <rPh sb="0" eb="2">
      <t>ヨテイ</t>
    </rPh>
    <phoneticPr fontId="1"/>
  </si>
  <si>
    <t>●誤投薬などの事故は発生しているか。</t>
  </si>
  <si>
    <r>
      <t>局長通知第５－</t>
    </r>
    <r>
      <rPr>
        <sz val="9"/>
        <color auto="1"/>
        <rFont val="ＭＳ Ｐゴシック"/>
      </rPr>
      <t>17－(２)</t>
    </r>
  </si>
  <si>
    <t>●医療機関での治療を要する事故の発生件数は。</t>
  </si>
  <si>
    <t>日</t>
    <rPh sb="0" eb="1">
      <t>ニチ</t>
    </rPh>
    <phoneticPr fontId="1"/>
  </si>
  <si>
    <t>○重要事項をウェブサイトに掲載しているか</t>
    <rPh sb="1" eb="3">
      <t>ジュウヨウ</t>
    </rPh>
    <rPh sb="3" eb="5">
      <t>ジコウ</t>
    </rPh>
    <rPh sb="13" eb="15">
      <t>ケイサイ</t>
    </rPh>
    <phoneticPr fontId="1"/>
  </si>
  <si>
    <t>○　防火管理者の職氏名、選任年月日は。</t>
  </si>
  <si>
    <t>★虐待の防止のための指針（マニュアル）を整備しているか。</t>
  </si>
  <si>
    <t>冷蔵庫</t>
    <rPh sb="0" eb="3">
      <t>レイゾウコ</t>
    </rPh>
    <phoneticPr fontId="1"/>
  </si>
  <si>
    <t>は仮眠時間</t>
    <rPh sb="1" eb="3">
      <t>カミン</t>
    </rPh>
    <rPh sb="3" eb="5">
      <t>ジカン</t>
    </rPh>
    <phoneticPr fontId="1"/>
  </si>
  <si>
    <t>A÷120
（端数切上）</t>
    <rPh sb="7" eb="9">
      <t>ハスウ</t>
    </rPh>
    <rPh sb="9" eb="10">
      <t>キ</t>
    </rPh>
    <rPh sb="10" eb="11">
      <t>ア</t>
    </rPh>
    <phoneticPr fontId="1"/>
  </si>
  <si>
    <t>２名</t>
    <rPh sb="1" eb="2">
      <t>メイ</t>
    </rPh>
    <phoneticPr fontId="1"/>
  </si>
  <si>
    <t>・建築設備</t>
  </si>
  <si>
    <t>土砂災害警戒区域</t>
  </si>
  <si>
    <t>○　いる場合、避難確保計画が作成され、市町へ報告されているか</t>
  </si>
  <si>
    <t>予定</t>
    <rPh sb="0" eb="2">
      <t>ヨテイ</t>
    </rPh>
    <phoneticPr fontId="1"/>
  </si>
  <si>
    <t>○いる場合、</t>
  </si>
  <si>
    <t>一般入所者数</t>
    <rPh sb="0" eb="2">
      <t>イッパン</t>
    </rPh>
    <rPh sb="2" eb="5">
      <t>ニュウショシャ</t>
    </rPh>
    <rPh sb="5" eb="6">
      <t>スウ</t>
    </rPh>
    <phoneticPr fontId="1"/>
  </si>
  <si>
    <t>無資格者</t>
    <rPh sb="0" eb="4">
      <t>ムシカクシャ</t>
    </rPh>
    <phoneticPr fontId="1"/>
  </si>
  <si>
    <t>常勤職員勤務時間（B)</t>
    <rPh sb="0" eb="2">
      <t>ジョウキン</t>
    </rPh>
    <rPh sb="2" eb="4">
      <t>ショクイン</t>
    </rPh>
    <rPh sb="4" eb="6">
      <t>キンム</t>
    </rPh>
    <rPh sb="6" eb="8">
      <t>ジカン</t>
    </rPh>
    <phoneticPr fontId="1"/>
  </si>
  <si>
    <t>特記事項※あれば</t>
    <rPh sb="0" eb="2">
      <t>トッキ</t>
    </rPh>
    <rPh sb="2" eb="4">
      <t>ジコウ</t>
    </rPh>
    <phoneticPr fontId="1"/>
  </si>
  <si>
    <t>女</t>
    <rPh sb="0" eb="1">
      <t>オンナ</t>
    </rPh>
    <phoneticPr fontId="1"/>
  </si>
  <si>
    <t>４　福祉サービスの質の向上のための措置</t>
    <rPh sb="2" eb="4">
      <t>フクシ</t>
    </rPh>
    <rPh sb="9" eb="10">
      <t>シツ</t>
    </rPh>
    <rPh sb="11" eb="13">
      <t>コウジョウ</t>
    </rPh>
    <rPh sb="17" eb="19">
      <t>ソチ</t>
    </rPh>
    <phoneticPr fontId="1"/>
  </si>
  <si>
    <t>◇表紙</t>
    <rPh sb="1" eb="3">
      <t>ヒョウシ</t>
    </rPh>
    <phoneticPr fontId="1"/>
  </si>
  <si>
    <t>倒壊する危険はないが､ある程度の被害を受けることが想定される。</t>
  </si>
  <si>
    <t>宿直専門員（非常勤）</t>
    <rPh sb="0" eb="2">
      <t>シュクチョク</t>
    </rPh>
    <rPh sb="2" eb="5">
      <t>センモンイン</t>
    </rPh>
    <rPh sb="6" eb="9">
      <t>ヒジョウキン</t>
    </rPh>
    <phoneticPr fontId="1"/>
  </si>
  <si>
    <t>○ 対策委員会の結果について、介護職員その他の従業者に、周知徹底を図っているか。</t>
  </si>
  <si>
    <t>（１）入退所状況</t>
    <rPh sb="4" eb="5">
      <t>タイ</t>
    </rPh>
    <rPh sb="6" eb="8">
      <t>ジョウキョウ</t>
    </rPh>
    <phoneticPr fontId="1"/>
  </si>
  <si>
    <t>●災害時の関係機関への通報体制及び連絡体制を整備しているか。</t>
  </si>
  <si>
    <t>ない</t>
  </si>
  <si>
    <t>★虐待の防止のための対策を検討する委員会を組織しているか。</t>
  </si>
  <si>
    <t>職員俸給額＋職員諸手当額から施設長への年総支給額を除いた額</t>
    <rPh sb="0" eb="2">
      <t>ショクイン</t>
    </rPh>
    <rPh sb="2" eb="4">
      <t>ホウキュウ</t>
    </rPh>
    <rPh sb="4" eb="5">
      <t>ガク</t>
    </rPh>
    <rPh sb="14" eb="16">
      <t>シセツ</t>
    </rPh>
    <rPh sb="16" eb="17">
      <t>チョウ</t>
    </rPh>
    <rPh sb="19" eb="20">
      <t>ネン</t>
    </rPh>
    <rPh sb="20" eb="21">
      <t>ソウ</t>
    </rPh>
    <rPh sb="21" eb="23">
      <t>シキュウ</t>
    </rPh>
    <rPh sb="23" eb="24">
      <t>ガク</t>
    </rPh>
    <rPh sb="25" eb="26">
      <t>ノゾ</t>
    </rPh>
    <rPh sb="28" eb="29">
      <t>ガク</t>
    </rPh>
    <phoneticPr fontId="1"/>
  </si>
  <si>
    <t>60歳未満</t>
    <rPh sb="2" eb="3">
      <t>サイ</t>
    </rPh>
    <rPh sb="3" eb="5">
      <t>ミマン</t>
    </rPh>
    <phoneticPr fontId="1"/>
  </si>
  <si>
    <t>前年度末</t>
    <rPh sb="0" eb="3">
      <t>ゼンネンド</t>
    </rPh>
    <rPh sb="3" eb="4">
      <t>マツ</t>
    </rPh>
    <phoneticPr fontId="1"/>
  </si>
  <si>
    <t>○当該サービスの提供に関する契約書を、文書により締結しているか</t>
  </si>
  <si>
    <t>●変形労働時間制を採用している場合、その旨を就業規則等に定めているか。</t>
  </si>
  <si>
    <t>★介護職員その他の職員に対し、感染症及び食中毒の予防及びまん延の防止のための研修並びに感染症の予防及びまん延防止のための訓練を定期的に実施しているか。</t>
  </si>
  <si>
    <t>○　時間外勤務命令簿はあるか。</t>
  </si>
  <si>
    <t>３　今年度の事業計画</t>
  </si>
  <si>
    <t>②</t>
  </si>
  <si>
    <t>最低基準第18条第３項
局長通知第５－６</t>
  </si>
  <si>
    <t>・提供する福祉サービスの質の評価を行い、その改善を図っているか。</t>
  </si>
  <si>
    <t>頻度</t>
    <rPh sb="0" eb="2">
      <t>ヒンド</t>
    </rPh>
    <phoneticPr fontId="1"/>
  </si>
  <si>
    <t>●年次有給休暇は、6ヶ月以上勤務したものについて10日以上与えているか。</t>
  </si>
  <si>
    <t>●門扉・遊具等の倒壊防止が施されているか。</t>
  </si>
  <si>
    <t>【衛生管理等】</t>
    <rPh sb="1" eb="3">
      <t>エイセイ</t>
    </rPh>
    <rPh sb="3" eb="5">
      <t>カンリ</t>
    </rPh>
    <rPh sb="5" eb="6">
      <t>ナド</t>
    </rPh>
    <phoneticPr fontId="1"/>
  </si>
  <si>
    <t>○　入所者が集団で利用する風呂の使用・管理状況を記入してください。</t>
  </si>
  <si>
    <t>★職員に対し虐待の防止のための研修を定期的に実施しているか。</t>
  </si>
  <si>
    <t>職員研修</t>
    <rPh sb="0" eb="2">
      <t>ショクイン</t>
    </rPh>
    <rPh sb="2" eb="4">
      <t>ケンシュウ</t>
    </rPh>
    <phoneticPr fontId="1"/>
  </si>
  <si>
    <t>局長通知第５－８－(３)
・大量調理施設衛生管理マニュアル
　H9.3.24 衛食第85号局長通知別添
・調理に携わる全職員（栄養士、管理栄養士、調理員、(臨時・パートを含む)）について実施。
・保菌者は調理に従事させない。
・ノロウィルス食中毒対策
　作業前後の手洗い、ノロウィルス流行期（10月～３月）には必要に応じて検便検査にノロウィルスを含める等</t>
    <rPh sb="67" eb="69">
      <t>カンリ</t>
    </rPh>
    <rPh sb="69" eb="72">
      <t>エイヨウシ</t>
    </rPh>
    <phoneticPr fontId="1"/>
  </si>
  <si>
    <t>回/年）</t>
    <rPh sb="0" eb="1">
      <t>カイ</t>
    </rPh>
    <rPh sb="2" eb="3">
      <t>ネン</t>
    </rPh>
    <phoneticPr fontId="1"/>
  </si>
  <si>
    <t>人材派遣等委託契約により職員確保を行っているか。</t>
    <rPh sb="0" eb="2">
      <t>ジンザイ</t>
    </rPh>
    <rPh sb="2" eb="4">
      <t>ハケン</t>
    </rPh>
    <rPh sb="4" eb="5">
      <t>トウ</t>
    </rPh>
    <rPh sb="5" eb="7">
      <t>イタク</t>
    </rPh>
    <rPh sb="7" eb="9">
      <t>ケイヤク</t>
    </rPh>
    <rPh sb="12" eb="14">
      <t>ショクイン</t>
    </rPh>
    <rPh sb="14" eb="16">
      <t>カクホ</t>
    </rPh>
    <rPh sb="17" eb="18">
      <t>オコナ</t>
    </rPh>
    <phoneticPr fontId="1"/>
  </si>
  <si>
    <t>●災害時の体制について、定期的に職員へ周知しているか</t>
  </si>
  <si>
    <t>利用者健康診断記録</t>
  </si>
  <si>
    <t>解決件数</t>
    <rPh sb="0" eb="2">
      <t>カイケツ</t>
    </rPh>
    <rPh sb="2" eb="4">
      <t>ケンスウ</t>
    </rPh>
    <phoneticPr fontId="1"/>
  </si>
  <si>
    <t>処遇関係</t>
    <rPh sb="0" eb="2">
      <t>ショグウ</t>
    </rPh>
    <rPh sb="2" eb="4">
      <t>カンケイ</t>
    </rPh>
    <phoneticPr fontId="1"/>
  </si>
  <si>
    <t>ランク</t>
  </si>
  <si>
    <t>Ⅲ</t>
  </si>
  <si>
    <t>８　職場の衛生管理の状況</t>
  </si>
  <si>
    <t>★職員が正当な理由なく、その業務上知り得た利用者又は家族の情報を漏らすことがないよう規程等で周知しているか。</t>
  </si>
  <si>
    <t>6.5～</t>
  </si>
  <si>
    <r>
      <t>☆　助言及び指導事項に対する改善状況</t>
    </r>
    <r>
      <rPr>
        <sz val="11"/>
        <color auto="1"/>
        <rFont val="ＭＳ Ｐゴシック"/>
      </rPr>
      <t>を記入してください。</t>
    </r>
    <rPh sb="19" eb="21">
      <t>キニュウ</t>
    </rPh>
    <phoneticPr fontId="1"/>
  </si>
  <si>
    <t>参加者</t>
    <rPh sb="0" eb="3">
      <t>サンカシャ</t>
    </rPh>
    <phoneticPr fontId="1"/>
  </si>
  <si>
    <t>計算方法　 9人×12月＋(10月)＝　118月</t>
    <rPh sb="0" eb="2">
      <t>ケイサン</t>
    </rPh>
    <rPh sb="2" eb="4">
      <t>ホウホウ</t>
    </rPh>
    <rPh sb="7" eb="8">
      <t>ニン</t>
    </rPh>
    <rPh sb="11" eb="12">
      <t>ツキ</t>
    </rPh>
    <rPh sb="16" eb="17">
      <t>ツキ</t>
    </rPh>
    <rPh sb="23" eb="24">
      <t>ツキ</t>
    </rPh>
    <phoneticPr fontId="1"/>
  </si>
  <si>
    <t>・第２種協定指定医療機関（感染症の予防及び感染症の患者に対する医療に関する法律（平成10年法律第114号）第６条17項）は県HPで確認可能。
https://www.pref.shizuoka.jp/kenkofukushi/shippeikansensho/kansensho/1003073/1056691/index.html#group3</t>
    <rPh sb="1" eb="2">
      <t>ダイ</t>
    </rPh>
    <rPh sb="3" eb="4">
      <t>シュ</t>
    </rPh>
    <rPh sb="4" eb="6">
      <t>キョウテイ</t>
    </rPh>
    <rPh sb="6" eb="8">
      <t>シテイ</t>
    </rPh>
    <rPh sb="8" eb="10">
      <t>イリョウ</t>
    </rPh>
    <rPh sb="10" eb="12">
      <t>キカン</t>
    </rPh>
    <rPh sb="13" eb="16">
      <t>カンセンショウ</t>
    </rPh>
    <rPh sb="17" eb="19">
      <t>ヨボウ</t>
    </rPh>
    <rPh sb="19" eb="20">
      <t>オヨ</t>
    </rPh>
    <rPh sb="21" eb="24">
      <t>カンセンショウ</t>
    </rPh>
    <rPh sb="25" eb="27">
      <t>カンジャ</t>
    </rPh>
    <rPh sb="28" eb="29">
      <t>タイ</t>
    </rPh>
    <rPh sb="31" eb="33">
      <t>イリョウ</t>
    </rPh>
    <rPh sb="34" eb="35">
      <t>カン</t>
    </rPh>
    <rPh sb="37" eb="39">
      <t>ホウリツ</t>
    </rPh>
    <rPh sb="40" eb="42">
      <t>ヘイセイ</t>
    </rPh>
    <rPh sb="44" eb="45">
      <t>ネン</t>
    </rPh>
    <rPh sb="45" eb="47">
      <t>ホウリツ</t>
    </rPh>
    <rPh sb="47" eb="48">
      <t>ダイ</t>
    </rPh>
    <rPh sb="51" eb="52">
      <t>ゴウ</t>
    </rPh>
    <rPh sb="53" eb="54">
      <t>ダイ</t>
    </rPh>
    <rPh sb="55" eb="56">
      <t>ジョウ</t>
    </rPh>
    <rPh sb="58" eb="59">
      <t>コウ</t>
    </rPh>
    <rPh sb="61" eb="62">
      <t>ケン</t>
    </rPh>
    <rPh sb="65" eb="67">
      <t>カクニン</t>
    </rPh>
    <rPh sb="67" eb="69">
      <t>カノウ</t>
    </rPh>
    <phoneticPr fontId="1"/>
  </si>
  <si>
    <t>全計</t>
    <rPh sb="0" eb="1">
      <t>アキラ</t>
    </rPh>
    <rPh sb="1" eb="2">
      <t>ケイ</t>
    </rPh>
    <phoneticPr fontId="1"/>
  </si>
  <si>
    <t>起床・洗面</t>
    <rPh sb="0" eb="2">
      <t>キショウ</t>
    </rPh>
    <rPh sb="3" eb="5">
      <t>センメン</t>
    </rPh>
    <phoneticPr fontId="1"/>
  </si>
  <si>
    <t>・回答をあらかじめ用意した設問については、該当する答えに○をつけてください。</t>
  </si>
  <si>
    <t>●衛生委員会は設置されているか。</t>
  </si>
  <si>
    <t>①施設長に対する支給額</t>
    <rPh sb="1" eb="3">
      <t>シセツ</t>
    </rPh>
    <rPh sb="3" eb="4">
      <t>チョウ</t>
    </rPh>
    <rPh sb="5" eb="6">
      <t>タイ</t>
    </rPh>
    <rPh sb="8" eb="10">
      <t>シキュウ</t>
    </rPh>
    <rPh sb="10" eb="11">
      <t>ガク</t>
    </rPh>
    <phoneticPr fontId="1"/>
  </si>
  <si>
    <t>７　職員の健康管理の状況</t>
  </si>
  <si>
    <t>A≦170</t>
  </si>
  <si>
    <t>ただし、短時間勤務の職員の勤務月数は、短時間職員の月勤務時間数を常勤職員の月勤務時間で除した数値を勤務月数分足してください。</t>
    <rPh sb="4" eb="7">
      <t>タンジカン</t>
    </rPh>
    <rPh sb="7" eb="9">
      <t>キンム</t>
    </rPh>
    <rPh sb="10" eb="12">
      <t>ショクイン</t>
    </rPh>
    <rPh sb="13" eb="15">
      <t>キンム</t>
    </rPh>
    <rPh sb="15" eb="17">
      <t>ツキスウ</t>
    </rPh>
    <rPh sb="19" eb="22">
      <t>タンジカン</t>
    </rPh>
    <rPh sb="22" eb="24">
      <t>ショクイン</t>
    </rPh>
    <rPh sb="25" eb="26">
      <t>ツキ</t>
    </rPh>
    <rPh sb="26" eb="28">
      <t>キンム</t>
    </rPh>
    <rPh sb="28" eb="30">
      <t>ジカン</t>
    </rPh>
    <rPh sb="30" eb="31">
      <t>スウ</t>
    </rPh>
    <rPh sb="32" eb="34">
      <t>ジョウキン</t>
    </rPh>
    <rPh sb="34" eb="36">
      <t>ショクイン</t>
    </rPh>
    <rPh sb="37" eb="38">
      <t>ツキ</t>
    </rPh>
    <rPh sb="38" eb="40">
      <t>キンム</t>
    </rPh>
    <rPh sb="40" eb="42">
      <t>ジカン</t>
    </rPh>
    <rPh sb="43" eb="44">
      <t>ジョ</t>
    </rPh>
    <rPh sb="46" eb="48">
      <t>スウチ</t>
    </rPh>
    <rPh sb="49" eb="51">
      <t>キンム</t>
    </rPh>
    <rPh sb="51" eb="53">
      <t>ツキスウ</t>
    </rPh>
    <rPh sb="53" eb="54">
      <t>ブン</t>
    </rPh>
    <rPh sb="54" eb="55">
      <t>タ</t>
    </rPh>
    <phoneticPr fontId="1"/>
  </si>
  <si>
    <t>職員俸給額＋職員諸手当額</t>
    <rPh sb="0" eb="2">
      <t>ショクイン</t>
    </rPh>
    <rPh sb="2" eb="4">
      <t>ホウキュウ</t>
    </rPh>
    <rPh sb="4" eb="5">
      <t>ガク</t>
    </rPh>
    <rPh sb="6" eb="8">
      <t>ショクイン</t>
    </rPh>
    <rPh sb="8" eb="11">
      <t>ショテアテ</t>
    </rPh>
    <rPh sb="11" eb="12">
      <t>ガク</t>
    </rPh>
    <phoneticPr fontId="1"/>
  </si>
  <si>
    <t>重要事項に関する規程（運営規程）</t>
  </si>
  <si>
    <t>常勤（総労働）</t>
    <rPh sb="0" eb="2">
      <t>ジョウキン</t>
    </rPh>
    <rPh sb="3" eb="4">
      <t>ソウ</t>
    </rPh>
    <rPh sb="4" eb="6">
      <t>ロウドウ</t>
    </rPh>
    <phoneticPr fontId="1"/>
  </si>
  <si>
    <t>●消防署の立入検査は。</t>
  </si>
  <si>
    <t>日課</t>
    <rPh sb="0" eb="2">
      <t>ニッカ</t>
    </rPh>
    <phoneticPr fontId="1"/>
  </si>
  <si>
    <t>●1年単位の変形労働時間制の場合、労使協定を結び労基署に届け出ているか。</t>
  </si>
  <si>
    <t>計算方法　10人×12月＝　120月</t>
    <rPh sb="0" eb="2">
      <t>ケイサン</t>
    </rPh>
    <rPh sb="2" eb="4">
      <t>ホウホウ</t>
    </rPh>
    <rPh sb="7" eb="8">
      <t>ニン</t>
    </rPh>
    <rPh sb="11" eb="12">
      <t>ツキ</t>
    </rPh>
    <rPh sb="17" eb="18">
      <t>ツキ</t>
    </rPh>
    <phoneticPr fontId="1"/>
  </si>
  <si>
    <t>水質検査</t>
    <rPh sb="0" eb="2">
      <t>スイシツ</t>
    </rPh>
    <rPh sb="2" eb="4">
      <t>ケンサ</t>
    </rPh>
    <phoneticPr fontId="1"/>
  </si>
  <si>
    <t>人数</t>
    <rPh sb="0" eb="2">
      <t>ニンズウ</t>
    </rPh>
    <phoneticPr fontId="1"/>
  </si>
  <si>
    <t>１７</t>
  </si>
  <si>
    <t>○　いる場合、看護記録等に活動記録はあるか。</t>
  </si>
  <si>
    <t>実施機関名</t>
    <rPh sb="0" eb="2">
      <t>ジッシ</t>
    </rPh>
    <rPh sb="2" eb="4">
      <t>キカン</t>
    </rPh>
    <rPh sb="4" eb="5">
      <t>メイ</t>
    </rPh>
    <phoneticPr fontId="1"/>
  </si>
  <si>
    <t>○非常時の連絡網は、最新のものが整備されているか。</t>
  </si>
  <si>
    <t>【事故防止対策】</t>
  </si>
  <si>
    <t>前年度</t>
    <rPh sb="0" eb="1">
      <t>ゼン</t>
    </rPh>
    <rPh sb="1" eb="3">
      <t>ネンド</t>
    </rPh>
    <phoneticPr fontId="1"/>
  </si>
  <si>
    <t>人件費支出</t>
    <rPh sb="0" eb="3">
      <t>ジンケンヒ</t>
    </rPh>
    <rPh sb="3" eb="5">
      <t>シシュツ</t>
    </rPh>
    <phoneticPr fontId="1"/>
  </si>
  <si>
    <t>頭巾の着用</t>
  </si>
  <si>
    <t>円（1年間分）</t>
    <rPh sb="0" eb="1">
      <t>エン</t>
    </rPh>
    <phoneticPr fontId="1"/>
  </si>
  <si>
    <t>●苦情の受付・解決の過程が書面で記録され２年間保存されているか。</t>
  </si>
  <si>
    <t>要支援</t>
    <rPh sb="0" eb="3">
      <t>ヨウシエン</t>
    </rPh>
    <phoneticPr fontId="1"/>
  </si>
  <si>
    <t>に対応しているか。</t>
  </si>
  <si>
    <t>給与規程・退職金規程</t>
  </si>
  <si>
    <t>１４</t>
  </si>
  <si>
    <t>●施設長は当法人以外の法人（民間企業を含む。）の役職員を兼務しているか。</t>
  </si>
  <si>
    <t>①施設長給与に対応する月数とは、施設長が１年間勤務した場合１２月とする。</t>
    <rPh sb="1" eb="3">
      <t>シセツ</t>
    </rPh>
    <rPh sb="3" eb="4">
      <t>チョウ</t>
    </rPh>
    <rPh sb="4" eb="6">
      <t>キュウヨ</t>
    </rPh>
    <rPh sb="7" eb="9">
      <t>タイオウ</t>
    </rPh>
    <rPh sb="11" eb="13">
      <t>ツキスウ</t>
    </rPh>
    <rPh sb="16" eb="18">
      <t>シセツ</t>
    </rPh>
    <rPh sb="18" eb="19">
      <t>チョウ</t>
    </rPh>
    <rPh sb="21" eb="22">
      <t>ネン</t>
    </rPh>
    <rPh sb="22" eb="23">
      <t>カン</t>
    </rPh>
    <rPh sb="23" eb="25">
      <t>キンム</t>
    </rPh>
    <rPh sb="27" eb="29">
      <t>バアイ</t>
    </rPh>
    <rPh sb="31" eb="32">
      <t>ツキ</t>
    </rPh>
    <phoneticPr fontId="1"/>
  </si>
  <si>
    <t>２</t>
  </si>
  <si>
    <t>・診断結果記録の保存
・要精密検査対象者への対応
・時期、回数、内容は適切か。
・当日実施しなかった者への対応</t>
  </si>
  <si>
    <t>今年度</t>
    <rPh sb="0" eb="3">
      <t>コンネンド</t>
    </rPh>
    <phoneticPr fontId="1"/>
  </si>
  <si>
    <t>★感染症及び食中毒の予防対策のための対策委員会を組織しているか。</t>
  </si>
  <si>
    <t>ある</t>
  </si>
  <si>
    <t>○　調理員</t>
  </si>
  <si>
    <t>※非常勤職員（パートを含む。）は、上段（　）書きで再掲すること。</t>
  </si>
  <si>
    <t>耐震ランク</t>
    <rPh sb="0" eb="2">
      <t>タイシン</t>
    </rPh>
    <phoneticPr fontId="1"/>
  </si>
  <si>
    <t>月　数</t>
    <rPh sb="0" eb="1">
      <t>ツキ</t>
    </rPh>
    <rPh sb="2" eb="3">
      <t>カズ</t>
    </rPh>
    <phoneticPr fontId="1"/>
  </si>
  <si>
    <t>静養室</t>
  </si>
  <si>
    <t>③非常勤職員給与に対応する月数は原則②と同様とする。</t>
    <rPh sb="1" eb="4">
      <t>ヒジョウキン</t>
    </rPh>
    <rPh sb="4" eb="6">
      <t>ショクイン</t>
    </rPh>
    <rPh sb="6" eb="8">
      <t>キュウヨ</t>
    </rPh>
    <rPh sb="9" eb="11">
      <t>タイオウ</t>
    </rPh>
    <rPh sb="13" eb="15">
      <t>ツキスウ</t>
    </rPh>
    <rPh sb="16" eb="18">
      <t>ゲンソク</t>
    </rPh>
    <rPh sb="20" eb="22">
      <t>ドウヨウ</t>
    </rPh>
    <phoneticPr fontId="1"/>
  </si>
  <si>
    <t>勤務年数</t>
    <rPh sb="0" eb="2">
      <t>キンム</t>
    </rPh>
    <rPh sb="2" eb="4">
      <t>ネンスウ</t>
    </rPh>
    <phoneticPr fontId="1"/>
  </si>
  <si>
    <t>●耐震診断を実施していない場合、実施予定時期は。</t>
  </si>
  <si>
    <t>年休日数</t>
    <rPh sb="0" eb="2">
      <t>ネンキュウ</t>
    </rPh>
    <rPh sb="2" eb="4">
      <t>ニッスウ</t>
    </rPh>
    <phoneticPr fontId="1"/>
  </si>
  <si>
    <t>②職員俸給額＋職員諸手当額に対応する月数は</t>
    <rPh sb="1" eb="3">
      <t>ショクイン</t>
    </rPh>
    <rPh sb="3" eb="5">
      <t>ホウキュウ</t>
    </rPh>
    <rPh sb="5" eb="6">
      <t>ガク</t>
    </rPh>
    <rPh sb="14" eb="16">
      <t>タイオウ</t>
    </rPh>
    <rPh sb="18" eb="20">
      <t>ツキスウ</t>
    </rPh>
    <phoneticPr fontId="1"/>
  </si>
  <si>
    <t>●医薬品は適切に管理され、管理者が定められているか。</t>
  </si>
  <si>
    <t>２　職種ごとに下記の勤務形態の区分の順にまとめて記載し、「週平均の勤務時間」については、職種ごとのＡの小計と、Ｂ～Ｄまでを加えた数の小計の行を挿入すること。</t>
  </si>
  <si>
    <t>１５</t>
  </si>
  <si>
    <t>・★又は☆で示された項目は、法令、通知、定款等に規定された特に重要な遵守事項です。</t>
  </si>
  <si>
    <t>○　上記改定の労基署への届出日</t>
  </si>
  <si>
    <t>※指導監査当日、施設長及び資格の定めのある職員の資格証等確認できるものを用意すること。</t>
  </si>
  <si>
    <t>使用回数</t>
    <rPh sb="0" eb="2">
      <t>シヨウ</t>
    </rPh>
    <rPh sb="2" eb="4">
      <t>カイスウ</t>
    </rPh>
    <phoneticPr fontId="1"/>
  </si>
  <si>
    <t>洗濯室又は洗濯場</t>
  </si>
  <si>
    <t>非常勤職員給与</t>
    <rPh sb="0" eb="3">
      <t>ヒジョウキン</t>
    </rPh>
    <rPh sb="3" eb="5">
      <t>ショクイン</t>
    </rPh>
    <rPh sb="5" eb="7">
      <t>キュウヨ</t>
    </rPh>
    <phoneticPr fontId="1"/>
  </si>
  <si>
    <t>○　評価結果を集計・分析し、サービスの向上に反映させているか。</t>
  </si>
  <si>
    <t>アスベスト除去工事「設計図書及び工事記録」（関係施設）</t>
  </si>
  <si>
    <t>換水</t>
    <rPh sb="0" eb="1">
      <t>カン</t>
    </rPh>
    <rPh sb="1" eb="2">
      <t>スイ</t>
    </rPh>
    <phoneticPr fontId="1"/>
  </si>
  <si>
    <t>事例１　常勤職員が１０人が一年間勤務した場合は　１２０月とする。</t>
    <rPh sb="0" eb="2">
      <t>ジレイ</t>
    </rPh>
    <rPh sb="4" eb="6">
      <t>ジョウキン</t>
    </rPh>
    <rPh sb="6" eb="8">
      <t>ショクイン</t>
    </rPh>
    <rPh sb="11" eb="12">
      <t>ニン</t>
    </rPh>
    <rPh sb="13" eb="16">
      <t>イチネンカン</t>
    </rPh>
    <rPh sb="16" eb="18">
      <t>キンム</t>
    </rPh>
    <rPh sb="20" eb="22">
      <t>バアイ</t>
    </rPh>
    <rPh sb="27" eb="28">
      <t>ツキ</t>
    </rPh>
    <phoneticPr fontId="1"/>
  </si>
  <si>
    <t>　月の途中で退職等した場合は小数点以下第２位を四捨五入してください。</t>
    <rPh sb="1" eb="2">
      <t>ツキ</t>
    </rPh>
    <rPh sb="3" eb="5">
      <t>トチュウ</t>
    </rPh>
    <rPh sb="6" eb="8">
      <t>タイショク</t>
    </rPh>
    <rPh sb="8" eb="9">
      <t>トウ</t>
    </rPh>
    <rPh sb="11" eb="13">
      <t>バアイ</t>
    </rPh>
    <rPh sb="14" eb="17">
      <t>ショウスウテン</t>
    </rPh>
    <rPh sb="17" eb="19">
      <t>イカ</t>
    </rPh>
    <rPh sb="19" eb="20">
      <t>ダイ</t>
    </rPh>
    <rPh sb="21" eb="22">
      <t>イ</t>
    </rPh>
    <rPh sb="23" eb="27">
      <t>シシャゴニュウ</t>
    </rPh>
    <phoneticPr fontId="1"/>
  </si>
  <si>
    <t>　上記の計算において、複数月勤務している場合は複数月分を足した後、小数点第２位以下を四捨五入してください。</t>
    <rPh sb="1" eb="3">
      <t>ジョウキ</t>
    </rPh>
    <rPh sb="4" eb="6">
      <t>ケイサン</t>
    </rPh>
    <rPh sb="11" eb="13">
      <t>フクスウ</t>
    </rPh>
    <rPh sb="13" eb="14">
      <t>ツキ</t>
    </rPh>
    <rPh sb="14" eb="16">
      <t>キンム</t>
    </rPh>
    <rPh sb="20" eb="22">
      <t>バアイ</t>
    </rPh>
    <rPh sb="23" eb="25">
      <t>フクスウ</t>
    </rPh>
    <rPh sb="25" eb="26">
      <t>ツキ</t>
    </rPh>
    <rPh sb="26" eb="27">
      <t>ブン</t>
    </rPh>
    <rPh sb="28" eb="29">
      <t>タ</t>
    </rPh>
    <rPh sb="31" eb="32">
      <t>ノチ</t>
    </rPh>
    <rPh sb="33" eb="36">
      <t>ショウスウテン</t>
    </rPh>
    <rPh sb="36" eb="37">
      <t>ダイ</t>
    </rPh>
    <rPh sb="38" eb="39">
      <t>イ</t>
    </rPh>
    <rPh sb="39" eb="41">
      <t>イカ</t>
    </rPh>
    <rPh sb="42" eb="46">
      <t>シシャゴニュウ</t>
    </rPh>
    <phoneticPr fontId="1"/>
  </si>
  <si>
    <t>職   名</t>
    <rPh sb="0" eb="5">
      <t>ショクメイ</t>
    </rPh>
    <phoneticPr fontId="1"/>
  </si>
  <si>
    <t>　派遣職員は常勤職員の勤務時間に当てはめた場合、何月分の派遣を依頼したか。</t>
    <rPh sb="1" eb="3">
      <t>ハケン</t>
    </rPh>
    <rPh sb="3" eb="5">
      <t>ショクイン</t>
    </rPh>
    <rPh sb="6" eb="8">
      <t>ジョウキン</t>
    </rPh>
    <rPh sb="8" eb="10">
      <t>ショクイン</t>
    </rPh>
    <rPh sb="11" eb="13">
      <t>キンム</t>
    </rPh>
    <rPh sb="13" eb="15">
      <t>ジカン</t>
    </rPh>
    <rPh sb="16" eb="17">
      <t>ア</t>
    </rPh>
    <rPh sb="21" eb="23">
      <t>バアイ</t>
    </rPh>
    <rPh sb="24" eb="26">
      <t>ナンツキ</t>
    </rPh>
    <rPh sb="26" eb="27">
      <t>ブン</t>
    </rPh>
    <rPh sb="28" eb="30">
      <t>ハケン</t>
    </rPh>
    <rPh sb="31" eb="33">
      <t>イライ</t>
    </rPh>
    <phoneticPr fontId="1"/>
  </si>
  <si>
    <t>　　　　　　　月分</t>
    <rPh sb="7" eb="8">
      <t>ツキ</t>
    </rPh>
    <rPh sb="8" eb="9">
      <t>ブン</t>
    </rPh>
    <phoneticPr fontId="1"/>
  </si>
  <si>
    <t>○介護業務者の腰痛検査(平成6年12月28日社援施第169号）
  介護作業等腰部に著しい負担のかかる作業に常時従事する労働者に対しては､6ヶ月以内毎に1回腰痛の健康診断を実施すること。
  健康診断の結果､必要があると認めるときは作業方法等の改善､作業時間の短縮等必要な措置を講ずること。</t>
  </si>
  <si>
    <t>委託金額</t>
    <rPh sb="0" eb="2">
      <t>イタク</t>
    </rPh>
    <rPh sb="2" eb="4">
      <t>キンガク</t>
    </rPh>
    <phoneticPr fontId="1"/>
  </si>
  <si>
    <t>欄は計算式が入っていますので入力不要です。</t>
    <rPh sb="0" eb="1">
      <t>ラン</t>
    </rPh>
    <rPh sb="2" eb="4">
      <t>ケイサン</t>
    </rPh>
    <rPh sb="4" eb="5">
      <t>シキ</t>
    </rPh>
    <rPh sb="6" eb="7">
      <t>ハイ</t>
    </rPh>
    <rPh sb="14" eb="16">
      <t>ニュウリョク</t>
    </rPh>
    <rPh sb="16" eb="18">
      <t>フヨウ</t>
    </rPh>
    <phoneticPr fontId="1"/>
  </si>
  <si>
    <t>最低基準第15条第1項第５号
局長通知第５－３（５）</t>
  </si>
  <si>
    <t>※　該当する場合には○をつけてください。</t>
  </si>
  <si>
    <t>１６</t>
  </si>
  <si>
    <t>・建築物</t>
  </si>
  <si>
    <t>●施設所在地の状況は</t>
  </si>
  <si>
    <t>諸帳簿等の整備関係項目</t>
    <rPh sb="0" eb="1">
      <t>ショ</t>
    </rPh>
    <rPh sb="1" eb="3">
      <t>チョウボ</t>
    </rPh>
    <rPh sb="3" eb="4">
      <t>トウ</t>
    </rPh>
    <rPh sb="5" eb="7">
      <t>セイビ</t>
    </rPh>
    <rPh sb="7" eb="9">
      <t>カンケイ</t>
    </rPh>
    <rPh sb="9" eb="11">
      <t>コウモク</t>
    </rPh>
    <phoneticPr fontId="1"/>
  </si>
  <si>
    <t>●栄養指導員（保健所）の助言及び指導について</t>
  </si>
  <si>
    <t>（記載例２―サービス提供時間　ａ9:00～12:00、ｂ13:00～16:00、ｃ10:30～13:30、ｄ14:30～17:30、ｅ休日）　　　　　※複数単位実施の場合、その全てを記入のこと。</t>
  </si>
  <si>
    <t>℃</t>
  </si>
  <si>
    <t>①施設の目的及び運営の方針</t>
  </si>
  <si>
    <t>最低基準第13条第１項
局長通知第５－１(１)</t>
  </si>
  <si>
    <t>80歳～89歳</t>
    <rPh sb="2" eb="3">
      <t>サイ</t>
    </rPh>
    <rPh sb="6" eb="7">
      <t>サイ</t>
    </rPh>
    <phoneticPr fontId="1"/>
  </si>
  <si>
    <t>平成17年度実施のアスベスト「使用実態調査結果」</t>
  </si>
  <si>
    <t>●投薬に誤りがないよう確認されているか。</t>
    <rPh sb="4" eb="5">
      <t>アヤマ</t>
    </rPh>
    <rPh sb="11" eb="13">
      <t>カクニン</t>
    </rPh>
    <phoneticPr fontId="1"/>
  </si>
  <si>
    <t>年次有給休暇管理簿</t>
  </si>
  <si>
    <t>○退所することとなった利用者について、退所先で適切なサービスを受けることができるよう情報提供に努め、保健医療サービス又は福祉サービスを提供する者と連携に努めているか。</t>
  </si>
  <si>
    <t>◇処遇関係</t>
  </si>
  <si>
    <t>・労基法第41条
  監視又は断続的労働に従事する者で、使用者が行政官庁の許可を受けた者については、休日等に関する規定の適用外</t>
    <rPh sb="4" eb="5">
      <t>ダイ</t>
    </rPh>
    <phoneticPr fontId="1"/>
  </si>
  <si>
    <t>◇運営・管理関係</t>
  </si>
  <si>
    <t>検討内容</t>
    <rPh sb="0" eb="2">
      <t>ケントウ</t>
    </rPh>
    <rPh sb="2" eb="4">
      <t>ナイヨウ</t>
    </rPh>
    <phoneticPr fontId="1"/>
  </si>
  <si>
    <r>
      <t>　　※「有」の書類は、監査当日用意してください。（Ｎｏ41～43、</t>
    </r>
    <r>
      <rPr>
        <sz val="11"/>
        <color auto="1"/>
        <rFont val="ＭＳ Ｐゴシック"/>
      </rPr>
      <t>46～47を除く）</t>
    </r>
  </si>
  <si>
    <t>：</t>
  </si>
  <si>
    <t>●インフルエンザ予防接種</t>
  </si>
  <si>
    <t>※津波災害、河川災害、土砂災害、原子力災害については、内容により上記避難（確保）計画＝マニュアルで可</t>
  </si>
  <si>
    <t>人数計</t>
    <rPh sb="0" eb="2">
      <t>ニンズウ</t>
    </rPh>
    <rPh sb="2" eb="3">
      <t>ケイ</t>
    </rPh>
    <phoneticPr fontId="1"/>
  </si>
  <si>
    <t>※　建物一棟ごとに記入してください。</t>
  </si>
  <si>
    <t>希望者のみ実施</t>
    <rPh sb="0" eb="3">
      <t>キボウシャ</t>
    </rPh>
    <rPh sb="5" eb="7">
      <t>ジッシ</t>
    </rPh>
    <phoneticPr fontId="1"/>
  </si>
  <si>
    <t>●窓ガラスの割れ、飛散防止が施されているか。</t>
  </si>
  <si>
    <t>●夜間の職員勤務の状況</t>
  </si>
  <si>
    <t>（労基署届出日</t>
    <rPh sb="1" eb="4">
      <t>ロウキショ</t>
    </rPh>
    <rPh sb="4" eb="6">
      <t>トドケデ</t>
    </rPh>
    <rPh sb="6" eb="7">
      <t>ビ</t>
    </rPh>
    <phoneticPr fontId="1"/>
  </si>
  <si>
    <t>氏名：</t>
    <rPh sb="0" eb="2">
      <t>シメイ</t>
    </rPh>
    <phoneticPr fontId="1"/>
  </si>
  <si>
    <t>○「高齢者福祉施設における災害対応マニュアル」
（静岡県健康福祉部福祉指導課HPを参照のこと。）</t>
  </si>
  <si>
    <t>健康診断</t>
    <rPh sb="0" eb="2">
      <t>ケンコウ</t>
    </rPh>
    <rPh sb="2" eb="4">
      <t>シンダン</t>
    </rPh>
    <phoneticPr fontId="1"/>
  </si>
  <si>
    <t>常勤の勤務日数</t>
    <rPh sb="0" eb="2">
      <t>ジョウキン</t>
    </rPh>
    <rPh sb="3" eb="5">
      <t>キンム</t>
    </rPh>
    <rPh sb="5" eb="7">
      <t>ニッスウ</t>
    </rPh>
    <phoneticPr fontId="1"/>
  </si>
  <si>
    <t>○苦情(要望等含む)受付・解決件数は。</t>
  </si>
  <si>
    <t>一部介助</t>
    <rPh sb="0" eb="2">
      <t>イチブ</t>
    </rPh>
    <rPh sb="2" eb="4">
      <t>カイジョ</t>
    </rPh>
    <phoneticPr fontId="1"/>
  </si>
  <si>
    <t>10～15年未満</t>
    <rPh sb="5" eb="6">
      <t>ネン</t>
    </rPh>
    <rPh sb="6" eb="8">
      <t>ミマン</t>
    </rPh>
    <phoneticPr fontId="1"/>
  </si>
  <si>
    <t>○常に利用者の家族との連携を図り、利用者と家族の交流の機会を確保するよう努めているか。</t>
  </si>
  <si>
    <t>正規職員</t>
    <rPh sb="0" eb="2">
      <t>セイキ</t>
    </rPh>
    <rPh sb="2" eb="4">
      <t>ショクイン</t>
    </rPh>
    <phoneticPr fontId="1"/>
  </si>
  <si>
    <t>栄養士又は管理栄養士</t>
    <rPh sb="0" eb="3">
      <t>エイヨウシ</t>
    </rPh>
    <rPh sb="3" eb="4">
      <t>マタ</t>
    </rPh>
    <rPh sb="5" eb="7">
      <t>カンリ</t>
    </rPh>
    <rPh sb="7" eb="10">
      <t>エイヨウシ</t>
    </rPh>
    <phoneticPr fontId="1"/>
  </si>
  <si>
    <t>はい</t>
  </si>
  <si>
    <t>比率（％）</t>
    <rPh sb="0" eb="2">
      <t>ヒリツ</t>
    </rPh>
    <phoneticPr fontId="1"/>
  </si>
  <si>
    <t>FAX番号</t>
  </si>
  <si>
    <t>○　添付書類</t>
  </si>
  <si>
    <t>宿直</t>
    <rPh sb="0" eb="2">
      <t>シュクチョク</t>
    </rPh>
    <phoneticPr fontId="1"/>
  </si>
  <si>
    <t>●新型コロナウイルス、ＭＲＳＡ、インフルエンザ、腸管出血性大腸菌、結核等の感染予防対策マニュアルが整備されかつ職員に周知されているか。</t>
  </si>
  <si>
    <t>●産前・産後休暇及び育児時間は、適正に与えているか。</t>
  </si>
  <si>
    <t>配置基準</t>
    <rPh sb="0" eb="2">
      <t>ハイチ</t>
    </rPh>
    <rPh sb="2" eb="4">
      <t>キジュン</t>
    </rPh>
    <phoneticPr fontId="1"/>
  </si>
  <si>
    <t>９　監査前月の職員勤務表（　　頁「職員の勤務体制」備考５参照）</t>
  </si>
  <si>
    <t>◇諸帳簿等の整備</t>
    <rPh sb="1" eb="2">
      <t>ショ</t>
    </rPh>
    <rPh sb="2" eb="4">
      <t>チョウボ</t>
    </rPh>
    <rPh sb="4" eb="5">
      <t>トウ</t>
    </rPh>
    <rPh sb="6" eb="8">
      <t>セイビ</t>
    </rPh>
    <phoneticPr fontId="1"/>
  </si>
  <si>
    <t>朝食</t>
    <rPh sb="0" eb="2">
      <t>チョウショク</t>
    </rPh>
    <phoneticPr fontId="1"/>
  </si>
  <si>
    <t>深夜勤</t>
    <rPh sb="0" eb="1">
      <t>フカ</t>
    </rPh>
    <rPh sb="1" eb="3">
      <t>ヤキン</t>
    </rPh>
    <phoneticPr fontId="1"/>
  </si>
  <si>
    <t>●　諸帳簿等の有無について、該当する欄に○をつけてください。</t>
  </si>
  <si>
    <t>時間外命令簿、出張命令簿</t>
  </si>
  <si>
    <r>
      <t>○業者点検は</t>
    </r>
    <r>
      <rPr>
        <sz val="11"/>
        <color auto="1"/>
        <rFont val="ＭＳ Ｐゴシック"/>
      </rPr>
      <t>実施しているか。</t>
    </r>
    <rPh sb="6" eb="8">
      <t>ジッシ</t>
    </rPh>
    <phoneticPr fontId="1"/>
  </si>
  <si>
    <t>緊急連絡網（職員）</t>
  </si>
  <si>
    <t>①</t>
  </si>
  <si>
    <t>・職員を防災に関する研修に参加させる等職員の防災教育に努めているか。（最低基準第７条第５項）</t>
  </si>
  <si>
    <t>指導員日誌</t>
  </si>
  <si>
    <t>●利用料の受領</t>
  </si>
  <si>
    <t>※施設で作成している資料があれば、その資料の提出をもって作成に代えてください。
以下の表で、現員の時点は監査前月の初日時点としてありますが、状況がわかれば、適宜の時点で結構です。どちらか〇をつけ、適宜の時点の場合は（　）に記入してください。</t>
  </si>
  <si>
    <t>医師</t>
    <rPh sb="0" eb="2">
      <t>イシ</t>
    </rPh>
    <phoneticPr fontId="1"/>
  </si>
  <si>
    <t>平均年齢</t>
    <rPh sb="0" eb="2">
      <t>ヘイキン</t>
    </rPh>
    <rPh sb="2" eb="4">
      <t>ネンレイ</t>
    </rPh>
    <phoneticPr fontId="1"/>
  </si>
  <si>
    <t>現員は</t>
    <rPh sb="0" eb="2">
      <t>ゲンイン</t>
    </rPh>
    <phoneticPr fontId="1"/>
  </si>
  <si>
    <t>●下記ア～ウの発生が、監査前1年以内にあったか。</t>
  </si>
  <si>
    <t>・監査前月の初日時点</t>
    <rPh sb="1" eb="3">
      <t>カンサ</t>
    </rPh>
    <rPh sb="3" eb="5">
      <t>ゼンゲツ</t>
    </rPh>
    <rPh sb="6" eb="8">
      <t>ショニチ</t>
    </rPh>
    <rPh sb="8" eb="10">
      <t>ジテン</t>
    </rPh>
    <phoneticPr fontId="1"/>
  </si>
  <si>
    <t>入所</t>
    <rPh sb="0" eb="2">
      <t>ニュウショ</t>
    </rPh>
    <phoneticPr fontId="1"/>
  </si>
  <si>
    <t>保管庫（電気又はガス消毒庫兼用）</t>
    <rPh sb="0" eb="3">
      <t>ホカンコ</t>
    </rPh>
    <rPh sb="4" eb="6">
      <t>デンキ</t>
    </rPh>
    <rPh sb="6" eb="7">
      <t>マタ</t>
    </rPh>
    <rPh sb="10" eb="12">
      <t>ショウドク</t>
    </rPh>
    <rPh sb="12" eb="13">
      <t>コ</t>
    </rPh>
    <rPh sb="13" eb="15">
      <t>ケンヨウ</t>
    </rPh>
    <phoneticPr fontId="1"/>
  </si>
  <si>
    <t>４</t>
  </si>
  <si>
    <t>職員</t>
    <rPh sb="0" eb="2">
      <t>ショクイン</t>
    </rPh>
    <phoneticPr fontId="1"/>
  </si>
  <si>
    <t>退所</t>
    <rPh sb="0" eb="2">
      <t>タイショ</t>
    </rPh>
    <phoneticPr fontId="1"/>
  </si>
  <si>
    <t>●入所者が要介護状態等になった場合に、居宅サービス等を受けることができるよう、必要な措置を講じているか。</t>
  </si>
  <si>
    <t>年齢</t>
    <rPh sb="0" eb="2">
      <t>ネンレイ</t>
    </rPh>
    <phoneticPr fontId="1"/>
  </si>
  <si>
    <r>
      <t>○　育児・介護休業法令等の改正(令和７年４</t>
    </r>
    <r>
      <rPr>
        <sz val="11"/>
        <color auto="1"/>
        <rFont val="ＭＳ Ｐゴシック"/>
      </rPr>
      <t>月１日及び10月1日施行)</t>
    </r>
  </si>
  <si>
    <t>★事故発生時、発生後の経過を書面で記録し２年間保存しているか。</t>
  </si>
  <si>
    <t>・特定給食施設
　継続的に1回100食以上又は1日250食以上の食事を供する施設
　（健康増進法第21条）
  ・衛生管理体制の確立
　食品衛生責任者の資格
　・栄養士、管理栄養士
　・調理師
　・養成講習受講者</t>
    <rPh sb="85" eb="87">
      <t>カンリ</t>
    </rPh>
    <rPh sb="87" eb="90">
      <t>エイヨウシ</t>
    </rPh>
    <phoneticPr fontId="1"/>
  </si>
  <si>
    <t>90歳以上</t>
    <rPh sb="2" eb="3">
      <t>サイ</t>
    </rPh>
    <rPh sb="3" eb="5">
      <t>イジョウ</t>
    </rPh>
    <phoneticPr fontId="1"/>
  </si>
  <si>
    <t>○年次有給休暇管理簿はあるか。</t>
  </si>
  <si>
    <t>要介護度</t>
    <rPh sb="0" eb="4">
      <t>ヨウカイゴド</t>
    </rPh>
    <phoneticPr fontId="1"/>
  </si>
  <si>
    <t>職  名</t>
    <rPh sb="0" eb="4">
      <t>ショクメイ</t>
    </rPh>
    <phoneticPr fontId="1"/>
  </si>
  <si>
    <t>２２</t>
  </si>
  <si>
    <t>●運営適正化委員会へ報告した事例はあるか。</t>
  </si>
  <si>
    <t>↑自動計算</t>
    <rPh sb="1" eb="3">
      <t>ジドウ</t>
    </rPh>
    <rPh sb="3" eb="5">
      <t>ケイサン</t>
    </rPh>
    <phoneticPr fontId="1"/>
  </si>
  <si>
    <t>今年度人件費の内容　　　《今年度４月分について記入してください。》</t>
    <rPh sb="0" eb="1">
      <t>コン</t>
    </rPh>
    <rPh sb="1" eb="3">
      <t>ネンド</t>
    </rPh>
    <rPh sb="3" eb="5">
      <t>ジンケン</t>
    </rPh>
    <rPh sb="5" eb="6">
      <t>ヒ</t>
    </rPh>
    <rPh sb="7" eb="9">
      <t>ナイヨウ</t>
    </rPh>
    <rPh sb="13" eb="16">
      <t>コンネンド</t>
    </rPh>
    <rPh sb="17" eb="18">
      <t>ツキ</t>
    </rPh>
    <rPh sb="18" eb="19">
      <t>ブン</t>
    </rPh>
    <rPh sb="23" eb="25">
      <t>キニュウ</t>
    </rPh>
    <phoneticPr fontId="1"/>
  </si>
  <si>
    <t>施設内診療の
１ヶ月平均件数</t>
    <rPh sb="0" eb="3">
      <t>シセツナイ</t>
    </rPh>
    <rPh sb="3" eb="5">
      <t>シンリョウ</t>
    </rPh>
    <rPh sb="8" eb="10">
      <t>カゲツ</t>
    </rPh>
    <rPh sb="10" eb="12">
      <t>ヘイキン</t>
    </rPh>
    <rPh sb="12" eb="14">
      <t>ケンスウ</t>
    </rPh>
    <phoneticPr fontId="1"/>
  </si>
  <si>
    <t>●前年度人件費の内容</t>
  </si>
  <si>
    <t>選択</t>
    <rPh sb="0" eb="2">
      <t>センタク</t>
    </rPh>
    <phoneticPr fontId="1"/>
  </si>
  <si>
    <t>●排泄物・おう吐物の処理を行うため、あらかじめ処理用品を準備してあるか。</t>
  </si>
  <si>
    <t>いる</t>
  </si>
  <si>
    <t>数量</t>
    <rPh sb="0" eb="2">
      <t>スウリョウ</t>
    </rPh>
    <phoneticPr fontId="1"/>
  </si>
  <si>
    <t>５　給食業務</t>
    <rPh sb="2" eb="4">
      <t>キュウショク</t>
    </rPh>
    <rPh sb="4" eb="6">
      <t>ギョウム</t>
    </rPh>
    <phoneticPr fontId="1"/>
  </si>
  <si>
    <t>苦情解決責任者</t>
  </si>
  <si>
    <t>夕食</t>
    <rPh sb="0" eb="2">
      <t>ユウショク</t>
    </rPh>
    <phoneticPr fontId="1"/>
  </si>
  <si>
    <t>８</t>
  </si>
  <si>
    <t>対象者</t>
    <rPh sb="0" eb="3">
      <t>タイショウシャ</t>
    </rPh>
    <phoneticPr fontId="1"/>
  </si>
  <si>
    <t>利用者</t>
    <rPh sb="0" eb="3">
      <t>リヨウシャ</t>
    </rPh>
    <phoneticPr fontId="1"/>
  </si>
  <si>
    <t>・非常災害に備え、食料、飲料水、その他生活に必要な物資の備蓄に努めているか。（最低基準第７条第６項）
・食品は十分保存に耐えるよう衛生的に管理し、直射日光を避け、換気･除湿等の配慮をする。
・製造年月日、賞味期限、保存期間等の管理を徹底する。
・非常食として備蓄する食品は、衛生的で保存性が高く、そのまま食べられるか簡単に調理できること。</t>
  </si>
  <si>
    <t>収納
設備等</t>
    <rPh sb="0" eb="2">
      <t>シュウノウ</t>
    </rPh>
    <rPh sb="3" eb="5">
      <t>セツビ</t>
    </rPh>
    <rPh sb="5" eb="6">
      <t>ナド</t>
    </rPh>
    <phoneticPr fontId="1"/>
  </si>
  <si>
    <t>１　就業規則の写し（労働基準監督署に届出を行った写し、全体）</t>
    <rPh sb="27" eb="29">
      <t>ゼンタイ</t>
    </rPh>
    <phoneticPr fontId="1"/>
  </si>
  <si>
    <t>⑦虐待の防止に関する対策</t>
  </si>
  <si>
    <t>●  施設職員調書</t>
    <rPh sb="3" eb="5">
      <t>シセツ</t>
    </rPh>
    <rPh sb="5" eb="7">
      <t>ショクイン</t>
    </rPh>
    <rPh sb="7" eb="9">
      <t>チョウショ</t>
    </rPh>
    <phoneticPr fontId="1"/>
  </si>
  <si>
    <r>
      <t>局長通知第５－</t>
    </r>
    <r>
      <rPr>
        <sz val="9"/>
        <color auto="1"/>
        <rFont val="ＭＳ Ｐゴシック"/>
      </rPr>
      <t>13－(１)－ア
＜食器消毒の目安＞
・熱湯：95℃以上、10分以上浸漬
・蒸気：100℃以上、10分以上
・薬用：消毒薬に必要な時間浸漬
（食器の材質等により異なる。）</t>
    </r>
  </si>
  <si>
    <t>★構造設備は、最低基準を充たしているか。</t>
  </si>
  <si>
    <t>Ｂ≦30</t>
  </si>
  <si>
    <t>○　上記の措置において、医師の指示に従っているか。</t>
  </si>
  <si>
    <r>
      <t>⇒２＋実情に応じた適当数</t>
    </r>
    <r>
      <rPr>
        <sz val="11"/>
        <color auto="1"/>
        <rFont val="ＭＳ Ｐゴシック"/>
      </rPr>
      <t>（常勤換算で１以上）</t>
    </r>
    <rPh sb="11" eb="12">
      <t>スウ</t>
    </rPh>
    <rPh sb="13" eb="15">
      <t>ジョウキン</t>
    </rPh>
    <rPh sb="15" eb="17">
      <t>カンサン</t>
    </rPh>
    <rPh sb="19" eb="21">
      <t>イジョウ</t>
    </rPh>
    <phoneticPr fontId="1"/>
  </si>
  <si>
    <t>⑥非常災害対策</t>
  </si>
  <si>
    <t xml:space="preserve">○　記載例を参考に職員の勤務形態を記入してください。
</t>
  </si>
  <si>
    <t>15年以上</t>
    <rPh sb="2" eb="3">
      <t>ネン</t>
    </rPh>
    <rPh sb="3" eb="5">
      <t>イジョウ</t>
    </rPh>
    <phoneticPr fontId="1"/>
  </si>
  <si>
    <t>専門科名</t>
    <rPh sb="0" eb="2">
      <t>センモン</t>
    </rPh>
    <rPh sb="2" eb="3">
      <t>カ</t>
    </rPh>
    <rPh sb="3" eb="4">
      <t>メイ</t>
    </rPh>
    <phoneticPr fontId="1"/>
  </si>
  <si>
    <t>●調理は清潔に行われているか、該当するものに○をつけてください。</t>
  </si>
  <si>
    <t>医療機関名</t>
    <rPh sb="0" eb="2">
      <t>イリョウ</t>
    </rPh>
    <rPh sb="2" eb="4">
      <t>キカン</t>
    </rPh>
    <rPh sb="4" eb="5">
      <t>メイ</t>
    </rPh>
    <phoneticPr fontId="1"/>
  </si>
  <si>
    <t>A≦50（他施設併設でない）の場合不要</t>
    <rPh sb="5" eb="8">
      <t>タシセツ</t>
    </rPh>
    <rPh sb="8" eb="10">
      <t>ヘイセツ</t>
    </rPh>
    <rPh sb="15" eb="17">
      <t>バアイ</t>
    </rPh>
    <rPh sb="17" eb="19">
      <t>フヨウ</t>
    </rPh>
    <phoneticPr fontId="1"/>
  </si>
  <si>
    <t>職場の衛生管理の状況</t>
  </si>
  <si>
    <t>☆うち、夜間訓練は。</t>
  </si>
  <si>
    <t>２５</t>
  </si>
  <si>
    <t>昭和56年5月31日以前に旧耐震基準で建築された建物　→　静岡県耐震基準（平成14年度版）による。</t>
  </si>
  <si>
    <t xml:space="preserve">最低基準第７条第２項
・毎月１回実施すること。
・夜間又は夜間想定訓練は年１回以上実施すること。
・介護保険施設等における利用者の安全確保及び非常災害時の体制整備の強化・徹底について（平成28年９月９日付け老総発0909第1号外老健局総務課長外３課長通知）
</t>
  </si>
  <si>
    <t>昭和56年6月1日以降に新耐震基準で建築された建物　</t>
  </si>
  <si>
    <t>介護休業等に関するハラスメント等)の防止対策が講じられているか。</t>
  </si>
  <si>
    <t>○　協力歯科医療機関名</t>
  </si>
  <si>
    <t>２６</t>
  </si>
  <si>
    <t>食器庫</t>
    <rPh sb="0" eb="2">
      <t>ショッキ</t>
    </rPh>
    <rPh sb="2" eb="3">
      <t>コ</t>
    </rPh>
    <phoneticPr fontId="1"/>
  </si>
  <si>
    <t>担当業務</t>
    <rPh sb="0" eb="2">
      <t>タントウ</t>
    </rPh>
    <rPh sb="2" eb="4">
      <t>ギョウム</t>
    </rPh>
    <phoneticPr fontId="1"/>
  </si>
  <si>
    <r>
      <t>○保管</t>
    </r>
    <r>
      <rPr>
        <sz val="11"/>
        <color auto="1"/>
        <rFont val="ＭＳ Ｐゴシック"/>
      </rPr>
      <t>方法について</t>
    </r>
    <rPh sb="1" eb="3">
      <t>ホカン</t>
    </rPh>
    <rPh sb="3" eb="5">
      <t>ホウホウ</t>
    </rPh>
    <phoneticPr fontId="1"/>
  </si>
  <si>
    <t>実施していない</t>
    <rPh sb="0" eb="2">
      <t>ジッシ</t>
    </rPh>
    <phoneticPr fontId="1"/>
  </si>
  <si>
    <t>２４</t>
  </si>
  <si>
    <t>○重要事項を掲示又は備え置き、自由に閲覧できるようにしているか</t>
    <rPh sb="1" eb="3">
      <t>ジュウヨウ</t>
    </rPh>
    <rPh sb="3" eb="5">
      <t>ジコウ</t>
    </rPh>
    <rPh sb="6" eb="8">
      <t>ケイジ</t>
    </rPh>
    <rPh sb="8" eb="9">
      <t>マタ</t>
    </rPh>
    <rPh sb="10" eb="11">
      <t>ソナ</t>
    </rPh>
    <rPh sb="12" eb="13">
      <t>オ</t>
    </rPh>
    <rPh sb="15" eb="17">
      <t>ジユウ</t>
    </rPh>
    <rPh sb="18" eb="20">
      <t>エツラン</t>
    </rPh>
    <phoneticPr fontId="1"/>
  </si>
  <si>
    <t>●施設長及び資格の定めのある職員は所定の資格を持っているか。</t>
  </si>
  <si>
    <t>塩素剤による消毒</t>
    <rPh sb="0" eb="2">
      <t>エンソ</t>
    </rPh>
    <rPh sb="2" eb="3">
      <t>ザイ</t>
    </rPh>
    <rPh sb="6" eb="8">
      <t>ショウドク</t>
    </rPh>
    <phoneticPr fontId="1"/>
  </si>
  <si>
    <t>○　いる場合の該当者職氏名は。</t>
  </si>
  <si>
    <t>保管者職名</t>
    <rPh sb="0" eb="2">
      <t>ホカン</t>
    </rPh>
    <rPh sb="2" eb="3">
      <t>シャ</t>
    </rPh>
    <rPh sb="3" eb="5">
      <t>ショクメイ</t>
    </rPh>
    <phoneticPr fontId="1"/>
  </si>
  <si>
    <t>（検査回数</t>
    <rPh sb="1" eb="3">
      <t>ケンサ</t>
    </rPh>
    <rPh sb="3" eb="5">
      <t>カイスウ</t>
    </rPh>
    <phoneticPr fontId="1"/>
  </si>
  <si>
    <t>○「いる」場合、その結果を職員に周知徹底しているか。</t>
    <rPh sb="5" eb="7">
      <t>バアイ</t>
    </rPh>
    <phoneticPr fontId="1"/>
  </si>
  <si>
    <t>○いない場合、何名不足しているか。</t>
  </si>
  <si>
    <t>○提供したサービスの内容を記録し２年間保存しているか。</t>
  </si>
  <si>
    <t>★苦情解決に関するマニュアルを整備し、職員に周知しているか。</t>
  </si>
  <si>
    <t>↓自動計算のため入力不要</t>
    <rPh sb="1" eb="3">
      <t>ジドウ</t>
    </rPh>
    <rPh sb="3" eb="5">
      <t>ケイサン</t>
    </rPh>
    <rPh sb="8" eb="10">
      <t>ニュウリョク</t>
    </rPh>
    <rPh sb="10" eb="12">
      <t>フヨウ</t>
    </rPh>
    <phoneticPr fontId="1"/>
  </si>
  <si>
    <t>ご意見箱の設置</t>
    <rPh sb="1" eb="3">
      <t>イケン</t>
    </rPh>
    <rPh sb="3" eb="4">
      <t>バコ</t>
    </rPh>
    <rPh sb="5" eb="7">
      <t>セッチ</t>
    </rPh>
    <phoneticPr fontId="1"/>
  </si>
  <si>
    <t>いいえの場合、受動喫煙防止のために講じている措置を記入願います。</t>
  </si>
  <si>
    <t>●第三者委員の選任、委員会の設置をしているか。</t>
  </si>
  <si>
    <t>○　第三者委員はどのような者を選任したか。</t>
  </si>
  <si>
    <t>受付件数</t>
    <rPh sb="0" eb="2">
      <t>ウケツケ</t>
    </rPh>
    <rPh sb="2" eb="4">
      <t>ケンスウ</t>
    </rPh>
    <phoneticPr fontId="1"/>
  </si>
  <si>
    <t>●喫煙対策について</t>
  </si>
  <si>
    <t>耐震診断
実施年月</t>
    <rPh sb="0" eb="2">
      <t>タイシン</t>
    </rPh>
    <rPh sb="2" eb="4">
      <t>シンダン</t>
    </rPh>
    <rPh sb="5" eb="7">
      <t>ジッシ</t>
    </rPh>
    <rPh sb="7" eb="9">
      <t>ネンゲツ</t>
    </rPh>
    <phoneticPr fontId="1"/>
  </si>
  <si>
    <t>内容：</t>
    <rPh sb="0" eb="2">
      <t>ナイヨウ</t>
    </rPh>
    <phoneticPr fontId="1"/>
  </si>
  <si>
    <t>・洗面所、便所、収納設備、簡易な調理設備が必要
・緊急連絡のためのブザー又はこれに代わる設備が必要</t>
  </si>
  <si>
    <t>○現状と差異はないか。</t>
  </si>
  <si>
    <t>●受水槽、高架水槽等を使用している場合、水槽の清掃を行い、かつ記録を保存しているか</t>
  </si>
  <si>
    <t>・協力医療機関との間で、入所者の病状が急変した場合等の対応を確認しているか。</t>
    <rPh sb="1" eb="3">
      <t>キョウリョク</t>
    </rPh>
    <rPh sb="3" eb="5">
      <t>イリョウ</t>
    </rPh>
    <rPh sb="5" eb="7">
      <t>キカン</t>
    </rPh>
    <rPh sb="9" eb="10">
      <t>アイダ</t>
    </rPh>
    <rPh sb="12" eb="15">
      <t>ニュウショシャ</t>
    </rPh>
    <rPh sb="16" eb="18">
      <t>ビョウジョウ</t>
    </rPh>
    <rPh sb="19" eb="21">
      <t>キュウヘン</t>
    </rPh>
    <rPh sb="23" eb="25">
      <t>バアイ</t>
    </rPh>
    <rPh sb="25" eb="26">
      <t>ナド</t>
    </rPh>
    <rPh sb="27" eb="29">
      <t>タイオウ</t>
    </rPh>
    <rPh sb="30" eb="32">
      <t>カクニン</t>
    </rPh>
    <phoneticPr fontId="1"/>
  </si>
  <si>
    <t>・令和</t>
    <rPh sb="1" eb="3">
      <t>レイワ</t>
    </rPh>
    <phoneticPr fontId="1"/>
  </si>
  <si>
    <t>●避難路・非常口に障害となる物が置かれていないか。</t>
  </si>
  <si>
    <t>●嗜好調査を行っているか。</t>
  </si>
  <si>
    <t>耐火建築物、準耐火建築物の別</t>
    <rPh sb="0" eb="2">
      <t>タイカ</t>
    </rPh>
    <rPh sb="2" eb="5">
      <t>ケンチクブツ</t>
    </rPh>
    <rPh sb="6" eb="7">
      <t>ジュン</t>
    </rPh>
    <rPh sb="7" eb="9">
      <t>タイカ</t>
    </rPh>
    <rPh sb="9" eb="11">
      <t>ケンチク</t>
    </rPh>
    <rPh sb="11" eb="12">
      <t>ブツ</t>
    </rPh>
    <rPh sb="13" eb="14">
      <t>ベツ</t>
    </rPh>
    <phoneticPr fontId="1"/>
  </si>
  <si>
    <t>10　運営規程</t>
    <rPh sb="3" eb="5">
      <t>ウンエイ</t>
    </rPh>
    <rPh sb="5" eb="7">
      <t>キテイ</t>
    </rPh>
    <phoneticPr fontId="1"/>
  </si>
  <si>
    <t>未定</t>
    <rPh sb="0" eb="2">
      <t>ミテイ</t>
    </rPh>
    <phoneticPr fontId="1"/>
  </si>
  <si>
    <t>●食品衛生監視員（保健所）の立入検査について</t>
  </si>
  <si>
    <t>　　勤務形態の区分　Ａ：常勤で専従　Ｂ：常勤で兼務　Ｃ：常勤以外で専従　Ｄ：常勤以外で兼務</t>
  </si>
  <si>
    <t>現員のうち夜間専門従事者数</t>
    <rPh sb="0" eb="2">
      <t>ゲンイン</t>
    </rPh>
    <rPh sb="5" eb="7">
      <t>ヤカン</t>
    </rPh>
    <rPh sb="7" eb="9">
      <t>センモン</t>
    </rPh>
    <rPh sb="9" eb="12">
      <t>ジュウジシャ</t>
    </rPh>
    <rPh sb="12" eb="13">
      <t>スウ</t>
    </rPh>
    <phoneticPr fontId="1"/>
  </si>
  <si>
    <t>津波災害警戒区域内</t>
  </si>
  <si>
    <t>☆　上記である場合、管理責任者を定めているか。</t>
  </si>
  <si>
    <t>日用品</t>
    <rPh sb="0" eb="3">
      <t>ニチヨウヒン</t>
    </rPh>
    <phoneticPr fontId="1"/>
  </si>
  <si>
    <t>●検食を行っているか。</t>
  </si>
  <si>
    <r>
      <t>●腰痛検診</t>
    </r>
    <r>
      <rPr>
        <sz val="11"/>
        <color auto="1"/>
        <rFont val="ＭＳ Ｐゴシック"/>
      </rPr>
      <t>を実施しているか。</t>
    </r>
    <rPh sb="6" eb="8">
      <t>ジッシ</t>
    </rPh>
    <phoneticPr fontId="1"/>
  </si>
  <si>
    <t>○サービスの提供に要する費用及び生活費は、知事が定めた額を上限としているか。</t>
  </si>
  <si>
    <t>イ　同一の感染症若しくは食中毒の患者又はそれらが疑われる者が10名以上又は全利用者の半数以上発生した場合
　　　</t>
  </si>
  <si>
    <t>参加対象人数</t>
    <rPh sb="0" eb="2">
      <t>サンカ</t>
    </rPh>
    <rPh sb="2" eb="4">
      <t>タイショウ</t>
    </rPh>
    <rPh sb="4" eb="6">
      <t>ニンズウ</t>
    </rPh>
    <phoneticPr fontId="1"/>
  </si>
  <si>
    <t>実施期日</t>
    <rPh sb="0" eb="2">
      <t>ジッシ</t>
    </rPh>
    <rPh sb="2" eb="4">
      <t>キジツ</t>
    </rPh>
    <phoneticPr fontId="1"/>
  </si>
  <si>
    <t>★　直接処遇職員は充足しているか。</t>
  </si>
  <si>
    <t>構成メンバー</t>
    <rPh sb="0" eb="2">
      <t>コウセイ</t>
    </rPh>
    <phoneticPr fontId="1"/>
  </si>
  <si>
    <t>今年度［監査時点］</t>
    <rPh sb="4" eb="6">
      <t>カンサ</t>
    </rPh>
    <rPh sb="6" eb="8">
      <t>ジテン</t>
    </rPh>
    <phoneticPr fontId="1"/>
  </si>
  <si>
    <r>
      <t>※最低基準附則</t>
    </r>
    <r>
      <rPr>
        <sz val="11"/>
        <color auto="1"/>
        <rFont val="ＭＳ Ｐゴシック"/>
      </rPr>
      <t>８～18</t>
    </r>
    <rPh sb="5" eb="7">
      <t>フソク</t>
    </rPh>
    <phoneticPr fontId="1"/>
  </si>
  <si>
    <t>1日あたりの
勤務時間数</t>
    <rPh sb="1" eb="2">
      <t>ヒ</t>
    </rPh>
    <rPh sb="7" eb="9">
      <t>キンム</t>
    </rPh>
    <rPh sb="9" eb="12">
      <t>ジカンスウ</t>
    </rPh>
    <phoneticPr fontId="1"/>
  </si>
  <si>
    <t>対象人員内訳</t>
    <rPh sb="0" eb="2">
      <t>タイショウ</t>
    </rPh>
    <rPh sb="2" eb="4">
      <t>ジンイン</t>
    </rPh>
    <rPh sb="4" eb="6">
      <t>ウチワケ</t>
    </rPh>
    <phoneticPr fontId="1"/>
  </si>
  <si>
    <t>時</t>
    <rPh sb="0" eb="1">
      <t>ジ</t>
    </rPh>
    <phoneticPr fontId="1"/>
  </si>
  <si>
    <r>
      <t>・治療を要するとされた場合の対応</t>
    </r>
    <r>
      <rPr>
        <sz val="11"/>
        <color auto="1"/>
        <rFont val="ＭＳ Ｐゴシック"/>
      </rPr>
      <t>を記入してください。</t>
    </r>
    <rPh sb="17" eb="19">
      <t>キニュウ</t>
    </rPh>
    <phoneticPr fontId="1"/>
  </si>
  <si>
    <t>分</t>
    <rPh sb="0" eb="1">
      <t>フン</t>
    </rPh>
    <phoneticPr fontId="1"/>
  </si>
  <si>
    <t>早出</t>
    <rPh sb="0" eb="2">
      <t>ハヤデ</t>
    </rPh>
    <phoneticPr fontId="1"/>
  </si>
  <si>
    <t>平常</t>
    <rPh sb="0" eb="2">
      <t>ヘイジョウ</t>
    </rPh>
    <phoneticPr fontId="1"/>
  </si>
  <si>
    <t>［記載例］</t>
    <rPh sb="1" eb="3">
      <t>キサイ</t>
    </rPh>
    <rPh sb="3" eb="4">
      <t>レイ</t>
    </rPh>
    <phoneticPr fontId="1"/>
  </si>
  <si>
    <t>●施設職員の配置状況を記入してください。</t>
  </si>
  <si>
    <t>●防災資機材及び備蓄品の確保状況について、主な品名を記入してください。</t>
  </si>
  <si>
    <t>★給食に関する会議（打合せ会）等を開催しているか</t>
  </si>
  <si>
    <t>処遇職員</t>
    <rPh sb="0" eb="2">
      <t>ショグウ</t>
    </rPh>
    <rPh sb="2" eb="4">
      <t>ショクイン</t>
    </rPh>
    <phoneticPr fontId="1"/>
  </si>
  <si>
    <t>③</t>
  </si>
  <si>
    <t>○　いる場合、職氏名は。</t>
  </si>
  <si>
    <t>●耐震ランクⅠ以外の建物について、耐震補強工事を計画しているか。</t>
  </si>
  <si>
    <t>日時点</t>
    <rPh sb="0" eb="1">
      <t>ニチ</t>
    </rPh>
    <rPh sb="1" eb="3">
      <t>ジテン</t>
    </rPh>
    <phoneticPr fontId="1"/>
  </si>
  <si>
    <r>
      <t>○　いる場合、保管者及び保管場所</t>
    </r>
    <r>
      <rPr>
        <sz val="11"/>
        <color auto="1"/>
        <rFont val="ＭＳ Ｐゴシック"/>
      </rPr>
      <t>を記入してください。</t>
    </r>
    <rPh sb="17" eb="19">
      <t>キニュウ</t>
    </rPh>
    <phoneticPr fontId="1"/>
  </si>
  <si>
    <t>運営・管理関係</t>
    <rPh sb="0" eb="2">
      <t>ウンエイ</t>
    </rPh>
    <rPh sb="3" eb="5">
      <t>カンリ</t>
    </rPh>
    <rPh sb="5" eb="7">
      <t>カンケイ</t>
    </rPh>
    <phoneticPr fontId="1"/>
  </si>
  <si>
    <t>②職員の職種、数及び職務の内容</t>
  </si>
  <si>
    <t>○指針の名称</t>
    <rPh sb="1" eb="3">
      <t>シシン</t>
    </rPh>
    <rPh sb="4" eb="6">
      <t>メイショウ</t>
    </rPh>
    <phoneticPr fontId="1"/>
  </si>
  <si>
    <t>●職員配置基準の算定</t>
  </si>
  <si>
    <t>○サービスを提供するにあたり、利用者及び家族に対し、理解しやすく説明しているか。</t>
  </si>
  <si>
    <t>●地域の協力体制は。</t>
  </si>
  <si>
    <t>市町名</t>
    <rPh sb="0" eb="2">
      <t>シチョウ</t>
    </rPh>
    <rPh sb="2" eb="3">
      <t>メイ</t>
    </rPh>
    <phoneticPr fontId="1"/>
  </si>
  <si>
    <t>○「いる」場合、職氏名は。</t>
  </si>
  <si>
    <t>●職員の健康診断は。</t>
  </si>
  <si>
    <t>入所者数</t>
    <rPh sb="0" eb="3">
      <t>ニュウショシャ</t>
    </rPh>
    <rPh sb="3" eb="4">
      <t>スウ</t>
    </rPh>
    <phoneticPr fontId="1"/>
  </si>
  <si>
    <t>★感染症若しくは食中毒の発生又はそれが疑われる状況が生じたときの有症者の状況やそれぞれに講じた措置等を記録しているか。</t>
  </si>
  <si>
    <t>県地域防災計画（原子力対策編）に定めるPAZ、UPZ圏内</t>
    <rPh sb="13" eb="14">
      <t>ヘン</t>
    </rPh>
    <phoneticPr fontId="1"/>
  </si>
  <si>
    <t>うち後日受診</t>
    <rPh sb="2" eb="4">
      <t>ゴジツ</t>
    </rPh>
    <rPh sb="4" eb="6">
      <t>ジュシン</t>
    </rPh>
    <phoneticPr fontId="1"/>
  </si>
  <si>
    <t>●井戸水等の自家水を使用している場合、水質検査を行い、検査記録を保管しているか。</t>
  </si>
  <si>
    <t>●産業医は選任されているか。</t>
  </si>
  <si>
    <t>非常災害対策</t>
    <rPh sb="0" eb="2">
      <t>ヒジョウ</t>
    </rPh>
    <rPh sb="2" eb="4">
      <t>サイガイ</t>
    </rPh>
    <rPh sb="4" eb="6">
      <t>タイサク</t>
    </rPh>
    <phoneticPr fontId="1"/>
  </si>
  <si>
    <t>面談室</t>
  </si>
  <si>
    <t>★事故発生防止のための委員会等を設置しているか。</t>
  </si>
  <si>
    <t>（届出日</t>
    <rPh sb="1" eb="3">
      <t>トドケデ</t>
    </rPh>
    <rPh sb="3" eb="4">
      <t>ビ</t>
    </rPh>
    <phoneticPr fontId="1"/>
  </si>
  <si>
    <t>・健康増進法第26条～30条、33条
・健康増進法施行規則第16条、17条
・静岡県受動喫煙防止条例第２条第５号、第６条</t>
  </si>
  <si>
    <t>日）</t>
    <rPh sb="0" eb="1">
      <t>ヒ</t>
    </rPh>
    <phoneticPr fontId="1"/>
  </si>
  <si>
    <t>０～１年未満</t>
    <rPh sb="3" eb="4">
      <t>ネン</t>
    </rPh>
    <rPh sb="4" eb="6">
      <t>ミマン</t>
    </rPh>
    <phoneticPr fontId="1"/>
  </si>
  <si>
    <t>外部委託者</t>
    <rPh sb="0" eb="2">
      <t>ガイブ</t>
    </rPh>
    <rPh sb="2" eb="5">
      <t>イタクシャ</t>
    </rPh>
    <phoneticPr fontId="1"/>
  </si>
  <si>
    <t>●職員による自己評価を実施しているか。</t>
  </si>
  <si>
    <t>●業者点検、自主点検により判明した不良箇所は速やかに改善されているか。</t>
  </si>
  <si>
    <t>●消防用設備等の点検結果は、消防署へ報告されているか。</t>
  </si>
  <si>
    <t>11　施設の整備状況</t>
  </si>
  <si>
    <t>●テレビ・家具等の落下物・倒壊物の固定が施されているか。</t>
  </si>
  <si>
    <t>該当なし</t>
    <rPh sb="0" eb="2">
      <t>ガイトウ</t>
    </rPh>
    <phoneticPr fontId="1"/>
  </si>
  <si>
    <t>介護職員</t>
    <rPh sb="0" eb="2">
      <t>カイゴ</t>
    </rPh>
    <rPh sb="2" eb="4">
      <t>ショクイン</t>
    </rPh>
    <phoneticPr fontId="1"/>
  </si>
  <si>
    <t>あり</t>
  </si>
  <si>
    <t>・労基法第36条
　労働者の代表と協定し、行政官庁に届出た場合に、労働時間を延長し、又は休日に労働させることができる。</t>
    <rPh sb="4" eb="5">
      <t>ダイ</t>
    </rPh>
    <phoneticPr fontId="1"/>
  </si>
  <si>
    <t xml:space="preserve">（ふりがな）
施設名
</t>
    <rPh sb="7" eb="9">
      <t>シセツ</t>
    </rPh>
    <rPh sb="9" eb="10">
      <t>メイ</t>
    </rPh>
    <phoneticPr fontId="1"/>
  </si>
  <si>
    <t>なし</t>
  </si>
  <si>
    <t>○　指示事項は。</t>
  </si>
  <si>
    <t>育短（換算）</t>
    <rPh sb="0" eb="1">
      <t>イク</t>
    </rPh>
    <rPh sb="1" eb="2">
      <t>タン</t>
    </rPh>
    <rPh sb="3" eb="5">
      <t>カンサン</t>
    </rPh>
    <phoneticPr fontId="1"/>
  </si>
  <si>
    <t>○社会福祉法第78条第１項
　社会福祉事業の経営者は、自らその提供する福祉サービスの質の評価を行うことその他の措置を講ずることにより、常に福祉サービスを受ける者の立場に立って良質かつ適切な福祉サービスを提供するように努めなければならない（受審の努力義務）</t>
  </si>
  <si>
    <t>敷地内に一斉に放送できる設備</t>
  </si>
  <si>
    <t>●防炎製品の使用状況について、品名を記入してください。</t>
  </si>
  <si>
    <t>※既存の一覧表があれば添付で代替可</t>
  </si>
  <si>
    <t>局長通知　第５-５(1),(4)</t>
  </si>
  <si>
    <t>品名</t>
    <rPh sb="0" eb="2">
      <t>ヒンメイ</t>
    </rPh>
    <phoneticPr fontId="1"/>
  </si>
  <si>
    <t>○利用者自身の傷害保険に加入しているか。</t>
  </si>
  <si>
    <t>移送</t>
    <rPh sb="0" eb="2">
      <t>イソウ</t>
    </rPh>
    <phoneticPr fontId="1"/>
  </si>
  <si>
    <t>照明</t>
    <rPh sb="0" eb="2">
      <t>ショウメイ</t>
    </rPh>
    <phoneticPr fontId="1"/>
  </si>
  <si>
    <t>●福祉サービス第三者評価を受審したか。</t>
  </si>
  <si>
    <t>飲料水は1人1日3リットルを７日分
ローリングストックを含め７日分の食糧の備蓄（うち非常食３日分）</t>
  </si>
  <si>
    <t>●偏った献立(例:主食のみなど)にならないような食糧を確保しているか。</t>
  </si>
  <si>
    <t>業務継続計画の策定等</t>
  </si>
  <si>
    <t>施設の整備状況</t>
  </si>
  <si>
    <t>【虐待の防止対策】</t>
    <rPh sb="1" eb="3">
      <t>ギャクタイ</t>
    </rPh>
    <rPh sb="4" eb="6">
      <t>ボウシ</t>
    </rPh>
    <rPh sb="6" eb="8">
      <t>タイサク</t>
    </rPh>
    <phoneticPr fontId="1"/>
  </si>
  <si>
    <t>○　設けていないものがある場合、理由及び代替処置は。</t>
  </si>
  <si>
    <t>ケアハウス</t>
  </si>
  <si>
    <t>●建物、設備で改善すべき箇所はあるか。</t>
  </si>
  <si>
    <t>建物名称</t>
    <rPh sb="0" eb="2">
      <t>タテモノ</t>
    </rPh>
    <rPh sb="2" eb="4">
      <t>メイショウ</t>
    </rPh>
    <phoneticPr fontId="1"/>
  </si>
  <si>
    <t>○　いる場合、報告日は。</t>
  </si>
  <si>
    <t>●立地条件や施設周辺の環境を踏まえた災害時対応マニュアル(具体的計画)が、地震、風水害、火災その他の非常災害の種別に応じて作成されているか。</t>
  </si>
  <si>
    <t>【排泄物・おう吐物処理用品の例】
・使い捨て手袋・マスク
・ガウンやエプロン
・ふき取るための布やペーパータオル
・ビニール袋
・次亜塩素酸ナトリウム
・専用バケツ・その他必要なもの</t>
  </si>
  <si>
    <t>・昇降機等</t>
  </si>
  <si>
    <t>最低基準第26条第３項</t>
    <rPh sb="2" eb="4">
      <t>キジュン</t>
    </rPh>
    <rPh sb="4" eb="5">
      <t>ダイ</t>
    </rPh>
    <rPh sb="7" eb="8">
      <t>ジョウ</t>
    </rPh>
    <rPh sb="8" eb="9">
      <t>ダイ</t>
    </rPh>
    <rPh sb="10" eb="11">
      <t>コウ</t>
    </rPh>
    <phoneticPr fontId="1"/>
  </si>
  <si>
    <t>１人。サービス提供上必要と認められる場合は、2名可</t>
  </si>
  <si>
    <t>日）</t>
    <rPh sb="0" eb="1">
      <t>ニチ</t>
    </rPh>
    <phoneticPr fontId="1"/>
  </si>
  <si>
    <t>●職場内ハラスメント(セクハラ、パワハラ、妊娠出産、育児休業、</t>
  </si>
  <si>
    <t>★計画の見直しを行なっているか。</t>
  </si>
  <si>
    <t>生活相談員</t>
    <rPh sb="0" eb="2">
      <t>セイカツ</t>
    </rPh>
    <rPh sb="2" eb="4">
      <t>ソウダン</t>
    </rPh>
    <rPh sb="4" eb="5">
      <t>イン</t>
    </rPh>
    <phoneticPr fontId="1"/>
  </si>
  <si>
    <t>居宅利用計</t>
    <rPh sb="0" eb="2">
      <t>キョタク</t>
    </rPh>
    <rPh sb="2" eb="4">
      <t>リヨウ</t>
    </rPh>
    <rPh sb="4" eb="5">
      <t>ケイ</t>
    </rPh>
    <phoneticPr fontId="1"/>
  </si>
  <si>
    <t>利用者名簿</t>
    <rPh sb="0" eb="2">
      <t>リヨウ</t>
    </rPh>
    <phoneticPr fontId="1"/>
  </si>
  <si>
    <t>雇用形態</t>
    <rPh sb="0" eb="2">
      <t>コヨウ</t>
    </rPh>
    <rPh sb="2" eb="4">
      <t>ケイタイ</t>
    </rPh>
    <phoneticPr fontId="1"/>
  </si>
  <si>
    <t>第２週</t>
    <rPh sb="0" eb="1">
      <t>ダイ</t>
    </rPh>
    <rPh sb="2" eb="3">
      <t>シュウ</t>
    </rPh>
    <phoneticPr fontId="1"/>
  </si>
  <si>
    <r>
      <t>1</t>
    </r>
    <r>
      <rPr>
        <u/>
        <sz val="8"/>
        <color rgb="FFFF0000"/>
        <rFont val="ＭＳ Ｐゴシック"/>
      </rPr>
      <t>週間</t>
    </r>
    <r>
      <rPr>
        <sz val="8"/>
        <color auto="1"/>
        <rFont val="ＭＳ Ｐゴシック"/>
      </rPr>
      <t>あたりの
勤務日数</t>
    </r>
    <rPh sb="1" eb="2">
      <t>シュウ</t>
    </rPh>
    <rPh sb="2" eb="3">
      <t>カン</t>
    </rPh>
    <rPh sb="8" eb="10">
      <t>キンム</t>
    </rPh>
    <rPh sb="10" eb="12">
      <t>ニッスウ</t>
    </rPh>
    <phoneticPr fontId="1"/>
  </si>
  <si>
    <t>非常勤・パート・臨時・派遣の場合</t>
    <rPh sb="0" eb="3">
      <t>ヒジョウキン</t>
    </rPh>
    <rPh sb="8" eb="10">
      <t>リンジ</t>
    </rPh>
    <rPh sb="11" eb="13">
      <t>ハケン</t>
    </rPh>
    <rPh sb="14" eb="16">
      <t>バアイ</t>
    </rPh>
    <phoneticPr fontId="1"/>
  </si>
  <si>
    <t>６</t>
  </si>
  <si>
    <t>・特に指定のあるもの以外は、指導監査実施予定日の属する月の前々月末時点で記入してください。</t>
  </si>
  <si>
    <t>・前年度延利用者数は、全利用者の延数で、入所日を含み、退所日を含まないでください。</t>
  </si>
  <si>
    <t>２　前年度の事業報告</t>
  </si>
  <si>
    <t>事故防止対策</t>
    <rPh sb="0" eb="2">
      <t>ジコ</t>
    </rPh>
    <rPh sb="2" eb="4">
      <t>ボウシ</t>
    </rPh>
    <rPh sb="4" eb="6">
      <t>タイサク</t>
    </rPh>
    <phoneticPr fontId="1"/>
  </si>
  <si>
    <t>５　施設において使用している勤務割表等（直近月の実績）により、職種、勤務形態、氏名及び当該業務の勤務時間が確認できる場合は、</t>
  </si>
  <si>
    <t>●施設職員調書</t>
  </si>
  <si>
    <t>避難訓練記録簿</t>
  </si>
  <si>
    <t>処遇計画（全体・個別）</t>
    <rPh sb="0" eb="2">
      <t>ショグウ</t>
    </rPh>
    <phoneticPr fontId="1"/>
  </si>
  <si>
    <t>70歳～79歳</t>
    <rPh sb="2" eb="3">
      <t>サイ</t>
    </rPh>
    <rPh sb="6" eb="7">
      <t>サイ</t>
    </rPh>
    <phoneticPr fontId="1"/>
  </si>
  <si>
    <t>（３）入所期間別構成比</t>
  </si>
  <si>
    <t>入所期間</t>
    <rPh sb="0" eb="2">
      <t>ニュウショ</t>
    </rPh>
    <rPh sb="2" eb="4">
      <t>キカン</t>
    </rPh>
    <phoneticPr fontId="1"/>
  </si>
  <si>
    <t>１～５年未満</t>
    <rPh sb="3" eb="4">
      <t>トシ</t>
    </rPh>
    <rPh sb="4" eb="6">
      <t>ミマン</t>
    </rPh>
    <phoneticPr fontId="1"/>
  </si>
  <si>
    <t>内訳</t>
    <rPh sb="0" eb="2">
      <t>ウチワケ</t>
    </rPh>
    <phoneticPr fontId="1"/>
  </si>
  <si>
    <t>平均値</t>
    <rPh sb="0" eb="3">
      <t>ヘイキンチ</t>
    </rPh>
    <phoneticPr fontId="1"/>
  </si>
  <si>
    <t>（４）地区別入所状況</t>
    <rPh sb="3" eb="6">
      <t>チクベツ</t>
    </rPh>
    <rPh sb="6" eb="8">
      <t>ニュウショ</t>
    </rPh>
    <rPh sb="8" eb="10">
      <t>ジョウキョウ</t>
    </rPh>
    <phoneticPr fontId="1"/>
  </si>
  <si>
    <t>該当者</t>
    <rPh sb="0" eb="3">
      <t>ガイトウシャ</t>
    </rPh>
    <phoneticPr fontId="1"/>
  </si>
  <si>
    <t>平均</t>
    <rPh sb="0" eb="2">
      <t>ヘイキン</t>
    </rPh>
    <phoneticPr fontId="1"/>
  </si>
  <si>
    <t>最低基準第15条第１項第１号、第３項
局長通知第５－３</t>
  </si>
  <si>
    <t>・協力医療機関の名称等を県に届け出ているか。</t>
    <rPh sb="1" eb="3">
      <t>キョウリョク</t>
    </rPh>
    <rPh sb="3" eb="5">
      <t>イリョウ</t>
    </rPh>
    <rPh sb="5" eb="7">
      <t>キカン</t>
    </rPh>
    <rPh sb="8" eb="10">
      <t>メイショウ</t>
    </rPh>
    <rPh sb="10" eb="11">
      <t>ナド</t>
    </rPh>
    <rPh sb="12" eb="13">
      <t>ケン</t>
    </rPh>
    <rPh sb="14" eb="15">
      <t>トドケ</t>
    </rPh>
    <rPh sb="16" eb="17">
      <t>デ</t>
    </rPh>
    <phoneticPr fontId="1"/>
  </si>
  <si>
    <t>男計</t>
    <rPh sb="0" eb="1">
      <t>オトコ</t>
    </rPh>
    <rPh sb="1" eb="2">
      <t>ケイ</t>
    </rPh>
    <phoneticPr fontId="1"/>
  </si>
  <si>
    <t>女計</t>
    <rPh sb="0" eb="1">
      <t>オンナ</t>
    </rPh>
    <rPh sb="1" eb="2">
      <t>ケイ</t>
    </rPh>
    <phoneticPr fontId="1"/>
  </si>
  <si>
    <t>男人数計</t>
    <rPh sb="0" eb="1">
      <t>オトコ</t>
    </rPh>
    <rPh sb="1" eb="2">
      <t>ニン</t>
    </rPh>
    <rPh sb="2" eb="3">
      <t>スウ</t>
    </rPh>
    <rPh sb="3" eb="4">
      <t>ケイ</t>
    </rPh>
    <phoneticPr fontId="1"/>
  </si>
  <si>
    <t>居宅利用人数計</t>
    <rPh sb="0" eb="2">
      <t>キョタク</t>
    </rPh>
    <rPh sb="2" eb="4">
      <t>リヨウ</t>
    </rPh>
    <rPh sb="4" eb="6">
      <t>ニンズウ</t>
    </rPh>
    <rPh sb="6" eb="7">
      <t>ケイ</t>
    </rPh>
    <phoneticPr fontId="1"/>
  </si>
  <si>
    <t>←自動計算のため入力不要</t>
    <rPh sb="1" eb="3">
      <t>ジドウ</t>
    </rPh>
    <rPh sb="3" eb="5">
      <t>ケイサン</t>
    </rPh>
    <rPh sb="8" eb="10">
      <t>ニュウリョク</t>
    </rPh>
    <rPh sb="10" eb="12">
      <t>フヨウ</t>
    </rPh>
    <phoneticPr fontId="1"/>
  </si>
  <si>
    <t>・津波災害警戒区域の避難促進施設の管理者、浸水想定区域や土砂災害警戒区域内の要配慮者利用施設の管理者は、避難確保計画の作成・避難訓練の実施の義務がある。
・津波防災地域づくりに関する法律　第54条第１項第４号及び71条第１項第２号、第２項から第４項
・水防法第15条第１項４号ロ、15条の３第１から第３項及び第５項
・土砂災害警戒区域等における土砂災害防止対策の推進に関する法律
第８条第１項４号、第８条の２第１項から第３項及び第５項
・静岡県地域防災計画(原子力災害対策編　令和２年７月)
浜岡地域原子力災害広域避難計画（静岡県　令和２年６月修正）</t>
  </si>
  <si>
    <t>リハビリテーション</t>
  </si>
  <si>
    <t>１</t>
  </si>
  <si>
    <t>調理衣の着用</t>
  </si>
  <si>
    <t>人不足</t>
    <rPh sb="0" eb="1">
      <t>ニン</t>
    </rPh>
    <rPh sb="1" eb="3">
      <t>フソク</t>
    </rPh>
    <phoneticPr fontId="1"/>
  </si>
  <si>
    <t>○消防法施行規則第３条</t>
  </si>
  <si>
    <t>○　いる場合、嘱託契約書はあるか。</t>
  </si>
  <si>
    <t>10　業務継続計画の策定</t>
  </si>
  <si>
    <t>○入所後は利用者の心身の状況等の把握に努め、利用者又はその家族の相談に応じるとともに、助言等に努めているか。</t>
  </si>
  <si>
    <t>●職員及び入所者に対する防災教育の実施状況は。</t>
  </si>
  <si>
    <t>○　いる場合、医師（嘱託医師）の状況を記入してください。</t>
  </si>
  <si>
    <t>○「いる」場合、その内容は</t>
  </si>
  <si>
    <r>
      <t>☆　施設長の資格</t>
    </r>
    <r>
      <rPr>
        <sz val="11"/>
        <color auto="1"/>
        <rFont val="ＭＳ Ｐゴシック"/>
      </rPr>
      <t>について記入してください。</t>
    </r>
    <rPh sb="12" eb="14">
      <t>キニュウ</t>
    </rPh>
    <phoneticPr fontId="1"/>
  </si>
  <si>
    <t>実施日</t>
    <rPh sb="0" eb="3">
      <t>ジッシビ</t>
    </rPh>
    <phoneticPr fontId="1"/>
  </si>
  <si>
    <t>●入所者の病状の急変等に備えるため、あらかじめ、協力医療機関を定めているか。</t>
    <rPh sb="1" eb="4">
      <t>ニュウショシャ</t>
    </rPh>
    <rPh sb="5" eb="7">
      <t>ビョウジョウ</t>
    </rPh>
    <rPh sb="8" eb="10">
      <t>キュウヘン</t>
    </rPh>
    <rPh sb="10" eb="11">
      <t>ナド</t>
    </rPh>
    <rPh sb="12" eb="13">
      <t>ソナ</t>
    </rPh>
    <rPh sb="24" eb="26">
      <t>キョウリョク</t>
    </rPh>
    <rPh sb="26" eb="28">
      <t>イリョウ</t>
    </rPh>
    <rPh sb="28" eb="30">
      <t>キカン</t>
    </rPh>
    <rPh sb="31" eb="32">
      <t>サダ</t>
    </rPh>
    <phoneticPr fontId="1"/>
  </si>
  <si>
    <t>★ 身体拘束等の適正化のための対策委員会（身体拘束廃止委員会等）を３ヵ月に１回以上、開催しているか。</t>
  </si>
  <si>
    <t>（記載例１－勤務時間　　　　　①８：３０～１７：００、②１６：３０～１：００、③０：３０～９：００、④休日）</t>
  </si>
  <si>
    <t>●下記の設備のうち、施設内に設けていないものはあるか。</t>
  </si>
  <si>
    <t>※現員欄は、監査実施月又はその前月初日で記入すること。</t>
  </si>
  <si>
    <t>・協力医療機関は第２種協定指定医療機関か。</t>
    <rPh sb="1" eb="3">
      <t>キョウリョク</t>
    </rPh>
    <rPh sb="3" eb="5">
      <t>イリョウ</t>
    </rPh>
    <rPh sb="5" eb="7">
      <t>キカン</t>
    </rPh>
    <rPh sb="8" eb="9">
      <t>ダイ</t>
    </rPh>
    <rPh sb="10" eb="11">
      <t>シュ</t>
    </rPh>
    <rPh sb="11" eb="13">
      <t>キョウテイ</t>
    </rPh>
    <rPh sb="13" eb="15">
      <t>シテイ</t>
    </rPh>
    <rPh sb="15" eb="17">
      <t>イリョウ</t>
    </rPh>
    <rPh sb="17" eb="19">
      <t>キカン</t>
    </rPh>
    <phoneticPr fontId="1"/>
  </si>
  <si>
    <t>●共用タオルを使用しているか。</t>
  </si>
  <si>
    <t>★給食関係者の検便を毎月実施しているか。</t>
  </si>
  <si>
    <t>★感染症及び食中毒の予防対策のための対策委員会を定期的に開催しているか。</t>
  </si>
  <si>
    <t>○対策委員会の結果について、介護職員その他職員に周知徹底を図っているか。</t>
  </si>
  <si>
    <r>
      <t>○　ある場合、解消方針内容</t>
    </r>
    <r>
      <rPr>
        <sz val="11"/>
        <color auto="1"/>
        <rFont val="ＭＳ Ｐゴシック"/>
      </rPr>
      <t>について記入してください。</t>
    </r>
    <rPh sb="11" eb="13">
      <t>ナイヨウ</t>
    </rPh>
    <rPh sb="17" eb="19">
      <t>キニュウ</t>
    </rPh>
    <phoneticPr fontId="1"/>
  </si>
  <si>
    <t>★感染症や食中毒を疑ったときは、速やかに施設長に報告する体制が整っているか。</t>
  </si>
  <si>
    <t>在勤日誌（日勤・夜勤）</t>
  </si>
  <si>
    <t>●食器の消毒・保管方法の該当するものに○をつけてください。</t>
  </si>
  <si>
    <t>●レジオネラ症の予防措置について</t>
  </si>
  <si>
    <t>☆　定期的な清掃・検査を行い、記録しているか。</t>
  </si>
  <si>
    <t>○風呂のレジオネラ属菌検査を年１回以上行っているか。</t>
  </si>
  <si>
    <t>職員室</t>
  </si>
  <si>
    <t>５</t>
  </si>
  <si>
    <t>●サービス提供の記録</t>
  </si>
  <si>
    <t>局長通知第５－５－(３)
保護施設等における調理業務の委託について（昭和62.3.9社施第38号）
★委託条件、業務分担が適正であること。</t>
  </si>
  <si>
    <t>掃除</t>
    <rPh sb="0" eb="2">
      <t>ソウジ</t>
    </rPh>
    <phoneticPr fontId="1"/>
  </si>
  <si>
    <r>
      <t>1</t>
    </r>
    <r>
      <rPr>
        <sz val="8"/>
        <color auto="1"/>
        <rFont val="ＭＳ Ｐゴシック"/>
      </rPr>
      <t>週間あたりの
勤務日数</t>
    </r>
    <rPh sb="1" eb="2">
      <t>シュウ</t>
    </rPh>
    <rPh sb="2" eb="3">
      <t>カン</t>
    </rPh>
    <rPh sb="8" eb="10">
      <t>キンム</t>
    </rPh>
    <rPh sb="10" eb="12">
      <t>ニッスウ</t>
    </rPh>
    <phoneticPr fontId="1"/>
  </si>
  <si>
    <t>☆　上記の発生があった場合、市町、県介護保険課及び保健所に報告しているか</t>
    <rPh sb="18" eb="20">
      <t>カイゴ</t>
    </rPh>
    <rPh sb="20" eb="22">
      <t>ホケン</t>
    </rPh>
    <phoneticPr fontId="1"/>
  </si>
  <si>
    <t xml:space="preserve">   女性</t>
    <rPh sb="3" eb="5">
      <t>ジョセイ</t>
    </rPh>
    <phoneticPr fontId="1"/>
  </si>
  <si>
    <t>労基法 第106条
 1.常時各作業場の見易い場所へ掲示､又は備え付け
2.書面による交付
3.磁気ﾃｰﾌﾟ､ﾃﾞｨｽｸ等に記録し､常時確認できる機器を設置</t>
  </si>
  <si>
    <t>○　施設内においてレジオネラ属菌の繁殖しやすい生物膜が発生する設備（入浴設備、空気調和設備の冷却塔、給湯設備、加湿器等）があるか。</t>
  </si>
  <si>
    <t>●施設で傷害保険に加入しているか。</t>
  </si>
  <si>
    <t>最低基準第９条
局長通知第2－１、第7</t>
  </si>
  <si>
    <t>○　いる場合、次の事項を記入してください。</t>
  </si>
  <si>
    <t>福祉サービスの質の向上のための措置</t>
    <rPh sb="0" eb="2">
      <t>フクシ</t>
    </rPh>
    <rPh sb="7" eb="8">
      <t>シツ</t>
    </rPh>
    <rPh sb="9" eb="11">
      <t>コウジョウ</t>
    </rPh>
    <rPh sb="15" eb="17">
      <t>ソチ</t>
    </rPh>
    <phoneticPr fontId="1"/>
  </si>
  <si>
    <t>３  常勤換算が必要な職種は、Ａ～Ｄの「週平均の勤務時間」をすべて足し、常勤の従業者が週に勤務すべき時間数で割って、「常勤換算後の人数」を算出すること。</t>
  </si>
  <si>
    <t>●マニュアルに苦情内容及び結果の公表の規定があるか。</t>
  </si>
  <si>
    <t>下記算定表参照</t>
    <rPh sb="0" eb="2">
      <t>カキ</t>
    </rPh>
    <rPh sb="2" eb="4">
      <t>サンテイ</t>
    </rPh>
    <rPh sb="4" eb="5">
      <t>ヒョウ</t>
    </rPh>
    <rPh sb="5" eb="7">
      <t>サンショウ</t>
    </rPh>
    <phoneticPr fontId="1"/>
  </si>
  <si>
    <t>●入所者及び関係者に対して、苦情解決制度を周知しているか。</t>
  </si>
  <si>
    <t>○　第三者委員が受理、又は解決に当たって第三者委員に報告した苦情件数は。</t>
  </si>
  <si>
    <t>・労基法39条　年休が10日以上付与される労働者に対し、年５日の年休を確実に取得させること。</t>
  </si>
  <si>
    <t>　　勤務時間ごとあるいはサービス提供時間単位ごとに区分して番号を付し、その番号を記入すること。</t>
  </si>
  <si>
    <t>（６）入居者の自立状況</t>
  </si>
  <si>
    <t>最低基準第18条第５項</t>
  </si>
  <si>
    <t>★健康管理、衛生管理表が整備･使用されているか。</t>
  </si>
  <si>
    <r>
      <t>●その他、具体的な感染予防措置（インフルエンザ、新型コロナウイルス等）を講じている場合、具体的な内容</t>
    </r>
    <r>
      <rPr>
        <sz val="11"/>
        <color auto="1"/>
        <rFont val="ＭＳ Ｐゴシック"/>
      </rPr>
      <t>を記入して下さい。</t>
    </r>
    <rPh sb="51" eb="53">
      <t>キニュウ</t>
    </rPh>
    <rPh sb="55" eb="56">
      <t>クダ</t>
    </rPh>
    <phoneticPr fontId="1"/>
  </si>
  <si>
    <t>蒸気</t>
    <rPh sb="0" eb="2">
      <t>ジョウキ</t>
    </rPh>
    <phoneticPr fontId="1"/>
  </si>
  <si>
    <r>
      <t>★</t>
    </r>
    <r>
      <rPr>
        <sz val="11"/>
        <color auto="1"/>
        <rFont val="ＭＳ Ｐゴシック"/>
      </rPr>
      <t>身体拘束等の適正化のための指針が整備されているか。</t>
    </r>
  </si>
  <si>
    <t>薬用</t>
    <rPh sb="0" eb="2">
      <t>ヤクヨウ</t>
    </rPh>
    <phoneticPr fontId="1"/>
  </si>
  <si>
    <t>日　／週</t>
    <rPh sb="3" eb="4">
      <t>シュウ</t>
    </rPh>
    <phoneticPr fontId="1"/>
  </si>
  <si>
    <t>●職員の勤務体制</t>
    <rPh sb="6" eb="8">
      <t>タイセイ</t>
    </rPh>
    <phoneticPr fontId="1"/>
  </si>
  <si>
    <t>業務日誌</t>
  </si>
  <si>
    <r>
      <t>局長通知第５－</t>
    </r>
    <r>
      <rPr>
        <sz val="9"/>
        <color auto="1"/>
        <rFont val="ＭＳ Ｐゴシック"/>
      </rPr>
      <t>14</t>
    </r>
  </si>
  <si>
    <t>32時間以下</t>
    <rPh sb="2" eb="4">
      <t>ジカン</t>
    </rPh>
    <rPh sb="4" eb="6">
      <t>イカ</t>
    </rPh>
    <phoneticPr fontId="1"/>
  </si>
  <si>
    <t>＜温度の目安＞
・冷蔵庫　　５℃以下
・冷凍庫　　－20℃以下</t>
  </si>
  <si>
    <t>○契約書に定める契約解除条件は、利用者の権利を不当に狭めていないか</t>
  </si>
  <si>
    <t>●入所者の嚥下や咀嚼の状況、食欲などの心身の状態等を食事に的確に反映させるために、居室関係部門と食事関係部門との連絡が十分取られているか。</t>
  </si>
  <si>
    <t>現員総労働時間（A)</t>
    <rPh sb="0" eb="2">
      <t>ゲンイン</t>
    </rPh>
    <rPh sb="2" eb="3">
      <t>ソウ</t>
    </rPh>
    <rPh sb="3" eb="5">
      <t>ロウドウ</t>
    </rPh>
    <rPh sb="5" eb="7">
      <t>ジカン</t>
    </rPh>
    <phoneticPr fontId="1"/>
  </si>
  <si>
    <t>★無資格者及び定数未充足の解消方針があるか。</t>
  </si>
  <si>
    <t>●長期にわたる職員の病休等はないか。</t>
  </si>
  <si>
    <r>
      <t>最低基準第32条第２項
報告の対象となる事故
・死亡事故
・</t>
    </r>
    <r>
      <rPr>
        <sz val="9"/>
        <color auto="1"/>
        <rFont val="ＭＳ Ｐゴシック"/>
      </rPr>
      <t>事故発生後、医師の診断を受け投薬、処置等何らかの治療が必要となった事故
・事故の発生に職員が関わった事故</t>
    </r>
  </si>
  <si>
    <t>○感染症法第53条の７
健康診断の結果を管内の保健所に報告しなければならない。</t>
  </si>
  <si>
    <t>●施設長は専任となっているか。</t>
  </si>
  <si>
    <t>●一時的な疾病等により食堂において食事をすることが困難な入所者に対しては、居室配膳等必要な配慮を行っているか。</t>
  </si>
  <si>
    <t>（参考）※男性</t>
    <rPh sb="1" eb="3">
      <t>サンコウ</t>
    </rPh>
    <rPh sb="5" eb="7">
      <t>ダンセイ</t>
    </rPh>
    <phoneticPr fontId="1"/>
  </si>
  <si>
    <t>人＝A</t>
    <rPh sb="0" eb="1">
      <t>ニン</t>
    </rPh>
    <phoneticPr fontId="1"/>
  </si>
  <si>
    <t>ー三交代制寮母の例ー</t>
    <rPh sb="1" eb="4">
      <t>サンコウタイ</t>
    </rPh>
    <rPh sb="4" eb="5">
      <t>セイ</t>
    </rPh>
    <rPh sb="5" eb="7">
      <t>リョウボ</t>
    </rPh>
    <rPh sb="8" eb="9">
      <t>レイ</t>
    </rPh>
    <phoneticPr fontId="1"/>
  </si>
  <si>
    <t>④</t>
  </si>
  <si>
    <t>●上記表①～③に該当する場合、市町地域防災計画に避難促進施設又は,要配慮者利用施設として記載されているか。</t>
  </si>
  <si>
    <t>●災害時の職員の動員体制は定められているか。</t>
  </si>
  <si>
    <r>
      <t>（</t>
    </r>
    <r>
      <rPr>
        <sz val="9"/>
        <color auto="1"/>
        <rFont val="ＭＳ Ｐゴシック"/>
      </rPr>
      <t>令和7年4月1日現在の職員を記入し、最後尾者の後に1行空けて、その後の新採・転入者（監査実施月又はその前月初日時点）を記入してください。）</t>
    </r>
    <rPh sb="1" eb="2">
      <t>レイ</t>
    </rPh>
    <rPh sb="2" eb="3">
      <t>ワ</t>
    </rPh>
    <rPh sb="4" eb="5">
      <t>ネン</t>
    </rPh>
    <rPh sb="5" eb="7">
      <t>４ガツ</t>
    </rPh>
    <rPh sb="8" eb="9">
      <t>ヒ</t>
    </rPh>
    <rPh sb="9" eb="11">
      <t>ゲンザイ</t>
    </rPh>
    <rPh sb="12" eb="14">
      <t>ショクイン</t>
    </rPh>
    <rPh sb="15" eb="17">
      <t>キニュウ</t>
    </rPh>
    <rPh sb="19" eb="22">
      <t>サイコウビ</t>
    </rPh>
    <rPh sb="22" eb="23">
      <t>シャ</t>
    </rPh>
    <rPh sb="24" eb="25">
      <t>アト</t>
    </rPh>
    <rPh sb="26" eb="28">
      <t>１ギョウ</t>
    </rPh>
    <rPh sb="28" eb="29">
      <t>ア</t>
    </rPh>
    <rPh sb="32" eb="35">
      <t>ソノアト</t>
    </rPh>
    <rPh sb="36" eb="37">
      <t>シン</t>
    </rPh>
    <rPh sb="37" eb="38">
      <t>サイヨウ</t>
    </rPh>
    <rPh sb="39" eb="42">
      <t>テンニュウシャ</t>
    </rPh>
    <rPh sb="56" eb="58">
      <t>ジテン</t>
    </rPh>
    <rPh sb="60" eb="62">
      <t>キニュウ</t>
    </rPh>
    <phoneticPr fontId="1"/>
  </si>
  <si>
    <t>○消火訓練の回数は。</t>
  </si>
  <si>
    <t>●地震等により施設が使用できなくなった場合の、受入先は確保されているか。</t>
  </si>
  <si>
    <r>
      <t>○　いない場合、その理由</t>
    </r>
    <r>
      <rPr>
        <sz val="11"/>
        <color auto="1"/>
        <rFont val="ＭＳ Ｐゴシック"/>
      </rPr>
      <t>を記入してください。</t>
    </r>
    <rPh sb="13" eb="15">
      <t>キニュウ</t>
    </rPh>
    <phoneticPr fontId="1"/>
  </si>
  <si>
    <t>地域で実施される防災訓練に参加しているか</t>
  </si>
  <si>
    <t>●  施設等が地震等の被害を受けた場合、市町災害対策本部に報告することを職員全員が承知しているか。</t>
  </si>
  <si>
    <t>↓自動計算</t>
    <rPh sb="1" eb="3">
      <t>ジドウ</t>
    </rPh>
    <rPh sb="3" eb="5">
      <t>ケイサン</t>
    </rPh>
    <phoneticPr fontId="1"/>
  </si>
  <si>
    <t>●要援護者の緊急一時入所などの受入について、既存スペースの活用方法及び定員を超過した利用等について検討し、受入可能人員を明らかにしているか。</t>
    <rPh sb="36" eb="37">
      <t>イン</t>
    </rPh>
    <phoneticPr fontId="1"/>
  </si>
  <si>
    <t>・「新興感染症」とは、新型インフルエンザ、再興型インフルエンザ、新型コロナウイルス感染症、再興型コロナウイルス感染症、指定感染症、新感染症を指す。（感染症の予防及び感染症の患者に対する医療に関する法律（平成10年法律第114号）第６条第７項、第８項、第９項）</t>
    <rPh sb="2" eb="4">
      <t>シンコウ</t>
    </rPh>
    <rPh sb="4" eb="7">
      <t>カンセンショウ</t>
    </rPh>
    <rPh sb="11" eb="13">
      <t>シンガタ</t>
    </rPh>
    <rPh sb="21" eb="23">
      <t>サイコウ</t>
    </rPh>
    <rPh sb="23" eb="24">
      <t>ガタ</t>
    </rPh>
    <rPh sb="32" eb="34">
      <t>シンガタ</t>
    </rPh>
    <rPh sb="41" eb="44">
      <t>カンセンショウ</t>
    </rPh>
    <rPh sb="45" eb="47">
      <t>サイコウ</t>
    </rPh>
    <rPh sb="47" eb="48">
      <t>ガタ</t>
    </rPh>
    <rPh sb="55" eb="58">
      <t>カンセンショウ</t>
    </rPh>
    <rPh sb="59" eb="61">
      <t>シテイ</t>
    </rPh>
    <rPh sb="61" eb="64">
      <t>カンセンショウ</t>
    </rPh>
    <rPh sb="65" eb="66">
      <t>シン</t>
    </rPh>
    <rPh sb="66" eb="69">
      <t>カンセンショウ</t>
    </rPh>
    <rPh sb="70" eb="71">
      <t>サ</t>
    </rPh>
    <rPh sb="117" eb="118">
      <t>ダイ</t>
    </rPh>
    <rPh sb="121" eb="122">
      <t>ダイ</t>
    </rPh>
    <rPh sb="123" eb="124">
      <t>コウ</t>
    </rPh>
    <rPh sb="125" eb="126">
      <t>ダイ</t>
    </rPh>
    <rPh sb="127" eb="128">
      <t>コウ</t>
    </rPh>
    <phoneticPr fontId="1"/>
  </si>
  <si>
    <t>・受入提携施設、法人等の確保に努めること。</t>
  </si>
  <si>
    <t>★備蓄飲料水、食品の管理は、品名ごと棚卸表の作成や保管場所の明記等、適切に管理されているか。</t>
  </si>
  <si>
    <t>60歳～69歳</t>
    <rPh sb="2" eb="3">
      <t>サイ</t>
    </rPh>
    <rPh sb="6" eb="7">
      <t>サイ</t>
    </rPh>
    <phoneticPr fontId="1"/>
  </si>
  <si>
    <t>・指示事項が改善されていない場合には、早急に改善すること。</t>
  </si>
  <si>
    <t>●施設の形態は。</t>
  </si>
  <si>
    <t>耐火</t>
    <rPh sb="0" eb="2">
      <t>タイカ</t>
    </rPh>
    <phoneticPr fontId="1"/>
  </si>
  <si>
    <t>（</t>
  </si>
  <si>
    <t>ケアハウス（軽費老人ホームＡ型を除く）</t>
    <rPh sb="6" eb="8">
      <t>ケイヒ</t>
    </rPh>
    <rPh sb="8" eb="10">
      <t>ロウジン</t>
    </rPh>
    <rPh sb="14" eb="15">
      <t>ガタ</t>
    </rPh>
    <rPh sb="16" eb="17">
      <t>ノゾ</t>
    </rPh>
    <phoneticPr fontId="1"/>
  </si>
  <si>
    <t>最低基準第19条</t>
  </si>
  <si>
    <t>（上記が確認できる資料名）</t>
    <rPh sb="1" eb="3">
      <t>ジョウキ</t>
    </rPh>
    <rPh sb="4" eb="6">
      <t>カクニン</t>
    </rPh>
    <rPh sb="9" eb="11">
      <t>シリョウ</t>
    </rPh>
    <rPh sb="11" eb="12">
      <t>メイ</t>
    </rPh>
    <phoneticPr fontId="1"/>
  </si>
  <si>
    <t>配膳</t>
    <rPh sb="0" eb="2">
      <t>ハイゼン</t>
    </rPh>
    <phoneticPr fontId="1"/>
  </si>
  <si>
    <t>設けていないものに○をつけてください。</t>
  </si>
  <si>
    <t>便所</t>
  </si>
  <si>
    <t>宿直室</t>
  </si>
  <si>
    <t>調理室</t>
  </si>
  <si>
    <t>理由</t>
    <rPh sb="0" eb="2">
      <t>リユウ</t>
    </rPh>
    <phoneticPr fontId="1"/>
  </si>
  <si>
    <t>★資質向上のための研修の機会を確保しているか。</t>
  </si>
  <si>
    <t>受講者職種区分</t>
    <rPh sb="0" eb="3">
      <t>ジュコウシャ</t>
    </rPh>
    <rPh sb="3" eb="5">
      <t>ショクシュ</t>
    </rPh>
    <rPh sb="5" eb="7">
      <t>クブン</t>
    </rPh>
    <phoneticPr fontId="1"/>
  </si>
  <si>
    <t>●生活相談等</t>
  </si>
  <si>
    <t>宿直等</t>
    <rPh sb="0" eb="2">
      <t>シュクチョク</t>
    </rPh>
    <rPh sb="2" eb="3">
      <t>ナド</t>
    </rPh>
    <phoneticPr fontId="1"/>
  </si>
  <si>
    <t>主要研修名</t>
    <rPh sb="0" eb="2">
      <t>シュヨウ</t>
    </rPh>
    <rPh sb="2" eb="4">
      <t>ケンシュウ</t>
    </rPh>
    <rPh sb="4" eb="5">
      <t>メイ</t>
    </rPh>
    <phoneticPr fontId="1"/>
  </si>
  <si>
    <t>※記載されている内容に○をつけてください。</t>
  </si>
  <si>
    <t>12</t>
  </si>
  <si>
    <t>諸規程等の整備</t>
    <rPh sb="0" eb="1">
      <t>ショ</t>
    </rPh>
    <rPh sb="1" eb="3">
      <t>キテイ</t>
    </rPh>
    <rPh sb="3" eb="4">
      <t>ナド</t>
    </rPh>
    <rPh sb="5" eb="7">
      <t>セイビ</t>
    </rPh>
    <phoneticPr fontId="1"/>
  </si>
  <si>
    <t>記入方法等に疑問がある場合は、県健康福祉部福祉長寿局福祉指導課法人児童指導班までお問い合わせください。　　電話０５４-２２１-２３２５・２４３２</t>
    <rPh sb="0" eb="2">
      <t>キニュウ</t>
    </rPh>
    <rPh sb="2" eb="4">
      <t>ホウホウ</t>
    </rPh>
    <rPh sb="4" eb="5">
      <t>トウ</t>
    </rPh>
    <rPh sb="6" eb="8">
      <t>ギモン</t>
    </rPh>
    <rPh sb="11" eb="13">
      <t>バアイ</t>
    </rPh>
    <rPh sb="15" eb="16">
      <t>ケン</t>
    </rPh>
    <rPh sb="16" eb="18">
      <t>ケンコウ</t>
    </rPh>
    <rPh sb="18" eb="20">
      <t>フクシ</t>
    </rPh>
    <rPh sb="20" eb="21">
      <t>ブ</t>
    </rPh>
    <rPh sb="21" eb="23">
      <t>フクシ</t>
    </rPh>
    <rPh sb="23" eb="25">
      <t>チョウジュ</t>
    </rPh>
    <rPh sb="25" eb="26">
      <t>キョク</t>
    </rPh>
    <rPh sb="26" eb="28">
      <t>フクシ</t>
    </rPh>
    <rPh sb="28" eb="30">
      <t>シドウ</t>
    </rPh>
    <rPh sb="30" eb="31">
      <t>カ</t>
    </rPh>
    <rPh sb="31" eb="33">
      <t>ホウジン</t>
    </rPh>
    <rPh sb="33" eb="35">
      <t>ジドウ</t>
    </rPh>
    <rPh sb="35" eb="37">
      <t>シドウ</t>
    </rPh>
    <rPh sb="37" eb="38">
      <t>ハン</t>
    </rPh>
    <rPh sb="41" eb="42">
      <t>ト</t>
    </rPh>
    <rPh sb="43" eb="44">
      <t>ア</t>
    </rPh>
    <rPh sb="53" eb="55">
      <t>デンワ</t>
    </rPh>
    <phoneticPr fontId="1"/>
  </si>
  <si>
    <t>・最低基準第10条第４項</t>
  </si>
  <si>
    <t>★施設の運営についての重要事項に関する規程（運営規程）はあるか。</t>
  </si>
  <si>
    <t>⑤施設の利用に当たっての留意事項</t>
  </si>
  <si>
    <t xml:space="preserve">＜耐震基準＞
</t>
  </si>
  <si>
    <t>処遇の実施状況</t>
    <rPh sb="0" eb="2">
      <t>ショグウ</t>
    </rPh>
    <rPh sb="3" eb="5">
      <t>ジッシ</t>
    </rPh>
    <rPh sb="5" eb="7">
      <t>ジョウキョウ</t>
    </rPh>
    <phoneticPr fontId="1"/>
  </si>
  <si>
    <t>○労働基準法第32条の4</t>
  </si>
  <si>
    <t>・非常勤職員にはﾊﾟｰﾄﾀｲﾏｰを含める｡</t>
  </si>
  <si>
    <t>●特殊建築物等（避難安全施設）の定期報告は実施しているか。（入所施設のみ）</t>
    <rPh sb="30" eb="32">
      <t>ニュウショ</t>
    </rPh>
    <rPh sb="32" eb="34">
      <t>シセツ</t>
    </rPh>
    <phoneticPr fontId="1"/>
  </si>
  <si>
    <t>○パート職員に年休を与えているか。</t>
  </si>
  <si>
    <t>＝</t>
  </si>
  <si>
    <t>○保護施設等における調理業務の委託について（昭和62年3月9日社施第38号）
○社会福祉施設における保存食の保管等について（平成８年７月25日社援施第117号）</t>
  </si>
  <si>
    <t>看護職員</t>
    <rPh sb="0" eb="2">
      <t>カンゴ</t>
    </rPh>
    <rPh sb="2" eb="4">
      <t>ショクイン</t>
    </rPh>
    <phoneticPr fontId="1"/>
  </si>
  <si>
    <t>●</t>
  </si>
  <si>
    <t xml:space="preserve">   常勤職員の総勤務月数とする。</t>
    <rPh sb="3" eb="5">
      <t>ジョウキン</t>
    </rPh>
    <rPh sb="5" eb="7">
      <t>ショクイン</t>
    </rPh>
    <rPh sb="8" eb="9">
      <t>ソウ</t>
    </rPh>
    <rPh sb="9" eb="11">
      <t>キンム</t>
    </rPh>
    <rPh sb="11" eb="13">
      <t>ツキスウ</t>
    </rPh>
    <phoneticPr fontId="1"/>
  </si>
  <si>
    <t>＊嘱託医師を除く</t>
    <rPh sb="1" eb="3">
      <t>ショクタク</t>
    </rPh>
    <rPh sb="3" eb="5">
      <t>イシ</t>
    </rPh>
    <rPh sb="6" eb="7">
      <t>ノゾ</t>
    </rPh>
    <phoneticPr fontId="1"/>
  </si>
  <si>
    <t>《下記表には事例として記入していますので貴施設の数値を入れてください。》※公立施設の場合は、記入の必要はありません。</t>
    <rPh sb="1" eb="3">
      <t>カキ</t>
    </rPh>
    <rPh sb="3" eb="4">
      <t>ヒョウ</t>
    </rPh>
    <rPh sb="6" eb="8">
      <t>ジレイ</t>
    </rPh>
    <rPh sb="11" eb="13">
      <t>キニュウ</t>
    </rPh>
    <rPh sb="20" eb="21">
      <t>キ</t>
    </rPh>
    <rPh sb="21" eb="23">
      <t>シセツ</t>
    </rPh>
    <rPh sb="24" eb="26">
      <t>スウチ</t>
    </rPh>
    <rPh sb="27" eb="28">
      <t>イ</t>
    </rPh>
    <phoneticPr fontId="1"/>
  </si>
  <si>
    <t>・ある　　・なし</t>
  </si>
  <si>
    <t>●  職員の勤務体制　　　（令和　　　年　　　　月分)</t>
    <rPh sb="3" eb="5">
      <t>ショクイン</t>
    </rPh>
    <rPh sb="6" eb="8">
      <t>キンム</t>
    </rPh>
    <rPh sb="8" eb="10">
      <t>タイセイ</t>
    </rPh>
    <rPh sb="14" eb="15">
      <t>レイ</t>
    </rPh>
    <rPh sb="15" eb="16">
      <t>ワ</t>
    </rPh>
    <rPh sb="19" eb="20">
      <t>ネン</t>
    </rPh>
    <rPh sb="24" eb="25">
      <t>ツキ</t>
    </rPh>
    <rPh sb="25" eb="26">
      <t>ブン</t>
    </rPh>
    <phoneticPr fontId="1"/>
  </si>
  <si>
    <t>９　非常災害対策</t>
  </si>
  <si>
    <t>３</t>
  </si>
  <si>
    <t>第３週</t>
    <rPh sb="0" eb="1">
      <t>ダイ</t>
    </rPh>
    <rPh sb="2" eb="3">
      <t>シュウ</t>
    </rPh>
    <phoneticPr fontId="1"/>
  </si>
  <si>
    <t>・「いいえ」の場合、協力医療機関以外に第２種協定指定医療機関との間で、新興感染症の発生時の対応を取り決めているか。</t>
    <rPh sb="7" eb="9">
      <t>バアイ</t>
    </rPh>
    <rPh sb="10" eb="12">
      <t>キョウリョク</t>
    </rPh>
    <rPh sb="12" eb="14">
      <t>イリョウ</t>
    </rPh>
    <rPh sb="14" eb="16">
      <t>キカン</t>
    </rPh>
    <rPh sb="16" eb="18">
      <t>イガイ</t>
    </rPh>
    <rPh sb="19" eb="20">
      <t>ダイ</t>
    </rPh>
    <rPh sb="21" eb="22">
      <t>シュ</t>
    </rPh>
    <rPh sb="22" eb="24">
      <t>キョウテイ</t>
    </rPh>
    <rPh sb="24" eb="26">
      <t>シテイ</t>
    </rPh>
    <rPh sb="26" eb="28">
      <t>イリョウ</t>
    </rPh>
    <rPh sb="28" eb="30">
      <t>キカン</t>
    </rPh>
    <rPh sb="32" eb="33">
      <t>アイダ</t>
    </rPh>
    <rPh sb="35" eb="37">
      <t>シンコウ</t>
    </rPh>
    <rPh sb="37" eb="40">
      <t>カンセンショウ</t>
    </rPh>
    <rPh sb="41" eb="44">
      <t>ハッセイジ</t>
    </rPh>
    <rPh sb="45" eb="47">
      <t>タイオウ</t>
    </rPh>
    <rPh sb="48" eb="49">
      <t>ト</t>
    </rPh>
    <rPh sb="50" eb="51">
      <t>キ</t>
    </rPh>
    <phoneticPr fontId="1"/>
  </si>
  <si>
    <t>２７</t>
  </si>
  <si>
    <t>４週の合計</t>
    <rPh sb="1" eb="2">
      <t>シュウ</t>
    </rPh>
    <rPh sb="3" eb="5">
      <t>ゴウケイ</t>
    </rPh>
    <phoneticPr fontId="1"/>
  </si>
  <si>
    <t>週平均の勤務時間</t>
    <rPh sb="0" eb="1">
      <t>シュウ</t>
    </rPh>
    <rPh sb="1" eb="3">
      <t>ヘイキン</t>
    </rPh>
    <rPh sb="4" eb="6">
      <t>キンム</t>
    </rPh>
    <rPh sb="6" eb="8">
      <t>ジカン</t>
    </rPh>
    <phoneticPr fontId="1"/>
  </si>
  <si>
    <t>常勤換算後の人数</t>
    <rPh sb="0" eb="2">
      <t>ジョウキン</t>
    </rPh>
    <rPh sb="2" eb="4">
      <t>カンサン</t>
    </rPh>
    <rPh sb="4" eb="5">
      <t>ゴ</t>
    </rPh>
    <rPh sb="6" eb="8">
      <t>ニンズウ</t>
    </rPh>
    <phoneticPr fontId="1"/>
  </si>
  <si>
    <t>面積</t>
    <rPh sb="0" eb="2">
      <t>メンセキ</t>
    </rPh>
    <phoneticPr fontId="1"/>
  </si>
  <si>
    <t>前年度末現在の数</t>
    <rPh sb="0" eb="3">
      <t>ゼンネンド</t>
    </rPh>
    <rPh sb="3" eb="4">
      <t>マツ</t>
    </rPh>
    <rPh sb="4" eb="6">
      <t>ゲンザイ</t>
    </rPh>
    <rPh sb="7" eb="8">
      <t>カズ</t>
    </rPh>
    <phoneticPr fontId="1"/>
  </si>
  <si>
    <t>●職員配置基準の算定（軽費老人ホームＡ型）</t>
  </si>
  <si>
    <t>有資格者</t>
    <rPh sb="0" eb="4">
      <t>ユウシカクシャ</t>
    </rPh>
    <phoneticPr fontId="1"/>
  </si>
  <si>
    <t>常勤換算※</t>
    <rPh sb="0" eb="2">
      <t>ジョウキン</t>
    </rPh>
    <rPh sb="2" eb="4">
      <t>カンサン</t>
    </rPh>
    <phoneticPr fontId="1"/>
  </si>
  <si>
    <t>１　入所者の状況</t>
    <rPh sb="4" eb="5">
      <t>シャ</t>
    </rPh>
    <phoneticPr fontId="1"/>
  </si>
  <si>
    <t>計（前年度入所者延数）</t>
    <rPh sb="0" eb="1">
      <t>ケイ</t>
    </rPh>
    <rPh sb="2" eb="5">
      <t>ゼンネンド</t>
    </rPh>
    <rPh sb="5" eb="8">
      <t>ニュウショシャ</t>
    </rPh>
    <rPh sb="8" eb="9">
      <t>ノ</t>
    </rPh>
    <rPh sb="9" eb="10">
      <t>スウ</t>
    </rPh>
    <phoneticPr fontId="1"/>
  </si>
  <si>
    <t>非常勤</t>
    <rPh sb="0" eb="3">
      <t>ヒジョウキン</t>
    </rPh>
    <phoneticPr fontId="1"/>
  </si>
  <si>
    <t>本シート合計</t>
    <rPh sb="0" eb="1">
      <t>ホン</t>
    </rPh>
    <rPh sb="4" eb="6">
      <t>ゴウケイ</t>
    </rPh>
    <phoneticPr fontId="1"/>
  </si>
  <si>
    <t>・労基法15条 書面による雇入時の労働条件の明示
・労基法14条 労働契約期間の上限→原則３年
　　ただし､60才以上の者､高度な専門的知識を有する者は５年可
・雇用契約書には業務内容、就業時間、雇用期間、賃金等を記載すること。</t>
  </si>
  <si>
    <t>常勤の勤務時間</t>
    <rPh sb="0" eb="2">
      <t>ジョウキン</t>
    </rPh>
    <rPh sb="3" eb="5">
      <t>キンム</t>
    </rPh>
    <rPh sb="5" eb="7">
      <t>ジカン</t>
    </rPh>
    <phoneticPr fontId="1"/>
  </si>
  <si>
    <t>定員60人以下等で不在可</t>
    <rPh sb="0" eb="2">
      <t>テイイン</t>
    </rPh>
    <rPh sb="4" eb="5">
      <t>ニン</t>
    </rPh>
    <rPh sb="5" eb="7">
      <t>イカ</t>
    </rPh>
    <rPh sb="7" eb="8">
      <t>ナド</t>
    </rPh>
    <rPh sb="9" eb="11">
      <t>フザイ</t>
    </rPh>
    <rPh sb="11" eb="12">
      <t>カ</t>
    </rPh>
    <phoneticPr fontId="1"/>
  </si>
  <si>
    <t>※黄色着色セルのみ入力</t>
    <rPh sb="1" eb="3">
      <t>キイロ</t>
    </rPh>
    <rPh sb="3" eb="5">
      <t>チャクショク</t>
    </rPh>
    <rPh sb="9" eb="11">
      <t>ニュウリョク</t>
    </rPh>
    <phoneticPr fontId="1"/>
  </si>
  <si>
    <t>育児短時間</t>
    <rPh sb="0" eb="2">
      <t>イクジ</t>
    </rPh>
    <rPh sb="2" eb="5">
      <t>タンジカン</t>
    </rPh>
    <phoneticPr fontId="1"/>
  </si>
  <si>
    <r>
      <t>1月</t>
    </r>
    <r>
      <rPr>
        <sz val="8"/>
        <color auto="1"/>
        <rFont val="ＭＳ Ｐゴシック"/>
      </rPr>
      <t>あたりの
勤務日数</t>
    </r>
    <rPh sb="1" eb="2">
      <t>ツキ</t>
    </rPh>
    <rPh sb="7" eb="9">
      <t>キンム</t>
    </rPh>
    <rPh sb="9" eb="11">
      <t>ニッスウ</t>
    </rPh>
    <phoneticPr fontId="1"/>
  </si>
  <si>
    <t>育短実労働時間</t>
  </si>
  <si>
    <t>※職名、雇用形態、１日あたりの勤務時間数１月あたりの勤務日数、１週間あたりの勤務日数はプルダウンで選択してください。</t>
    <rPh sb="1" eb="3">
      <t>ショクメイ</t>
    </rPh>
    <rPh sb="4" eb="6">
      <t>コヨウ</t>
    </rPh>
    <rPh sb="6" eb="8">
      <t>ケイタイ</t>
    </rPh>
    <rPh sb="10" eb="11">
      <t>ニチ</t>
    </rPh>
    <rPh sb="15" eb="17">
      <t>キンム</t>
    </rPh>
    <rPh sb="17" eb="20">
      <t>ジカンスウ</t>
    </rPh>
    <rPh sb="21" eb="22">
      <t>ツキ</t>
    </rPh>
    <rPh sb="26" eb="28">
      <t>キンム</t>
    </rPh>
    <rPh sb="28" eb="30">
      <t>ニッスウ</t>
    </rPh>
    <rPh sb="32" eb="34">
      <t>シュウカン</t>
    </rPh>
    <rPh sb="38" eb="40">
      <t>キンム</t>
    </rPh>
    <rPh sb="40" eb="42">
      <t>ニッスウ</t>
    </rPh>
    <rPh sb="49" eb="51">
      <t>センタク</t>
    </rPh>
    <phoneticPr fontId="1"/>
  </si>
  <si>
    <t>★苦情解決責任者及び苦情受付担当者を決めているか。</t>
  </si>
  <si>
    <r>
      <t>○「いる」場合、記録は</t>
    </r>
    <r>
      <rPr>
        <sz val="11"/>
        <color auto="1"/>
        <rFont val="ＭＳ Ｐゴシック"/>
      </rPr>
      <t>あるか。</t>
    </r>
  </si>
  <si>
    <t>・入所者が入院した後、病状が軽快し、退院が可能となった場合には、再び入所させることができるよう努めているか。</t>
    <rPh sb="1" eb="4">
      <t>ニュウショシャ</t>
    </rPh>
    <rPh sb="5" eb="7">
      <t>ニュウイン</t>
    </rPh>
    <rPh sb="9" eb="10">
      <t>アト</t>
    </rPh>
    <rPh sb="11" eb="13">
      <t>ビョウジョウ</t>
    </rPh>
    <rPh sb="14" eb="16">
      <t>ケイカイ</t>
    </rPh>
    <rPh sb="18" eb="20">
      <t>タイイン</t>
    </rPh>
    <rPh sb="21" eb="23">
      <t>カノウ</t>
    </rPh>
    <rPh sb="27" eb="29">
      <t>バアイ</t>
    </rPh>
    <rPh sb="32" eb="33">
      <t>フタタ</t>
    </rPh>
    <rPh sb="34" eb="36">
      <t>ニュウショ</t>
    </rPh>
    <rPh sb="47" eb="48">
      <t>ツト</t>
    </rPh>
    <phoneticPr fontId="1"/>
  </si>
  <si>
    <t>○定期的に健康診断を受ける機会を提供する。</t>
  </si>
  <si>
    <t>情報収集
及び伝達</t>
    <rPh sb="0" eb="2">
      <t>ジョウホウ</t>
    </rPh>
    <rPh sb="2" eb="4">
      <t>シュウシュウ</t>
    </rPh>
    <rPh sb="5" eb="6">
      <t>オヨ</t>
    </rPh>
    <rPh sb="7" eb="9">
      <t>デンタツ</t>
    </rPh>
    <phoneticPr fontId="1"/>
  </si>
  <si>
    <t>○建築基準法第12条
　①～④のいずれかの延べ床面積200㎡以上の建物は、2年に1度（令和奇数年度）避難安全に係る報告をする。建築設備、防火設備、昇降機等は毎年報告する。
　報告先：県又は静岡市、浜松市、沼津市、富士市、富士宮市、焼津市
①３階以上の階にあるもの(３階以上が100㎡超)
②２階の対象用途の床面積の合計が300㎡以上
③地階にあるもの（100㎡超）
④対象用途の床面積の合計が300㎡を超えるもの</t>
  </si>
  <si>
    <t>構造・階数</t>
    <rPh sb="0" eb="2">
      <t>コウゾウ</t>
    </rPh>
    <rPh sb="3" eb="5">
      <t>カイスウ</t>
    </rPh>
    <phoneticPr fontId="1"/>
  </si>
  <si>
    <t>【旧耐震基準で建設された建物】
昭和56年5月31日以前
静岡県耐震基準（平成14年度版）</t>
  </si>
  <si>
    <t>建築年月</t>
    <rPh sb="0" eb="2">
      <t>ケンチク</t>
    </rPh>
    <rPh sb="2" eb="4">
      <t>ネンゲツ</t>
    </rPh>
    <phoneticPr fontId="1"/>
  </si>
  <si>
    <t>軽微な被害にとどまり、地震後も建物を継続して使用できる。</t>
  </si>
  <si>
    <t>倒壊する危険性は低いが、かなりの被害を受けることも想定される。</t>
  </si>
  <si>
    <t>入所者の状況</t>
    <rPh sb="0" eb="2">
      <t>ニュウショ</t>
    </rPh>
    <rPh sb="2" eb="3">
      <t>シャ</t>
    </rPh>
    <rPh sb="4" eb="6">
      <t>ジョウキョウ</t>
    </rPh>
    <phoneticPr fontId="1"/>
  </si>
  <si>
    <t>６　特別なサービスの提供に要する費用の種別・料金が判る資料</t>
  </si>
  <si>
    <t>７　保健所に提出した「給食施設栄養管理報告」の写し（直近のもの）</t>
  </si>
  <si>
    <t>８　調理業務委託契約書の写し　※調理業務を委託している場合のみ</t>
  </si>
  <si>
    <t>３　処遇の実施状況</t>
    <rPh sb="2" eb="4">
      <t>ショグウ</t>
    </rPh>
    <rPh sb="5" eb="7">
      <t>ジッシ</t>
    </rPh>
    <rPh sb="7" eb="9">
      <t>ジョウキョウ</t>
    </rPh>
    <phoneticPr fontId="1"/>
  </si>
  <si>
    <t>一般入所者：入所者であって、指定特定施設入所者生活介護等の提供を受けていない者</t>
  </si>
  <si>
    <t>利用者台帳</t>
    <rPh sb="0" eb="2">
      <t>リヨウ</t>
    </rPh>
    <rPh sb="2" eb="3">
      <t>モノ</t>
    </rPh>
    <phoneticPr fontId="1"/>
  </si>
  <si>
    <t>※「身体拘束ゼロ作戦」手引書参照</t>
  </si>
  <si>
    <t>園務日誌</t>
  </si>
  <si>
    <t>自立</t>
    <rPh sb="0" eb="2">
      <t>ジリツ</t>
    </rPh>
    <phoneticPr fontId="1"/>
  </si>
  <si>
    <t>服薬</t>
    <rPh sb="0" eb="2">
      <t>フクヤク</t>
    </rPh>
    <phoneticPr fontId="1"/>
  </si>
  <si>
    <t>金銭</t>
    <rPh sb="0" eb="2">
      <t>キンセン</t>
    </rPh>
    <phoneticPr fontId="1"/>
  </si>
  <si>
    <t>○入所申込者又はその家族に対し、重要事項を記載した文書を交付して説明しているか。</t>
  </si>
  <si>
    <t>軽費老人ホームの設備及び運営の基準に関する規則（平成25年３月28日静岡県規則第6号）（以下｢基準｣という。）
軽費老人ホームの設備及び運営に関する基準について（平成20年５月30日付け老発第0530002号）（以下「局長通知」という。）
基準第11条第1項、第２項
局長通知第４－１(１)、（２）</t>
  </si>
  <si>
    <t>○入所時に、利用者の心身状況や家庭等の状況、生活暦等、必要な事項について、調査を行っているか。</t>
  </si>
  <si>
    <t>○特別なサービスを提供することに伴い必要となる費用について、内容、額が適正に設定されているか。</t>
  </si>
  <si>
    <t>○要介護認定の申請等利用者が日常生活を営むのに必要な行政機関に対する手続について、本人の意思を踏まえ、必要な支援を行っているか。</t>
  </si>
  <si>
    <t>最低基準第13条第３項
局長通知第５－１(３)</t>
  </si>
  <si>
    <t>介護保険法第13条第3項</t>
  </si>
  <si>
    <t>※テレビ電話装置その他の情報通信機器を活用して行なうことが可能。</t>
  </si>
  <si>
    <r>
      <t>○　助言及び指導事項は</t>
    </r>
    <r>
      <rPr>
        <sz val="11"/>
        <color auto="1"/>
        <rFont val="ＭＳ Ｐゴシック"/>
      </rPr>
      <t>あるか。</t>
    </r>
  </si>
  <si>
    <t>★結核検診の実施日は。</t>
  </si>
  <si>
    <t>○　保健所に結果報告しているか。</t>
  </si>
  <si>
    <t>・健康診断の記録は保存してあるか。</t>
  </si>
  <si>
    <t>実施日</t>
    <rPh sb="0" eb="2">
      <t>ジッシ</t>
    </rPh>
    <rPh sb="2" eb="3">
      <t>ヒ</t>
    </rPh>
    <phoneticPr fontId="1"/>
  </si>
  <si>
    <t>研修・訓練内容</t>
    <rPh sb="0" eb="2">
      <t>ケンシュウ</t>
    </rPh>
    <rPh sb="3" eb="5">
      <t>クンレン</t>
    </rPh>
    <rPh sb="5" eb="7">
      <t>ナイヨウ</t>
    </rPh>
    <phoneticPr fontId="1"/>
  </si>
  <si>
    <t>平成17年11月30日老計発第1130001号
・「社会福祉施設等における新型インフルエンザ対策等について」通知</t>
  </si>
  <si>
    <t>Ａ≦80</t>
  </si>
  <si>
    <t>○感染症法第53条の２
　感染症法施行令第12条第1項
　65歳に達する日の属する年度以降において毎年度１回の定期健康診断を行うこと。</t>
  </si>
  <si>
    <t>基準附則第22項</t>
  </si>
  <si>
    <t>○経過的Ａ型：入所時及び毎年定期に2回以上健康診断を実施</t>
  </si>
  <si>
    <t>・上記の協力医療機関は以下の項目に該当するか。該当するものに○をつけてください。</t>
    <rPh sb="1" eb="3">
      <t>ジョウキ</t>
    </rPh>
    <rPh sb="4" eb="6">
      <t>キョウリョク</t>
    </rPh>
    <rPh sb="6" eb="8">
      <t>イリョウ</t>
    </rPh>
    <rPh sb="8" eb="10">
      <t>キカン</t>
    </rPh>
    <rPh sb="11" eb="13">
      <t>イカ</t>
    </rPh>
    <rPh sb="14" eb="16">
      <t>コウモク</t>
    </rPh>
    <rPh sb="17" eb="19">
      <t>ガイトウ</t>
    </rPh>
    <rPh sb="23" eb="25">
      <t>ガイトウ</t>
    </rPh>
    <phoneticPr fontId="1"/>
  </si>
  <si>
    <t>施設から診療の求めがあった場合において診療を行う体制を、常時確保している。</t>
    <rPh sb="0" eb="2">
      <t>シセツ</t>
    </rPh>
    <rPh sb="4" eb="6">
      <t>シンリョウ</t>
    </rPh>
    <rPh sb="7" eb="8">
      <t>モト</t>
    </rPh>
    <rPh sb="13" eb="15">
      <t>バアイ</t>
    </rPh>
    <rPh sb="19" eb="21">
      <t>シンリョウ</t>
    </rPh>
    <rPh sb="22" eb="23">
      <t>オコナ</t>
    </rPh>
    <rPh sb="24" eb="26">
      <t>タイセイ</t>
    </rPh>
    <rPh sb="28" eb="30">
      <t>ジョウジ</t>
    </rPh>
    <rPh sb="30" eb="32">
      <t>カクホ</t>
    </rPh>
    <phoneticPr fontId="1"/>
  </si>
  <si>
    <t>最低基準第25条第２項</t>
  </si>
  <si>
    <t>●嘱託医は配置されているか。（経過的A型）</t>
    <rPh sb="15" eb="17">
      <t>ケイカ</t>
    </rPh>
    <rPh sb="17" eb="18">
      <t>テキ</t>
    </rPh>
    <rPh sb="19" eb="20">
      <t>ガタ</t>
    </rPh>
    <phoneticPr fontId="1"/>
  </si>
  <si>
    <t>最低基準第32第１項４号</t>
  </si>
  <si>
    <t>●施設内外を清潔に保つとともに、毎年１回以上大掃除を行っているか。</t>
  </si>
  <si>
    <t>●入浴の回数</t>
  </si>
  <si>
    <t>１週間の入浴回数（１人）</t>
    <rPh sb="1" eb="3">
      <t>シュウカン</t>
    </rPh>
    <rPh sb="4" eb="6">
      <t>ニュウヨク</t>
    </rPh>
    <rPh sb="6" eb="8">
      <t>カイスウ</t>
    </rPh>
    <rPh sb="10" eb="11">
      <t>ニン</t>
    </rPh>
    <phoneticPr fontId="1"/>
  </si>
  <si>
    <t>回/週</t>
    <rPh sb="0" eb="1">
      <t>カイ</t>
    </rPh>
    <rPh sb="2" eb="3">
      <t>シュウ</t>
    </rPh>
    <phoneticPr fontId="1"/>
  </si>
  <si>
    <t xml:space="preserve">・不良箇所は速やかに改善すること。
・消防法第17条の３の３
・消防法施行規則第31条の6
</t>
  </si>
  <si>
    <t>○職員に対して事故発生防止の研修を行なっているか。</t>
  </si>
  <si>
    <t>○ヒヤリ・ハットを記録し、職員に周知しているか。</t>
  </si>
  <si>
    <t>・災害種別毎に施設内外の避難場所、避難経路、避難方法を決めてあるか。
（最低基準第７条第１項、第３項）
・局長通知第１－７</t>
    <rPh sb="47" eb="48">
      <t>ダイ</t>
    </rPh>
    <rPh sb="49" eb="50">
      <t>コウ</t>
    </rPh>
    <phoneticPr fontId="1"/>
  </si>
  <si>
    <t>選択</t>
  </si>
  <si>
    <t>専用手洗いの設置</t>
  </si>
  <si>
    <t>専用便所の設置</t>
  </si>
  <si>
    <t>採光、換気、通風設備の設置</t>
  </si>
  <si>
    <t>●　ノロウイルス対策は行っているか。</t>
  </si>
  <si>
    <t>★原材料及び調理済み食品、各50ｇずつを、マイナス20℃以下で２週間以上保存しているか。</t>
  </si>
  <si>
    <t>・食事時間前に、調理従事者以外の者が実施すること。
・できるだけ施設長を含む多くの職員が交替で行うようにすること。
・衛生面、嗜好･味覚面等の視点から検食されていること。</t>
  </si>
  <si>
    <t>洗面所</t>
  </si>
  <si>
    <t>・局長通知第３－１、別紙１・２</t>
  </si>
  <si>
    <t>○　無資格者がいる場合、職、氏名を記入してください。　</t>
  </si>
  <si>
    <t>8</t>
  </si>
  <si>
    <t xml:space="preserve">○最低基準第７条第４項
</t>
  </si>
  <si>
    <t>右項目の適否</t>
    <rPh sb="0" eb="1">
      <t>ミギ</t>
    </rPh>
    <rPh sb="1" eb="3">
      <t>コウモク</t>
    </rPh>
    <rPh sb="4" eb="6">
      <t>テキヒ</t>
    </rPh>
    <phoneticPr fontId="1"/>
  </si>
  <si>
    <t>談話室、娯楽室又は集会室</t>
  </si>
  <si>
    <t>13　職員研修</t>
    <rPh sb="3" eb="5">
      <t>ショクイン</t>
    </rPh>
    <rPh sb="5" eb="7">
      <t>ケンシュウ</t>
    </rPh>
    <phoneticPr fontId="1"/>
  </si>
  <si>
    <t>④入所者に提供するサービスの内容及び利用料その他の費用の額</t>
  </si>
  <si>
    <t>・労基法第89条
  常時10人以上の労働者を使用する使用者は､一定の事項について就業規則を作成し､行政官庁に届け出なければならない｡変更した場合においても､同様とする。</t>
    <rPh sb="4" eb="5">
      <t>ダイ</t>
    </rPh>
    <phoneticPr fontId="1"/>
  </si>
  <si>
    <t>・労基法39条3（年次有給休暇の比例付与）
・労基法115条　時効請求権は、2年間行わない場合においては、時効によって消滅する。</t>
  </si>
  <si>
    <t>1人</t>
    <rPh sb="1" eb="2">
      <t>ニン</t>
    </rPh>
    <phoneticPr fontId="1"/>
  </si>
  <si>
    <t>・労働基準法第39条第７項、第120条</t>
  </si>
  <si>
    <t>定員</t>
    <rPh sb="0" eb="2">
      <t>テイイン</t>
    </rPh>
    <phoneticPr fontId="1"/>
  </si>
  <si>
    <t>・21.6㎡(Ａ型は経過措置あり)　※２名の場合は31.9㎡</t>
  </si>
  <si>
    <t>入所者1人当たり6.6㎡。（収納設備を除く）</t>
  </si>
  <si>
    <t>出入口</t>
    <rPh sb="0" eb="2">
      <t>デイ</t>
    </rPh>
    <rPh sb="2" eb="3">
      <t>クチ</t>
    </rPh>
    <phoneticPr fontId="1"/>
  </si>
  <si>
    <t>避難上有効な空き地or廊下or広間に面する。</t>
  </si>
  <si>
    <t>放送設備</t>
    <rPh sb="0" eb="2">
      <t>ホウソウ</t>
    </rPh>
    <rPh sb="2" eb="4">
      <t>セツビ</t>
    </rPh>
    <phoneticPr fontId="1"/>
  </si>
  <si>
    <t>エレベーター</t>
  </si>
  <si>
    <t>軽費老人ホームA型</t>
    <rPh sb="0" eb="2">
      <t>ケイヒ</t>
    </rPh>
    <rPh sb="2" eb="4">
      <t>ロウジン</t>
    </rPh>
    <rPh sb="8" eb="9">
      <t>ガタ</t>
    </rPh>
    <phoneticPr fontId="1"/>
  </si>
  <si>
    <r>
      <t>★</t>
    </r>
    <r>
      <rPr>
        <sz val="11"/>
        <color auto="1"/>
        <rFont val="ＭＳ Ｐゴシック"/>
      </rPr>
      <t>介護職員その他の従業者に対し、身体拘束等の適正化を図るための研修を定期的に実施しているか。</t>
    </r>
  </si>
  <si>
    <t>介護職員</t>
    <rPh sb="0" eb="2">
      <t>カイゴ</t>
    </rPh>
    <rPh sb="2" eb="3">
      <t>ショク</t>
    </rPh>
    <rPh sb="3" eb="4">
      <t>イン</t>
    </rPh>
    <phoneticPr fontId="1"/>
  </si>
  <si>
    <t>30＜Ｂ≦80</t>
  </si>
  <si>
    <t>⇒２以上（常勤換算）</t>
  </si>
  <si>
    <t>1人は常勤</t>
  </si>
  <si>
    <t>夜間・深夜の時間帯で１以上</t>
  </si>
  <si>
    <t>●調理器具の消毒・保管方法の該当するものに○をつけてください。</t>
    <rPh sb="1" eb="3">
      <t>チョウリ</t>
    </rPh>
    <rPh sb="3" eb="5">
      <t>キグ</t>
    </rPh>
    <phoneticPr fontId="1"/>
  </si>
  <si>
    <t>※一般入所者：入所者であって、指定特定施設入所者生活介護等の提供を受けていない者</t>
  </si>
  <si>
    <t>計（前年度一般入所者延数）</t>
    <rPh sb="0" eb="1">
      <t>ケイ</t>
    </rPh>
    <rPh sb="2" eb="5">
      <t>ゼンネンド</t>
    </rPh>
    <rPh sb="5" eb="7">
      <t>イッパン</t>
    </rPh>
    <rPh sb="7" eb="10">
      <t>ニュウショシャ</t>
    </rPh>
    <rPh sb="10" eb="11">
      <t>ノ</t>
    </rPh>
    <rPh sb="11" eb="12">
      <t>スウ</t>
    </rPh>
    <phoneticPr fontId="1"/>
  </si>
  <si>
    <t>人＝B</t>
    <rPh sb="0" eb="1">
      <t>ニン</t>
    </rPh>
    <phoneticPr fontId="1"/>
  </si>
  <si>
    <t>⇒４以上（常勤換算）</t>
  </si>
  <si>
    <t>※1人を主任介護職員（常勤）とすること。</t>
  </si>
  <si>
    <t>宿直等</t>
  </si>
  <si>
    <t>Ａ≦130
⇒１以上
（常勤換算）</t>
  </si>
  <si>
    <t>併設する特養と兼務で不在可
入所定員110人超は２人以上の常勤要</t>
    <rPh sb="0" eb="2">
      <t>ヘイセツ</t>
    </rPh>
    <rPh sb="4" eb="6">
      <t>トクヨウ</t>
    </rPh>
    <rPh sb="7" eb="9">
      <t>ケンム</t>
    </rPh>
    <rPh sb="10" eb="12">
      <t>フザイ</t>
    </rPh>
    <rPh sb="12" eb="13">
      <t>カ</t>
    </rPh>
    <rPh sb="14" eb="16">
      <t>ニュウショ</t>
    </rPh>
    <rPh sb="16" eb="18">
      <t>テイイン</t>
    </rPh>
    <rPh sb="21" eb="22">
      <t>ニン</t>
    </rPh>
    <rPh sb="22" eb="23">
      <t>コ</t>
    </rPh>
    <rPh sb="25" eb="26">
      <t>ニン</t>
    </rPh>
    <rPh sb="26" eb="28">
      <t>イジョウ</t>
    </rPh>
    <rPh sb="29" eb="31">
      <t>ジョウキン</t>
    </rPh>
    <rPh sb="31" eb="32">
      <t>ヨウ</t>
    </rPh>
    <phoneticPr fontId="1"/>
  </si>
  <si>
    <t>介護職員
※１人以上は常勤</t>
    <rPh sb="0" eb="2">
      <t>カイゴ</t>
    </rPh>
    <rPh sb="2" eb="4">
      <t>ショクイン</t>
    </rPh>
    <phoneticPr fontId="1"/>
  </si>
  <si>
    <t>★重要事項のウェブサイト掲載はR7.4.1から義務化</t>
    <rPh sb="1" eb="3">
      <t>ジュウヨウ</t>
    </rPh>
    <rPh sb="3" eb="5">
      <t>ジコウ</t>
    </rPh>
    <rPh sb="12" eb="14">
      <t>ケイサイ</t>
    </rPh>
    <rPh sb="23" eb="26">
      <t>ギムカ</t>
    </rPh>
    <phoneticPr fontId="1"/>
  </si>
  <si>
    <t>虐待の防止対策</t>
    <rPh sb="0" eb="2">
      <t>ギャクタイ</t>
    </rPh>
    <rPh sb="3" eb="5">
      <t>ボウシ</t>
    </rPh>
    <rPh sb="5" eb="7">
      <t>タイサク</t>
    </rPh>
    <phoneticPr fontId="1"/>
  </si>
  <si>
    <t>【健康診断】</t>
    <rPh sb="1" eb="3">
      <t>ケンコウ</t>
    </rPh>
    <rPh sb="3" eb="5">
      <t>シンダン</t>
    </rPh>
    <phoneticPr fontId="1"/>
  </si>
  <si>
    <t>○社会福祉施設等における感染症等発生時に係る報告について
(平成17年２月22日付け健発第0222002号外健康局長外４局長通知）</t>
    <rPh sb="44" eb="45">
      <t>ダイ</t>
    </rPh>
    <phoneticPr fontId="1"/>
  </si>
  <si>
    <r>
      <t xml:space="preserve">生活相談員
</t>
    </r>
    <r>
      <rPr>
        <sz val="9"/>
        <color auto="1"/>
        <rFont val="ＭＳ Ｐゴシック"/>
      </rPr>
      <t>※１人以上は常勤</t>
    </r>
    <rPh sb="0" eb="2">
      <t>セイカツ</t>
    </rPh>
    <rPh sb="2" eb="5">
      <t>ソウダンイン</t>
    </rPh>
    <phoneticPr fontId="1"/>
  </si>
  <si>
    <t>○「レジオネラ症を予防するために必要な措置に関する技術上の指針」、「循環式浴槽におけるレジオネラ症防止対策マニュアル」に沿った管理の徹底
○局長通知第５－11－(１)オ</t>
  </si>
  <si>
    <r>
      <t>○「いる」場合、変更内容</t>
    </r>
    <r>
      <rPr>
        <sz val="11"/>
        <color auto="1"/>
        <rFont val="ＭＳ Ｐゴシック"/>
      </rPr>
      <t>を記入してください。</t>
    </r>
    <rPh sb="13" eb="15">
      <t>キニュウ</t>
    </rPh>
    <phoneticPr fontId="1"/>
  </si>
  <si>
    <r>
      <t>○いる場合</t>
    </r>
    <r>
      <rPr>
        <sz val="11"/>
        <color auto="1"/>
        <rFont val="ＭＳ Ｐゴシック"/>
      </rPr>
      <t>、方法を記入してください。</t>
    </r>
    <rPh sb="3" eb="5">
      <t>バアイ</t>
    </rPh>
    <rPh sb="6" eb="8">
      <t>ホウホウ</t>
    </rPh>
    <rPh sb="9" eb="11">
      <t>キニュウ</t>
    </rPh>
    <phoneticPr fontId="1"/>
  </si>
  <si>
    <r>
      <t>○　直近の助言及び指導日は</t>
    </r>
    <r>
      <rPr>
        <sz val="11"/>
        <color auto="1"/>
        <rFont val="ＭＳ Ｐゴシック"/>
      </rPr>
      <t>いつか。</t>
    </r>
  </si>
  <si>
    <r>
      <t>●「いる」場合、具体的な確認方法</t>
    </r>
    <r>
      <rPr>
        <sz val="11"/>
        <color auto="1"/>
        <rFont val="ＭＳ Ｐゴシック"/>
      </rPr>
      <t>を記入してください。</t>
    </r>
    <rPh sb="17" eb="19">
      <t>キニュウ</t>
    </rPh>
    <phoneticPr fontId="1"/>
  </si>
  <si>
    <r>
      <t>●食品の保管設備</t>
    </r>
    <r>
      <rPr>
        <sz val="11"/>
        <color auto="1"/>
        <rFont val="ＭＳ Ｐゴシック"/>
      </rPr>
      <t>について</t>
    </r>
  </si>
  <si>
    <r>
      <t>○　献立作成への具体的な活用方法</t>
    </r>
    <r>
      <rPr>
        <sz val="11"/>
        <color auto="1"/>
        <rFont val="ＭＳ Ｐゴシック"/>
      </rPr>
      <t>を記入してください。</t>
    </r>
    <rPh sb="17" eb="19">
      <t>キニュウ</t>
    </rPh>
    <phoneticPr fontId="1"/>
  </si>
  <si>
    <r>
      <t>●食品衛生責任者等給食責任者の職氏名</t>
    </r>
    <r>
      <rPr>
        <sz val="11"/>
        <color auto="1"/>
        <rFont val="ＭＳ Ｐゴシック"/>
      </rPr>
      <t>を記入してください。</t>
    </r>
    <rPh sb="19" eb="21">
      <t>キニュウ</t>
    </rPh>
    <phoneticPr fontId="1"/>
  </si>
  <si>
    <r>
      <t>いる場合の内容</t>
    </r>
    <r>
      <rPr>
        <sz val="11"/>
        <color auto="1"/>
        <rFont val="ＭＳ Ｐゴシック"/>
      </rPr>
      <t>を記入してください。</t>
    </r>
    <rPh sb="8" eb="10">
      <t>キニュウ</t>
    </rPh>
    <phoneticPr fontId="1"/>
  </si>
  <si>
    <r>
      <t>○</t>
    </r>
    <r>
      <rPr>
        <sz val="11"/>
        <color auto="1"/>
        <rFont val="ＭＳ Ｐゴシック"/>
      </rPr>
      <t>担当者</t>
    </r>
    <rPh sb="1" eb="4">
      <t>タントウシャ</t>
    </rPh>
    <phoneticPr fontId="1"/>
  </si>
  <si>
    <r>
      <t>☆　協力</t>
    </r>
    <r>
      <rPr>
        <sz val="11"/>
        <color auto="1"/>
        <rFont val="ＭＳ Ｐゴシック"/>
      </rPr>
      <t>医療機関名</t>
    </r>
    <rPh sb="4" eb="6">
      <t>イリョウ</t>
    </rPh>
    <rPh sb="6" eb="8">
      <t>キカン</t>
    </rPh>
    <phoneticPr fontId="1"/>
  </si>
  <si>
    <r>
      <t>☆　事故の原因分析、再発防止策の検討方法及び職員への周知方法</t>
    </r>
    <r>
      <rPr>
        <sz val="11"/>
        <color auto="1"/>
        <rFont val="ＭＳ Ｐゴシック"/>
      </rPr>
      <t>を記入してください。</t>
    </r>
    <rPh sb="31" eb="33">
      <t>キニュウ</t>
    </rPh>
    <phoneticPr fontId="1"/>
  </si>
  <si>
    <t>最低基準第28条</t>
  </si>
  <si>
    <r>
      <t>○　いる場合、その方法</t>
    </r>
    <r>
      <rPr>
        <sz val="11"/>
        <color auto="1"/>
        <rFont val="ＭＳ Ｐゴシック"/>
      </rPr>
      <t>に○をつけてください。</t>
    </r>
  </si>
  <si>
    <r>
      <t>○　いる場合の方法</t>
    </r>
    <r>
      <rPr>
        <sz val="11"/>
        <color auto="1"/>
        <rFont val="ＭＳ Ｐゴシック"/>
      </rPr>
      <t>を記入してください。</t>
    </r>
    <rPh sb="10" eb="12">
      <t>キニュウ</t>
    </rPh>
    <phoneticPr fontId="1"/>
  </si>
  <si>
    <r>
      <t>○　直近で、自己評価を行った時期は</t>
    </r>
    <r>
      <rPr>
        <sz val="11"/>
        <color auto="1"/>
        <rFont val="ＭＳ Ｐゴシック"/>
      </rPr>
      <t>いつか。</t>
    </r>
  </si>
  <si>
    <r>
      <t>○　いる場合、その内容及び取組方法</t>
    </r>
    <r>
      <rPr>
        <sz val="11"/>
        <color auto="1"/>
        <rFont val="ＭＳ Ｐゴシック"/>
      </rPr>
      <t>を記入してください。</t>
    </r>
    <rPh sb="18" eb="20">
      <t>キニュウ</t>
    </rPh>
    <phoneticPr fontId="1"/>
  </si>
  <si>
    <r>
      <t>○　直近の検査日は</t>
    </r>
    <r>
      <rPr>
        <sz val="11"/>
        <color auto="1"/>
        <rFont val="ＭＳ Ｐゴシック"/>
      </rPr>
      <t>いつか。</t>
    </r>
  </si>
  <si>
    <r>
      <t>○　「</t>
    </r>
    <r>
      <rPr>
        <sz val="11"/>
        <color auto="1"/>
        <rFont val="ＭＳ Ｐゴシック"/>
      </rPr>
      <t>ある」の場合、違反及び指導事項の内容を記入してください。</t>
    </r>
    <rPh sb="22" eb="24">
      <t>キニュウ</t>
    </rPh>
    <phoneticPr fontId="1"/>
  </si>
  <si>
    <r>
      <t>○　「</t>
    </r>
    <r>
      <rPr>
        <sz val="11"/>
        <color auto="1"/>
        <rFont val="ＭＳ Ｐゴシック"/>
      </rPr>
      <t>ある」の場合、助言及び指導事項の内容を記入してください。</t>
    </r>
    <rPh sb="22" eb="24">
      <t>キニュウ</t>
    </rPh>
    <phoneticPr fontId="1"/>
  </si>
  <si>
    <r>
      <t>☆　違反及び指導事項に対する改善状況</t>
    </r>
    <r>
      <rPr>
        <sz val="11"/>
        <color auto="1"/>
        <rFont val="ＭＳ Ｐゴシック"/>
      </rPr>
      <t>を記入してください。</t>
    </r>
    <rPh sb="19" eb="21">
      <t>キニュウ</t>
    </rPh>
    <phoneticPr fontId="1"/>
  </si>
  <si>
    <r>
      <t>●防火管理者は届け出て</t>
    </r>
    <r>
      <rPr>
        <sz val="11"/>
        <color auto="1"/>
        <rFont val="ＭＳ Ｐゴシック"/>
      </rPr>
      <t xml:space="preserve">いるか。
</t>
    </r>
  </si>
  <si>
    <r>
      <t>○　いない場合、兼任内容</t>
    </r>
    <r>
      <rPr>
        <sz val="11"/>
        <color auto="1"/>
        <rFont val="ＭＳ Ｐゴシック"/>
      </rPr>
      <t>を記入してください。</t>
    </r>
    <rPh sb="13" eb="15">
      <t>キニュウ</t>
    </rPh>
    <phoneticPr fontId="1"/>
  </si>
  <si>
    <r>
      <t>○宿直者が配置されている場合、</t>
    </r>
    <r>
      <rPr>
        <sz val="11"/>
        <color auto="1"/>
        <rFont val="ＭＳ Ｐゴシック"/>
      </rPr>
      <t>雇用形態について○をつけてください。</t>
    </r>
    <rPh sb="1" eb="4">
      <t>シュクチョクシャ</t>
    </rPh>
    <rPh sb="5" eb="7">
      <t>ハイチ</t>
    </rPh>
    <rPh sb="12" eb="14">
      <t>バアイ</t>
    </rPh>
    <rPh sb="15" eb="17">
      <t>コヨウ</t>
    </rPh>
    <rPh sb="17" eb="19">
      <t>ケイタイ</t>
    </rPh>
    <phoneticPr fontId="1"/>
  </si>
  <si>
    <r>
      <t>○避難場所は</t>
    </r>
    <r>
      <rPr>
        <sz val="11"/>
        <color auto="1"/>
        <rFont val="ＭＳ Ｐゴシック"/>
      </rPr>
      <t>どこか。</t>
    </r>
  </si>
  <si>
    <r>
      <t>○自主点検は</t>
    </r>
    <r>
      <rPr>
        <sz val="11"/>
        <color auto="1"/>
        <rFont val="ＭＳ Ｐゴシック"/>
      </rPr>
      <t>実施しているか。</t>
    </r>
    <rPh sb="6" eb="8">
      <t>ジッシ</t>
    </rPh>
    <phoneticPr fontId="1"/>
  </si>
  <si>
    <r>
      <t>○「ある」場合の内容</t>
    </r>
    <r>
      <rPr>
        <sz val="11"/>
        <color auto="1"/>
        <rFont val="ＭＳ Ｐゴシック"/>
      </rPr>
      <t>を記入してください。</t>
    </r>
    <rPh sb="11" eb="13">
      <t>キニュウ</t>
    </rPh>
    <phoneticPr fontId="1"/>
  </si>
  <si>
    <r>
      <t>○　いる場合、その内容</t>
    </r>
    <r>
      <rPr>
        <sz val="11"/>
        <color auto="1"/>
        <rFont val="ＭＳ Ｐゴシック"/>
      </rPr>
      <t>を記入してください。</t>
    </r>
    <rPh sb="12" eb="14">
      <t>キニュウ</t>
    </rPh>
    <phoneticPr fontId="1"/>
  </si>
  <si>
    <r>
      <t>○　ある場合、指示事項の内容</t>
    </r>
    <r>
      <rPr>
        <sz val="11"/>
        <color auto="1"/>
        <rFont val="ＭＳ Ｐゴシック"/>
      </rPr>
      <t>を記入してください。</t>
    </r>
    <rPh sb="15" eb="17">
      <t>キニュウ</t>
    </rPh>
    <phoneticPr fontId="1"/>
  </si>
  <si>
    <r>
      <t>☆　指示事項に対する改善状況</t>
    </r>
    <r>
      <rPr>
        <sz val="11"/>
        <color auto="1"/>
        <rFont val="ＭＳ Ｐゴシック"/>
      </rPr>
      <t>を記入してください。</t>
    </r>
    <rPh sb="15" eb="17">
      <t>キニュウ</t>
    </rPh>
    <phoneticPr fontId="1"/>
  </si>
  <si>
    <r>
      <t>※最低基準第</t>
    </r>
    <r>
      <rPr>
        <sz val="11"/>
        <color auto="1"/>
        <rFont val="ＭＳ Ｐゴシック"/>
      </rPr>
      <t>10条</t>
    </r>
    <rPh sb="8" eb="9">
      <t>ジョウ</t>
    </rPh>
    <phoneticPr fontId="1"/>
  </si>
  <si>
    <t>ア　同一の感染症若しくは食中毒による又はそれらによると疑われる死亡者又は重篤患者が1週間内に2名以上発生した場合</t>
  </si>
  <si>
    <t>身体拘束記録</t>
    <rPh sb="0" eb="2">
      <t>シンタイ</t>
    </rPh>
    <rPh sb="2" eb="4">
      <t>コウソク</t>
    </rPh>
    <rPh sb="4" eb="6">
      <t>キロク</t>
    </rPh>
    <phoneticPr fontId="1"/>
  </si>
  <si>
    <t>事故記録</t>
    <rPh sb="0" eb="2">
      <t>ジコ</t>
    </rPh>
    <rPh sb="2" eb="4">
      <t>キロク</t>
    </rPh>
    <phoneticPr fontId="1"/>
  </si>
  <si>
    <t>★感染対策担当者を配置しているか。</t>
    <rPh sb="1" eb="3">
      <t>カンセン</t>
    </rPh>
    <rPh sb="3" eb="5">
      <t>タイサク</t>
    </rPh>
    <phoneticPr fontId="1"/>
  </si>
  <si>
    <t>社会福祉主事任用資格の要件を有する者</t>
  </si>
  <si>
    <t>社会福祉事業に２年以上従事した者</t>
  </si>
  <si>
    <t>社会福祉施設長資格認定講習会の受講者</t>
  </si>
  <si>
    <t>三科目主事（大卒）</t>
  </si>
  <si>
    <t>社会福祉主事任用資格</t>
  </si>
  <si>
    <t>社会福祉士</t>
  </si>
  <si>
    <t>精神保健福祉士</t>
  </si>
  <si>
    <t>同等以上の能力を有すると認められる者</t>
  </si>
  <si>
    <r>
      <t>日　／</t>
    </r>
    <r>
      <rPr>
        <sz val="8"/>
        <color auto="1"/>
        <rFont val="ＭＳ Ｐゴシック"/>
      </rPr>
      <t>週</t>
    </r>
    <rPh sb="3" eb="4">
      <t>シュウ</t>
    </rPh>
    <phoneticPr fontId="1"/>
  </si>
  <si>
    <r>
      <t>入所者数</t>
    </r>
    <r>
      <rPr>
        <sz val="10"/>
        <color auto="1"/>
        <rFont val="ＭＳ Ｐゴシック"/>
      </rPr>
      <t>（全体）</t>
    </r>
    <rPh sb="0" eb="3">
      <t>ニュウショシャ</t>
    </rPh>
    <rPh sb="3" eb="4">
      <t>スウ</t>
    </rPh>
    <rPh sb="5" eb="7">
      <t>ゼンタイ</t>
    </rPh>
    <phoneticPr fontId="1"/>
  </si>
  <si>
    <r>
      <t>局長通知第5－</t>
    </r>
    <r>
      <rPr>
        <sz val="9"/>
        <color auto="1"/>
        <rFont val="ＭＳ Ｐゴシック"/>
      </rPr>
      <t>13－（２）ア</t>
    </r>
  </si>
  <si>
    <r>
      <t>局長通知第５－</t>
    </r>
    <r>
      <rPr>
        <sz val="9"/>
        <color auto="1"/>
        <rFont val="ＭＳ Ｐゴシック"/>
      </rPr>
      <t>13－（１）</t>
    </r>
  </si>
  <si>
    <r>
      <t>局長通知第５－</t>
    </r>
    <r>
      <rPr>
        <sz val="9"/>
        <color auto="1"/>
        <rFont val="ＭＳ Ｐゴシック"/>
      </rPr>
      <t>13－（２）イ</t>
    </r>
  </si>
  <si>
    <r>
      <t>局長通知第５－</t>
    </r>
    <r>
      <rPr>
        <sz val="9"/>
        <color auto="1"/>
        <rFont val="ＭＳ Ｐゴシック"/>
      </rPr>
      <t>13(１)オ</t>
    </r>
  </si>
  <si>
    <r>
      <t>局長通知第５－</t>
    </r>
    <r>
      <rPr>
        <sz val="9"/>
        <color auto="1"/>
        <rFont val="ＭＳ Ｐゴシック"/>
      </rPr>
      <t>19 (1)エ</t>
    </r>
  </si>
  <si>
    <t>報告の対象となる事故の発生件数は。</t>
  </si>
  <si>
    <r>
      <t>局長通知第５－</t>
    </r>
    <r>
      <rPr>
        <sz val="9"/>
        <color auto="1"/>
        <rFont val="ＭＳ Ｐゴシック"/>
      </rPr>
      <t>17－(１)</t>
    </r>
  </si>
  <si>
    <t>○　育児・介護休業法令等の改正(令和４年４月１日及び10月1日施行)</t>
  </si>
  <si>
    <t>【基本的事項】</t>
  </si>
  <si>
    <t>最低基準第27条第１項～第３項</t>
    <rPh sb="0" eb="2">
      <t>サイテイ</t>
    </rPh>
    <rPh sb="2" eb="4">
      <t>キジュン</t>
    </rPh>
    <rPh sb="4" eb="5">
      <t>ダイ</t>
    </rPh>
    <rPh sb="7" eb="8">
      <t>ジョウ</t>
    </rPh>
    <rPh sb="8" eb="9">
      <t>ダイ</t>
    </rPh>
    <rPh sb="10" eb="11">
      <t>コウ</t>
    </rPh>
    <rPh sb="12" eb="13">
      <t>ダイ</t>
    </rPh>
    <rPh sb="14" eb="15">
      <t>コウ</t>
    </rPh>
    <phoneticPr fontId="1"/>
  </si>
  <si>
    <t>最低基準第13条第２項
局長通知第５－１(２)</t>
  </si>
  <si>
    <t>最低基準第14条、第８条第２項
局長通知第５－２</t>
  </si>
  <si>
    <t>最低基準第16条第２項
局長通知第５－４</t>
  </si>
  <si>
    <t>最低基準第18条第１項</t>
  </si>
  <si>
    <t>最低基準第18条第２項</t>
  </si>
  <si>
    <t>最低基準第31条</t>
  </si>
  <si>
    <t>最低基準第16条第３項
局長通知第５－４</t>
  </si>
  <si>
    <t>最低基準第16条第４項、第８条第２項
記録
その態様及び時間、心身の状況、緊急やむを得ない理由</t>
    <rPh sb="19" eb="21">
      <t>キロク</t>
    </rPh>
    <phoneticPr fontId="1"/>
  </si>
  <si>
    <t>最低基準第16条第５項第１号</t>
  </si>
  <si>
    <t>最低基準第20条</t>
  </si>
  <si>
    <t>最低基準第26条第１項
協力医療機関を定めておかなければならない。</t>
    <rPh sb="2" eb="4">
      <t>キジュン</t>
    </rPh>
    <rPh sb="4" eb="5">
      <t>ダイ</t>
    </rPh>
    <rPh sb="7" eb="8">
      <t>ジョウ</t>
    </rPh>
    <phoneticPr fontId="1"/>
  </si>
  <si>
    <t>最低基準第26条第２項</t>
    <rPh sb="2" eb="4">
      <t>キジュン</t>
    </rPh>
    <rPh sb="4" eb="5">
      <t>ダイ</t>
    </rPh>
    <rPh sb="7" eb="8">
      <t>ジョウ</t>
    </rPh>
    <rPh sb="8" eb="9">
      <t>ダイ</t>
    </rPh>
    <rPh sb="10" eb="11">
      <t>コウ</t>
    </rPh>
    <phoneticPr fontId="1"/>
  </si>
  <si>
    <r>
      <t>最低基準第26条第</t>
    </r>
    <r>
      <rPr>
        <sz val="9"/>
        <color auto="1"/>
        <rFont val="ＭＳ Ｐゴシック"/>
      </rPr>
      <t>７項
協力歯科医療機関を定めておくよう努めなければならない。</t>
    </r>
    <rPh sb="2" eb="4">
      <t>キジュン</t>
    </rPh>
    <rPh sb="4" eb="5">
      <t>ダイ</t>
    </rPh>
    <rPh sb="7" eb="8">
      <t>ジョウ</t>
    </rPh>
    <phoneticPr fontId="1"/>
  </si>
  <si>
    <t>最低基準附則第8条第（7）項</t>
  </si>
  <si>
    <r>
      <t>最低基準第</t>
    </r>
    <r>
      <rPr>
        <sz val="9"/>
        <color auto="1"/>
        <rFont val="ＭＳ Ｐゴシック"/>
      </rPr>
      <t>25条第１項</t>
    </r>
  </si>
  <si>
    <t>最低基準第25条第２項第１号</t>
  </si>
  <si>
    <t>最低基準第25条第２項第３号</t>
  </si>
  <si>
    <t>最低基準第25条第２項第２号</t>
  </si>
  <si>
    <t>最低基準第32条第1項3号</t>
  </si>
  <si>
    <t>最低基準第８条第２項</t>
  </si>
  <si>
    <t>最低基準第32条第１項３号</t>
  </si>
  <si>
    <t>最低基準第32第１項２号</t>
  </si>
  <si>
    <t>最低基準第30条第１項</t>
  </si>
  <si>
    <t>最低基準第30条第２項</t>
  </si>
  <si>
    <t>最低基準第10条第13項
・社会福祉施設における防火安全対策の強化について（S62.9.18 社施第107号)  5　夜間防火管理体制の充実について
 ・定員に応じた宿直、夜勤者の配置
 ・管理宿直（特養、身障療護）
 ・夜間勤務形態</t>
  </si>
  <si>
    <t>・最低基準第10条</t>
  </si>
  <si>
    <r>
      <t>最低基準第25条第１項
局長通知第５－</t>
    </r>
    <r>
      <rPr>
        <sz val="9"/>
        <color auto="1"/>
        <rFont val="ＭＳ Ｐゴシック"/>
      </rPr>
      <t xml:space="preserve">13－(１)イ
</t>
    </r>
  </si>
  <si>
    <t>最低基準第９条
★無断で目的外使用をしていないこと。
　各法による認可・届出等が必要
・会議室を居室に使用していないこと。</t>
    <rPh sb="2" eb="4">
      <t>キジュン</t>
    </rPh>
    <rPh sb="4" eb="5">
      <t>ダイ</t>
    </rPh>
    <rPh sb="6" eb="7">
      <t>ジョウ</t>
    </rPh>
    <phoneticPr fontId="1"/>
  </si>
  <si>
    <t>最低基準第６条</t>
  </si>
  <si>
    <r>
      <t>・労基法第65・第67条
　</t>
    </r>
    <r>
      <rPr>
        <sz val="9"/>
        <color auto="1"/>
        <rFont val="ＭＳ Ｐゴシック"/>
      </rPr>
      <t>産前…6週間(多胎の場合は14週間)
　産後…8週間
　1歳未満児の母…1日2回各々30分の育児時間
・育児・介護休業法
　深夜業の制限　第19条
　勤務時間の短縮等の措置 第23､第24条
子の看護のための休暇の措置第16条の３
・労働施策総合推進法第30条の2
・男女雇用機会均等法第11条､11条の３
・育児休業法第10条、第16条、第23条の２、25条
・最低基準第23条第４項</t>
    </r>
    <rPh sb="4" eb="5">
      <t>ダイ</t>
    </rPh>
    <rPh sb="8" eb="9">
      <t>ダイ</t>
    </rPh>
    <rPh sb="83" eb="84">
      <t>ダイ</t>
    </rPh>
    <rPh sb="101" eb="102">
      <t>ダイ</t>
    </rPh>
    <rPh sb="105" eb="106">
      <t>ダイ</t>
    </rPh>
    <rPh sb="179" eb="180">
      <t>ダイ</t>
    </rPh>
    <rPh sb="184" eb="185">
      <t>ダイ</t>
    </rPh>
    <phoneticPr fontId="1"/>
  </si>
  <si>
    <t>最低基準第23条第３項</t>
    <rPh sb="2" eb="4">
      <t>キジュン</t>
    </rPh>
    <phoneticPr fontId="1"/>
  </si>
  <si>
    <t>栄養士又は管理栄養士</t>
    <rPh sb="3" eb="4">
      <t>マタ</t>
    </rPh>
    <rPh sb="5" eb="7">
      <t>カンリ</t>
    </rPh>
    <rPh sb="7" eb="10">
      <t>エイヨウシ</t>
    </rPh>
    <phoneticPr fontId="1"/>
  </si>
  <si>
    <r>
      <t>令</t>
    </r>
    <r>
      <rPr>
        <sz val="12"/>
        <color auto="1"/>
        <rFont val="ＭＳ Ｐゴシック"/>
      </rPr>
      <t>和</t>
    </r>
    <r>
      <rPr>
        <u/>
        <sz val="12"/>
        <color rgb="FFFF0000"/>
        <rFont val="ＭＳ Ｐゴシック"/>
      </rPr>
      <t>８</t>
    </r>
    <r>
      <rPr>
        <sz val="12"/>
        <color auto="1"/>
        <rFont val="ＭＳ Ｐゴシック"/>
      </rPr>
      <t>年度　社会福祉施設軽費老人ホーム（ケアハウス・経過的A型）指導監査資料</t>
    </r>
    <rPh sb="0" eb="2">
      <t>レイワ</t>
    </rPh>
    <rPh sb="3" eb="5">
      <t>ネンド</t>
    </rPh>
    <rPh sb="6" eb="8">
      <t>シャカイ</t>
    </rPh>
    <rPh sb="8" eb="10">
      <t>フクシ</t>
    </rPh>
    <rPh sb="10" eb="12">
      <t>シセツ</t>
    </rPh>
    <rPh sb="12" eb="14">
      <t>ケイヒ</t>
    </rPh>
    <rPh sb="14" eb="16">
      <t>ロウジン</t>
    </rPh>
    <rPh sb="26" eb="28">
      <t>ケイカ</t>
    </rPh>
    <rPh sb="28" eb="29">
      <t>テキ</t>
    </rPh>
    <rPh sb="30" eb="31">
      <t>ガタ</t>
    </rPh>
    <rPh sb="32" eb="34">
      <t>シドウ</t>
    </rPh>
    <rPh sb="34" eb="36">
      <t>カンサ</t>
    </rPh>
    <rPh sb="36" eb="38">
      <t>シリョウ</t>
    </rPh>
    <phoneticPr fontId="1"/>
  </si>
  <si>
    <t xml:space="preserve">○最低基準第22条の２第１項～３項
</t>
  </si>
  <si>
    <t xml:space="preserve">最低基準第22条第３項
</t>
  </si>
  <si>
    <r>
      <t xml:space="preserve">○最低基準第33条
</t>
    </r>
    <r>
      <rPr>
        <sz val="9"/>
        <color auto="1"/>
        <rFont val="ＭＳ Ｐゴシック"/>
      </rPr>
      <t xml:space="preserve">
･委員会は、テレビ電話装置その他の通信機器を活用して行うことが可能</t>
    </r>
    <rPh sb="12" eb="15">
      <t>イインカイ</t>
    </rPh>
    <rPh sb="26" eb="27">
      <t>タ</t>
    </rPh>
    <rPh sb="28" eb="30">
      <t>ツウシン</t>
    </rPh>
    <rPh sb="30" eb="32">
      <t>キキ</t>
    </rPh>
    <rPh sb="33" eb="35">
      <t>カツヨウ</t>
    </rPh>
    <rPh sb="37" eb="38">
      <t>オコ</t>
    </rPh>
    <rPh sb="42" eb="44">
      <t>カノウ</t>
    </rPh>
    <phoneticPr fontId="1"/>
  </si>
  <si>
    <t>・概ね3ケ月に1回開催すること。
・委員会は、テレビ電話装置その他の通信機器を活用して行うことが可能</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</si>
</sst>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_ "/>
    <numFmt numFmtId="177" formatCode="#,###&quot;円&quot;"/>
  </numFmts>
  <fonts count="27">
    <font>
      <sz val="11"/>
      <color auto="1"/>
      <name val="ＭＳ Ｐゴシック"/>
      <family val="3"/>
    </font>
    <font>
      <sz val="6"/>
      <color auto="1"/>
      <name val="ＭＳ Ｐゴシック"/>
      <family val="3"/>
    </font>
    <font>
      <u/>
      <sz val="11"/>
      <color auto="1"/>
      <name val="ＭＳ Ｐゴシック"/>
      <family val="3"/>
    </font>
    <font>
      <sz val="12"/>
      <color auto="1"/>
      <name val="ＭＳ Ｐゴシック"/>
      <family val="3"/>
    </font>
    <font>
      <sz val="16"/>
      <color auto="1"/>
      <name val="ＭＳ Ｐゴシック"/>
      <family val="3"/>
    </font>
    <font>
      <b/>
      <sz val="11"/>
      <color auto="1"/>
      <name val="ＭＳ Ｐゴシック"/>
      <family val="3"/>
    </font>
    <font>
      <sz val="10"/>
      <color auto="1"/>
      <name val="ＭＳ Ｐゴシック"/>
      <family val="3"/>
    </font>
    <font>
      <strike/>
      <sz val="11"/>
      <color rgb="FFFF0000"/>
      <name val="ＭＳ Ｐゴシック"/>
      <family val="3"/>
    </font>
    <font>
      <u/>
      <sz val="11"/>
      <color rgb="FFFF0000"/>
      <name val="ＭＳ Ｐゴシック"/>
      <family val="3"/>
    </font>
    <font>
      <sz val="11"/>
      <color auto="1"/>
      <name val="ＭＳ 明朝"/>
      <family val="1"/>
    </font>
    <font>
      <sz val="11"/>
      <color rgb="FFFF0000"/>
      <name val="ＭＳ Ｐゴシック"/>
      <family val="3"/>
    </font>
    <font>
      <sz val="8"/>
      <color auto="1"/>
      <name val="ＭＳ Ｐゴシック"/>
      <family val="3"/>
    </font>
    <font>
      <sz val="7"/>
      <color auto="1"/>
      <name val="ＭＳ Ｐゴシック"/>
      <family val="3"/>
    </font>
    <font>
      <sz val="11"/>
      <color theme="1"/>
      <name val="游ゴシック"/>
    </font>
    <font>
      <sz val="9"/>
      <color auto="1"/>
      <name val="ＭＳ 明朝"/>
      <family val="1"/>
    </font>
    <font>
      <sz val="10.5"/>
      <color auto="1"/>
      <name val="ＭＳ Ｐゴシック"/>
      <family val="3"/>
    </font>
    <font>
      <sz val="9"/>
      <color auto="1"/>
      <name val="ＭＳ Ｐゴシック"/>
      <family val="3"/>
    </font>
    <font>
      <strike/>
      <sz val="11"/>
      <color auto="1"/>
      <name val="ＭＳ Ｐゴシック"/>
      <family val="3"/>
    </font>
    <font>
      <sz val="6"/>
      <color auto="1"/>
      <name val="ＭＳ Ｐゴシック"/>
      <family val="3"/>
    </font>
    <font>
      <b/>
      <sz val="18"/>
      <color auto="1"/>
      <name val="ＭＳ Ｐゴシック"/>
      <family val="3"/>
    </font>
    <font>
      <b/>
      <sz val="10"/>
      <color auto="1"/>
      <name val="ＭＳ Ｐゴシック"/>
      <family val="3"/>
    </font>
    <font>
      <sz val="18"/>
      <color auto="1"/>
      <name val="ＭＳ Ｐゴシック"/>
      <family val="3"/>
    </font>
    <font>
      <b/>
      <u/>
      <sz val="11"/>
      <color rgb="FFFF0000"/>
      <name val="ＭＳ Ｐゴシック"/>
      <family val="3"/>
    </font>
    <font>
      <sz val="14"/>
      <color auto="1"/>
      <name val="ＭＳ Ｐゴシック"/>
      <family val="3"/>
    </font>
    <font>
      <sz val="10"/>
      <color auto="1"/>
      <name val="ＭＳ 明朝"/>
      <family val="1"/>
    </font>
    <font>
      <b/>
      <sz val="9"/>
      <color auto="1"/>
      <name val="ＭＳ 明朝"/>
      <family val="1"/>
    </font>
    <font>
      <sz val="6"/>
      <color auto="1"/>
      <name val="游ゴシック"/>
      <family val="3"/>
    </font>
  </fonts>
  <fills count="8">
    <fill>
      <patternFill patternType="none"/>
    </fill>
    <fill>
      <patternFill patternType="gray125"/>
    </fill>
    <fill>
      <patternFill patternType="solid">
        <fgColor indexed="43"/>
        <bgColor indexed="64"/>
      </patternFill>
    </fill>
    <fill>
      <patternFill patternType="solid">
        <fgColor rgb="FFFFFFBE"/>
        <bgColor indexed="64"/>
      </patternFill>
    </fill>
    <fill>
      <patternFill patternType="solid">
        <fgColor rgb="FFFFFF99"/>
        <bgColor indexed="64"/>
      </patternFill>
    </fill>
    <fill>
      <patternFill patternType="solid">
        <fgColor theme="1"/>
        <bgColor indexed="64"/>
      </patternFill>
    </fill>
    <fill>
      <patternFill patternType="lightUp">
        <bgColor indexed="65"/>
      </patternFill>
    </fill>
    <fill>
      <patternFill patternType="solid">
        <fgColor indexed="15"/>
        <bgColor indexed="64"/>
      </patternFill>
    </fill>
  </fills>
  <borders count="151">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
      <left style="thin">
        <color indexed="64"/>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style="thin">
        <color indexed="64"/>
      </bottom>
      <diagonal/>
    </border>
    <border>
      <left style="thin">
        <color auto="1"/>
      </left>
      <right style="thin">
        <color indexed="64"/>
      </right>
      <top style="thin">
        <color indexed="64"/>
      </top>
      <bottom style="thin">
        <color indexed="64"/>
      </bottom>
      <diagonal/>
    </border>
    <border>
      <left style="thin">
        <color auto="1"/>
      </left>
      <right/>
      <top style="thin">
        <color indexed="64"/>
      </top>
      <bottom/>
      <diagonal/>
    </border>
    <border>
      <left style="thin">
        <color auto="1"/>
      </left>
      <right/>
      <top/>
      <bottom/>
      <diagonal/>
    </border>
    <border>
      <left style="thin">
        <color auto="1"/>
      </left>
      <right style="thin">
        <color indexed="64"/>
      </right>
      <top/>
      <bottom/>
      <diagonal/>
    </border>
    <border>
      <left style="thin">
        <color auto="1"/>
      </left>
      <right/>
      <top/>
      <bottom style="thin">
        <color auto="1"/>
      </bottom>
      <diagonal/>
    </border>
    <border>
      <left style="thin">
        <color indexed="64"/>
      </left>
      <right style="thin">
        <color indexed="64"/>
      </right>
      <top style="thin">
        <color auto="1"/>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top style="thin">
        <color auto="1"/>
      </top>
      <bottom style="thin">
        <color indexed="64"/>
      </bottom>
      <diagonal/>
    </border>
    <border>
      <left/>
      <right style="thin">
        <color auto="1"/>
      </right>
      <top/>
      <bottom style="thin">
        <color indexed="64"/>
      </bottom>
      <diagonal/>
    </border>
    <border>
      <left/>
      <right style="thin">
        <color theme="1"/>
      </right>
      <top/>
      <bottom/>
      <diagonal/>
    </border>
    <border>
      <left/>
      <right style="thin">
        <color auto="1"/>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auto="1"/>
      </left>
      <right/>
      <top/>
      <bottom style="thin">
        <color indexed="64"/>
      </bottom>
      <diagonal/>
    </border>
    <border>
      <left style="thin">
        <color indexed="64"/>
      </left>
      <right style="thin">
        <color indexed="64"/>
      </right>
      <top/>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auto="1"/>
      </top>
      <bottom/>
      <diagonal/>
    </border>
    <border>
      <left/>
      <right style="thin">
        <color indexed="64"/>
      </right>
      <top/>
      <bottom style="thin">
        <color auto="1"/>
      </bottom>
      <diagonal/>
    </border>
    <border>
      <left/>
      <right style="thin">
        <color indexed="64"/>
      </right>
      <top style="thin">
        <color auto="1"/>
      </top>
      <bottom style="thin">
        <color auto="1"/>
      </bottom>
      <diagonal/>
    </border>
    <border>
      <left style="thin">
        <color indexed="64"/>
      </left>
      <right style="thin">
        <color auto="1"/>
      </right>
      <top style="thin">
        <color auto="1"/>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bottom/>
      <diagonal/>
    </border>
    <border>
      <left style="thin">
        <color auto="1"/>
      </left>
      <right/>
      <top style="thin">
        <color auto="1"/>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auto="1"/>
      </right>
      <top style="thin">
        <color indexed="64"/>
      </top>
      <bottom style="thin">
        <color indexed="64"/>
      </bottom>
      <diagonal/>
    </border>
    <border>
      <left style="thin">
        <color indexed="64"/>
      </left>
      <right style="hair">
        <color auto="1"/>
      </right>
      <top style="thin">
        <color indexed="64"/>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thin">
        <color indexed="64"/>
      </left>
      <right style="hair">
        <color auto="1"/>
      </right>
      <top style="thin">
        <color indexed="64"/>
      </top>
      <bottom style="thin">
        <color auto="1"/>
      </bottom>
      <diagonal/>
    </border>
    <border>
      <left style="thin">
        <color indexed="64"/>
      </left>
      <right style="hair">
        <color auto="1"/>
      </right>
      <top/>
      <bottom style="thin">
        <color auto="1"/>
      </bottom>
      <diagonal/>
    </border>
    <border>
      <left/>
      <right style="hair">
        <color auto="1"/>
      </right>
      <top style="thin">
        <color indexed="64"/>
      </top>
      <bottom style="thin">
        <color indexed="64"/>
      </bottom>
      <diagonal/>
    </border>
    <border>
      <left/>
      <right style="hair">
        <color auto="1"/>
      </right>
      <top style="thin">
        <color indexed="64"/>
      </top>
      <bottom/>
      <diagonal/>
    </border>
    <border>
      <left/>
      <right style="hair">
        <color auto="1"/>
      </right>
      <top/>
      <bottom/>
      <diagonal/>
    </border>
    <border>
      <left/>
      <right style="hair">
        <color auto="1"/>
      </right>
      <top/>
      <bottom style="thin">
        <color indexed="64"/>
      </bottom>
      <diagonal/>
    </border>
    <border>
      <left/>
      <right style="hair">
        <color auto="1"/>
      </right>
      <top style="thin">
        <color indexed="64"/>
      </top>
      <bottom style="thin">
        <color auto="1"/>
      </bottom>
      <diagonal/>
    </border>
    <border>
      <left/>
      <right style="hair">
        <color auto="1"/>
      </right>
      <top/>
      <bottom style="thin">
        <color auto="1"/>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auto="1"/>
      </top>
      <bottom style="thin">
        <color indexed="64"/>
      </bottom>
      <diagonal/>
    </border>
    <border>
      <left style="thin">
        <color auto="1"/>
      </left>
      <right/>
      <top style="thin">
        <color auto="1"/>
      </top>
      <bottom/>
      <diagonal/>
    </border>
    <border>
      <left/>
      <right style="hair">
        <color auto="1"/>
      </right>
      <top style="thin">
        <color auto="1"/>
      </top>
      <bottom/>
      <diagonal/>
    </border>
    <border>
      <left/>
      <right/>
      <top style="thin">
        <color indexed="64"/>
      </top>
      <bottom style="thin">
        <color auto="1"/>
      </bottom>
      <diagonal/>
    </border>
    <border>
      <left style="hair">
        <color auto="1"/>
      </left>
      <right style="hair">
        <color auto="1"/>
      </right>
      <top/>
      <bottom/>
      <diagonal/>
    </border>
    <border>
      <left/>
      <right style="dashed">
        <color auto="1"/>
      </right>
      <top style="thin">
        <color indexed="64"/>
      </top>
      <bottom/>
      <diagonal/>
    </border>
    <border>
      <left/>
      <right style="dashed">
        <color auto="1"/>
      </right>
      <top/>
      <bottom/>
      <diagonal/>
    </border>
    <border>
      <left/>
      <right style="dashed">
        <color auto="1"/>
      </right>
      <top/>
      <bottom style="thin">
        <color indexed="64"/>
      </bottom>
      <diagonal/>
    </border>
    <border>
      <left/>
      <right style="dashed">
        <color auto="1"/>
      </right>
      <top style="thin">
        <color indexed="64"/>
      </top>
      <bottom style="thin">
        <color auto="1"/>
      </bottom>
      <diagonal/>
    </border>
    <border>
      <left/>
      <right style="dashed">
        <color auto="1"/>
      </right>
      <top style="thin">
        <color auto="1"/>
      </top>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theme="1"/>
      </right>
      <top/>
      <bottom/>
      <diagonal/>
    </border>
    <border>
      <left/>
      <right style="thin">
        <color theme="1"/>
      </right>
      <top/>
      <bottom style="thin">
        <color indexed="64"/>
      </bottom>
      <diagonal/>
    </border>
    <border>
      <left style="thin">
        <color indexed="64"/>
      </left>
      <right/>
      <top style="thin">
        <color indexed="64"/>
      </top>
      <bottom style="dashDot">
        <color indexed="64"/>
      </bottom>
      <diagonal/>
    </border>
    <border>
      <left style="thin">
        <color indexed="64"/>
      </left>
      <right style="thin">
        <color indexed="64"/>
      </right>
      <top style="dashDot">
        <color indexed="64"/>
      </top>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ck">
        <color auto="1"/>
      </left>
      <right/>
      <top style="thick">
        <color auto="1"/>
      </top>
      <bottom/>
      <diagonal/>
    </border>
    <border>
      <left style="thick">
        <color auto="1"/>
      </left>
      <right style="medium">
        <color auto="1"/>
      </right>
      <top style="medium">
        <color auto="1"/>
      </top>
      <bottom style="thin">
        <color indexed="64"/>
      </bottom>
      <diagonal/>
    </border>
    <border>
      <left style="thick">
        <color auto="1"/>
      </left>
      <right style="medium">
        <color auto="1"/>
      </right>
      <top style="thin">
        <color indexed="64"/>
      </top>
      <bottom style="thin">
        <color indexed="64"/>
      </bottom>
      <diagonal/>
    </border>
    <border>
      <left style="thick">
        <color auto="1"/>
      </left>
      <right style="medium">
        <color auto="1"/>
      </right>
      <top style="thin">
        <color indexed="64"/>
      </top>
      <bottom style="thick">
        <color auto="1"/>
      </bottom>
      <diagonal/>
    </border>
    <border>
      <left/>
      <right/>
      <top style="thick">
        <color auto="1"/>
      </top>
      <bottom/>
      <diagonal/>
    </border>
    <border>
      <left/>
      <right style="thin">
        <color indexed="64"/>
      </right>
      <top style="thin">
        <color indexed="64"/>
      </top>
      <bottom style="thick">
        <color auto="1"/>
      </bottom>
      <diagonal/>
    </border>
    <border>
      <left style="thin">
        <color indexed="64"/>
      </left>
      <right/>
      <top style="thin">
        <color indexed="64"/>
      </top>
      <bottom style="thick">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thick">
        <color auto="1"/>
      </bottom>
      <diagonal/>
    </border>
    <border>
      <left style="medium">
        <color auto="1"/>
      </left>
      <right style="medium">
        <color auto="1"/>
      </right>
      <top style="thin">
        <color indexed="64"/>
      </top>
      <bottom/>
      <diagonal/>
    </border>
    <border>
      <left style="medium">
        <color auto="1"/>
      </left>
      <right style="medium">
        <color auto="1"/>
      </right>
      <top/>
      <bottom/>
      <diagonal/>
    </border>
    <border>
      <left style="medium">
        <color auto="1"/>
      </left>
      <right style="medium">
        <color auto="1"/>
      </right>
      <top/>
      <bottom style="thin">
        <color indexed="64"/>
      </bottom>
      <diagonal/>
    </border>
    <border>
      <left/>
      <right style="thick">
        <color auto="1"/>
      </right>
      <top style="thick">
        <color auto="1"/>
      </top>
      <bottom/>
      <diagonal/>
    </border>
    <border>
      <left/>
      <right style="thick">
        <color auto="1"/>
      </right>
      <top style="thin">
        <color auto="1"/>
      </top>
      <bottom style="thin">
        <color indexed="64"/>
      </bottom>
      <diagonal/>
    </border>
    <border>
      <left/>
      <right style="thick">
        <color auto="1"/>
      </right>
      <top style="thin">
        <color indexed="64"/>
      </top>
      <bottom/>
      <diagonal/>
    </border>
    <border>
      <left/>
      <right style="thick">
        <color auto="1"/>
      </right>
      <top/>
      <bottom/>
      <diagonal/>
    </border>
    <border>
      <left/>
      <right style="thick">
        <color auto="1"/>
      </right>
      <top/>
      <bottom style="thin">
        <color indexed="64"/>
      </bottom>
      <diagonal/>
    </border>
    <border>
      <left/>
      <right style="thick">
        <color auto="1"/>
      </right>
      <top style="thin">
        <color indexed="64"/>
      </top>
      <bottom style="thin">
        <color indexed="64"/>
      </bottom>
      <diagonal/>
    </border>
    <border>
      <left/>
      <right style="thick">
        <color auto="1"/>
      </right>
      <top style="thin">
        <color indexed="64"/>
      </top>
      <bottom style="thick">
        <color auto="1"/>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13" fillId="0" borderId="0" applyFont="0" applyFill="0" applyBorder="0" applyAlignment="0" applyProtection="0">
      <alignment vertical="center"/>
    </xf>
  </cellStyleXfs>
  <cellXfs count="1092">
    <xf numFmtId="0" fontId="0" fillId="0" borderId="0" xfId="0"/>
    <xf numFmtId="49" fontId="0" fillId="0" borderId="1" xfId="0" applyNumberFormat="1" applyFont="1" applyBorder="1" applyProtection="1"/>
    <xf numFmtId="0" fontId="0" fillId="0" borderId="0" xfId="0" applyFont="1" applyProtection="1"/>
    <xf numFmtId="0" fontId="0" fillId="0" borderId="2" xfId="0" applyFont="1" applyBorder="1" applyProtection="1"/>
    <xf numFmtId="0" fontId="0" fillId="0" borderId="0" xfId="0" applyFont="1" applyProtection="1">
      <protection locked="0"/>
    </xf>
    <xf numFmtId="49" fontId="0" fillId="0" borderId="3" xfId="0" applyNumberFormat="1" applyFont="1" applyBorder="1" applyProtection="1">
      <protection locked="0"/>
    </xf>
    <xf numFmtId="49" fontId="0" fillId="0" borderId="1" xfId="0" applyNumberFormat="1" applyFont="1" applyBorder="1" applyProtection="1">
      <protection locked="0"/>
    </xf>
    <xf numFmtId="49" fontId="0" fillId="0" borderId="4" xfId="0" applyNumberFormat="1" applyFont="1" applyBorder="1" applyProtection="1">
      <protection locked="0"/>
    </xf>
    <xf numFmtId="0" fontId="0" fillId="0" borderId="1" xfId="0" applyFont="1" applyBorder="1" applyAlignment="1" applyProtection="1">
      <alignment horizontal="center" vertical="top" wrapText="1"/>
      <protection locked="0"/>
    </xf>
    <xf numFmtId="0" fontId="0" fillId="0" borderId="1" xfId="0" applyFont="1" applyBorder="1" applyAlignment="1" applyProtection="1">
      <alignment horizontal="center" vertical="top"/>
      <protection locked="0"/>
    </xf>
    <xf numFmtId="0" fontId="0" fillId="0" borderId="3"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3"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49" fontId="2" fillId="0" borderId="1" xfId="0" applyNumberFormat="1" applyFont="1" applyBorder="1" applyProtection="1">
      <protection locked="0"/>
    </xf>
    <xf numFmtId="49" fontId="0" fillId="0" borderId="5" xfId="0" applyNumberFormat="1" applyFont="1" applyBorder="1" applyProtection="1">
      <protection locked="0"/>
    </xf>
    <xf numFmtId="49" fontId="3" fillId="0" borderId="3" xfId="0" applyNumberFormat="1" applyFont="1" applyBorder="1" applyAlignment="1" applyProtection="1">
      <alignment horizontal="left" vertical="center"/>
      <protection locked="0"/>
    </xf>
    <xf numFmtId="49" fontId="3" fillId="0" borderId="1" xfId="0" applyNumberFormat="1" applyFont="1" applyBorder="1" applyAlignment="1" applyProtection="1">
      <alignment horizontal="left" vertical="center"/>
      <protection locked="0"/>
    </xf>
    <xf numFmtId="0" fontId="4" fillId="0" borderId="1" xfId="0" applyFont="1" applyBorder="1" applyAlignment="1" applyProtection="1">
      <protection locked="0"/>
    </xf>
    <xf numFmtId="49" fontId="0" fillId="0" borderId="1" xfId="0" applyNumberFormat="1" applyFont="1" applyBorder="1" applyAlignment="1" applyProtection="1">
      <protection locked="0"/>
    </xf>
    <xf numFmtId="0" fontId="0" fillId="0" borderId="3" xfId="0" applyFont="1" applyBorder="1" applyAlignment="1" applyProtection="1">
      <alignment horizontal="left" vertical="center"/>
      <protection locked="0"/>
    </xf>
    <xf numFmtId="0" fontId="0" fillId="2" borderId="1" xfId="0" applyFont="1" applyFill="1" applyBorder="1" applyAlignment="1" applyProtection="1">
      <alignment horizontal="left" vertical="top"/>
      <protection locked="0"/>
    </xf>
    <xf numFmtId="0" fontId="0" fillId="0" borderId="1" xfId="0" applyFont="1" applyBorder="1" applyAlignment="1" applyProtection="1">
      <alignment horizontal="left" vertical="center"/>
      <protection locked="0"/>
    </xf>
    <xf numFmtId="0" fontId="0" fillId="2" borderId="1" xfId="0" applyFont="1" applyFill="1" applyBorder="1" applyAlignment="1" applyProtection="1">
      <protection locked="0"/>
    </xf>
    <xf numFmtId="0" fontId="0" fillId="2" borderId="5" xfId="0" applyFont="1" applyFill="1" applyBorder="1" applyAlignment="1" applyProtection="1">
      <protection locked="0"/>
    </xf>
    <xf numFmtId="49" fontId="3" fillId="0" borderId="3" xfId="0" applyNumberFormat="1" applyFont="1" applyBorder="1" applyAlignment="1" applyProtection="1">
      <alignment vertical="center"/>
      <protection locked="0"/>
    </xf>
    <xf numFmtId="49" fontId="3" fillId="0" borderId="1" xfId="0" applyNumberFormat="1" applyFont="1" applyBorder="1" applyAlignment="1" applyProtection="1">
      <alignment vertical="center"/>
      <protection locked="0"/>
    </xf>
    <xf numFmtId="0" fontId="0" fillId="2" borderId="7" xfId="0" applyFont="1" applyFill="1" applyBorder="1" applyAlignment="1" applyProtection="1">
      <alignment horizontal="left" vertical="top"/>
      <protection locked="0"/>
    </xf>
    <xf numFmtId="0" fontId="0" fillId="2" borderId="4" xfId="0" applyFont="1" applyFill="1" applyBorder="1" applyAlignment="1" applyProtection="1">
      <alignment horizontal="left" vertical="top"/>
      <protection locked="0"/>
    </xf>
    <xf numFmtId="0" fontId="0" fillId="0" borderId="8" xfId="0" applyFont="1" applyBorder="1" applyAlignment="1" applyProtection="1">
      <alignment horizontal="left" vertical="center"/>
      <protection locked="0"/>
    </xf>
    <xf numFmtId="0" fontId="0" fillId="2" borderId="7" xfId="0" applyFont="1" applyFill="1" applyBorder="1" applyAlignment="1" applyProtection="1">
      <protection locked="0"/>
    </xf>
    <xf numFmtId="0" fontId="4" fillId="0" borderId="9" xfId="0" applyFont="1" applyBorder="1" applyAlignment="1" applyProtection="1">
      <alignment horizontal="center" vertical="center"/>
      <protection locked="0"/>
    </xf>
    <xf numFmtId="0" fontId="0" fillId="0" borderId="1" xfId="0" applyFont="1" applyBorder="1" applyAlignment="1" applyProtection="1">
      <protection locked="0"/>
    </xf>
    <xf numFmtId="0" fontId="0" fillId="0" borderId="3" xfId="0" applyFont="1" applyFill="1" applyBorder="1" applyAlignment="1" applyProtection="1">
      <protection locked="0"/>
    </xf>
    <xf numFmtId="0" fontId="0" fillId="0" borderId="1" xfId="0" applyFont="1" applyBorder="1" applyProtection="1">
      <protection locked="0"/>
    </xf>
    <xf numFmtId="0" fontId="0" fillId="0" borderId="4" xfId="0" applyFont="1" applyBorder="1" applyAlignment="1" applyProtection="1">
      <protection locked="0"/>
    </xf>
    <xf numFmtId="0" fontId="0" fillId="0" borderId="0" xfId="0" applyFont="1" applyBorder="1" applyAlignment="1" applyProtection="1">
      <protection locked="0"/>
    </xf>
    <xf numFmtId="49" fontId="0" fillId="0" borderId="0" xfId="0" applyNumberFormat="1" applyFont="1" applyBorder="1" applyProtection="1">
      <protection locked="0"/>
    </xf>
    <xf numFmtId="0" fontId="3"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0" fillId="0" borderId="13" xfId="0" applyFont="1" applyBorder="1" applyAlignment="1" applyProtection="1">
      <alignment horizontal="center"/>
      <protection locked="0"/>
    </xf>
    <xf numFmtId="0" fontId="0" fillId="0" borderId="13" xfId="0" applyFont="1" applyBorder="1" applyAlignment="1" applyProtection="1">
      <alignment wrapText="1"/>
      <protection locked="0"/>
    </xf>
    <xf numFmtId="0" fontId="0" fillId="0" borderId="13" xfId="0" applyFont="1" applyBorder="1" applyAlignment="1" applyProtection="1">
      <protection locked="0"/>
    </xf>
    <xf numFmtId="0" fontId="0" fillId="0" borderId="14" xfId="0" applyFont="1" applyBorder="1" applyAlignment="1" applyProtection="1">
      <alignment horizontal="center" vertical="center"/>
      <protection locked="0"/>
    </xf>
    <xf numFmtId="49" fontId="0" fillId="0" borderId="13" xfId="0" applyNumberFormat="1" applyFont="1" applyBorder="1" applyProtection="1">
      <protection locked="0"/>
    </xf>
    <xf numFmtId="0" fontId="0" fillId="0" borderId="15" xfId="0" applyFont="1" applyBorder="1" applyAlignment="1" applyProtection="1">
      <protection locked="0"/>
    </xf>
    <xf numFmtId="49" fontId="0" fillId="0" borderId="16" xfId="0" applyNumberFormat="1" applyFont="1" applyBorder="1" applyAlignment="1" applyProtection="1">
      <alignment horizontal="center" vertical="center"/>
    </xf>
    <xf numFmtId="49" fontId="0" fillId="0" borderId="9" xfId="0" applyNumberFormat="1"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 xfId="0" applyFont="1" applyBorder="1" applyAlignment="1" applyProtection="1">
      <alignment vertical="center"/>
    </xf>
    <xf numFmtId="0" fontId="0" fillId="0" borderId="1" xfId="0" applyFont="1" applyBorder="1" applyAlignment="1" applyProtection="1">
      <alignment vertical="center"/>
    </xf>
    <xf numFmtId="0" fontId="0" fillId="0" borderId="7" xfId="0" applyFont="1" applyBorder="1" applyAlignment="1" applyProtection="1">
      <alignment vertical="center"/>
    </xf>
    <xf numFmtId="0" fontId="0" fillId="0" borderId="5" xfId="0" applyFont="1" applyBorder="1" applyAlignment="1" applyProtection="1">
      <alignment vertical="center"/>
    </xf>
    <xf numFmtId="49" fontId="0" fillId="0" borderId="9" xfId="0" applyNumberFormat="1" applyFont="1" applyBorder="1" applyAlignment="1" applyProtection="1">
      <alignment horizontal="center" vertical="center"/>
      <protection locked="0"/>
    </xf>
    <xf numFmtId="0" fontId="0" fillId="0" borderId="1" xfId="0" applyFont="1" applyBorder="1" applyAlignment="1" applyProtection="1">
      <alignment vertical="center"/>
      <protection locked="0"/>
    </xf>
    <xf numFmtId="0" fontId="5" fillId="0" borderId="1" xfId="0" applyFont="1" applyBorder="1" applyAlignment="1" applyProtection="1">
      <alignment horizontal="center" vertical="center"/>
      <protection locked="0"/>
    </xf>
    <xf numFmtId="0" fontId="0" fillId="0" borderId="5" xfId="0" applyFont="1" applyBorder="1" applyAlignment="1" applyProtection="1">
      <alignment vertical="center"/>
      <protection locked="0"/>
    </xf>
    <xf numFmtId="0" fontId="0" fillId="0" borderId="5" xfId="0" applyFont="1" applyBorder="1" applyAlignment="1" applyProtection="1">
      <alignment horizontal="left" vertical="center"/>
      <protection locked="0"/>
    </xf>
    <xf numFmtId="49" fontId="0" fillId="0" borderId="1" xfId="0" applyNumberFormat="1" applyFont="1" applyBorder="1" applyAlignment="1" applyProtection="1">
      <alignment horizontal="left" vertical="center"/>
      <protection locked="0"/>
    </xf>
    <xf numFmtId="49" fontId="0" fillId="0" borderId="1" xfId="0" applyNumberFormat="1" applyFont="1" applyBorder="1" applyAlignment="1" applyProtection="1">
      <alignment horizontal="center" vertical="center"/>
      <protection locked="0"/>
    </xf>
    <xf numFmtId="49" fontId="0" fillId="0" borderId="3" xfId="0" applyNumberFormat="1" applyFont="1" applyBorder="1" applyAlignment="1" applyProtection="1">
      <alignment horizontal="center" vertical="center"/>
      <protection locked="0"/>
    </xf>
    <xf numFmtId="49" fontId="0" fillId="0" borderId="4" xfId="0" applyNumberFormat="1" applyFont="1" applyBorder="1" applyAlignment="1" applyProtection="1">
      <alignment horizontal="center" vertical="center"/>
      <protection locked="0"/>
    </xf>
    <xf numFmtId="0" fontId="0" fillId="0" borderId="1" xfId="0" applyFont="1" applyBorder="1" applyProtection="1"/>
    <xf numFmtId="0" fontId="0" fillId="0" borderId="0" xfId="0" applyFont="1" applyBorder="1" applyProtection="1"/>
    <xf numFmtId="49" fontId="0" fillId="0" borderId="0" xfId="0" applyNumberFormat="1" applyFont="1" applyBorder="1" applyProtection="1"/>
    <xf numFmtId="0" fontId="3" fillId="0" borderId="1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17" xfId="0" applyFont="1" applyBorder="1" applyAlignment="1" applyProtection="1">
      <alignment horizontal="center" vertical="top"/>
      <protection locked="0"/>
    </xf>
    <xf numFmtId="0" fontId="0" fillId="0" borderId="0" xfId="0" applyFont="1" applyAlignment="1" applyProtection="1">
      <alignment horizontal="center" vertical="top"/>
      <protection locked="0"/>
    </xf>
    <xf numFmtId="0" fontId="0" fillId="0" borderId="17"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7"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0" xfId="0" applyFont="1" applyBorder="1" applyProtection="1">
      <protection locked="0"/>
    </xf>
    <xf numFmtId="0" fontId="0" fillId="0" borderId="0" xfId="0" applyFont="1" applyBorder="1" applyAlignment="1" applyProtection="1">
      <alignment horizontal="left" vertical="top" wrapText="1"/>
      <protection locked="0"/>
    </xf>
    <xf numFmtId="0" fontId="0" fillId="0" borderId="18" xfId="0" applyFont="1" applyBorder="1" applyProtection="1">
      <protection locked="0"/>
    </xf>
    <xf numFmtId="49" fontId="3" fillId="0" borderId="17" xfId="0" applyNumberFormat="1" applyFont="1" applyBorder="1" applyAlignment="1" applyProtection="1">
      <alignment horizontal="left" vertical="center"/>
      <protection locked="0"/>
    </xf>
    <xf numFmtId="49" fontId="3" fillId="0" borderId="0" xfId="0" applyNumberFormat="1" applyFont="1" applyBorder="1" applyAlignment="1" applyProtection="1">
      <alignment horizontal="left" vertical="center"/>
      <protection locked="0"/>
    </xf>
    <xf numFmtId="0" fontId="4" fillId="0" borderId="0" xfId="0" applyFont="1" applyAlignment="1" applyProtection="1">
      <protection locked="0"/>
    </xf>
    <xf numFmtId="0" fontId="0" fillId="2" borderId="0" xfId="0" applyFont="1" applyFill="1" applyBorder="1" applyAlignment="1" applyProtection="1">
      <alignment horizontal="left" vertical="top"/>
      <protection locked="0"/>
    </xf>
    <xf numFmtId="0" fontId="0" fillId="2" borderId="0" xfId="0" applyFont="1" applyFill="1" applyBorder="1" applyAlignment="1" applyProtection="1">
      <protection locked="0"/>
    </xf>
    <xf numFmtId="0" fontId="0" fillId="2" borderId="18" xfId="0" applyFont="1" applyFill="1" applyBorder="1" applyAlignment="1" applyProtection="1">
      <protection locked="0"/>
    </xf>
    <xf numFmtId="49" fontId="3" fillId="0" borderId="17" xfId="0" applyNumberFormat="1" applyFont="1" applyBorder="1" applyAlignment="1" applyProtection="1">
      <alignment vertical="center"/>
      <protection locked="0"/>
    </xf>
    <xf numFmtId="49" fontId="3" fillId="0" borderId="0" xfId="0" applyNumberFormat="1" applyFont="1" applyBorder="1" applyAlignment="1" applyProtection="1">
      <alignment vertical="center"/>
      <protection locked="0"/>
    </xf>
    <xf numFmtId="0" fontId="0" fillId="2" borderId="20" xfId="0" applyFont="1" applyFill="1" applyBorder="1" applyAlignment="1" applyProtection="1">
      <alignment horizontal="left" vertical="top"/>
      <protection locked="0"/>
    </xf>
    <xf numFmtId="0" fontId="0" fillId="2" borderId="21" xfId="0" applyFont="1" applyFill="1" applyBorder="1" applyAlignment="1" applyProtection="1">
      <alignment horizontal="left" vertical="top"/>
      <protection locked="0"/>
    </xf>
    <xf numFmtId="0" fontId="0" fillId="0" borderId="22" xfId="0" applyFont="1" applyBorder="1" applyAlignment="1" applyProtection="1">
      <alignment horizontal="center" vertical="center"/>
      <protection locked="0"/>
    </xf>
    <xf numFmtId="0" fontId="0" fillId="2" borderId="20" xfId="0" applyFont="1" applyFill="1" applyBorder="1" applyAlignment="1" applyProtection="1">
      <protection locked="0"/>
    </xf>
    <xf numFmtId="0" fontId="0" fillId="0" borderId="17" xfId="0" applyFont="1" applyBorder="1" applyAlignment="1" applyProtection="1">
      <protection locked="0"/>
    </xf>
    <xf numFmtId="0" fontId="0" fillId="0" borderId="21" xfId="0" applyFont="1" applyBorder="1" applyAlignment="1" applyProtection="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protection locked="0"/>
    </xf>
    <xf numFmtId="0" fontId="0" fillId="0" borderId="9" xfId="0" applyFont="1" applyBorder="1" applyAlignment="1" applyProtection="1">
      <alignment horizontal="justify" vertical="center"/>
      <protection locked="0"/>
    </xf>
    <xf numFmtId="0" fontId="0" fillId="0" borderId="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5" fillId="0" borderId="0" xfId="0" applyFont="1" applyBorder="1" applyAlignment="1" applyProtection="1">
      <alignment vertical="center"/>
    </xf>
    <xf numFmtId="0" fontId="0" fillId="0" borderId="0" xfId="0" applyFont="1" applyFill="1" applyBorder="1" applyAlignment="1" applyProtection="1">
      <alignment vertical="center"/>
    </xf>
    <xf numFmtId="0" fontId="0" fillId="0" borderId="0" xfId="0" applyFont="1" applyBorder="1" applyAlignment="1" applyProtection="1">
      <alignment vertical="center" wrapText="1"/>
    </xf>
    <xf numFmtId="0" fontId="0" fillId="0" borderId="9" xfId="0" applyFont="1" applyBorder="1" applyAlignment="1" applyProtection="1">
      <alignment horizontal="center" vertical="center"/>
    </xf>
    <xf numFmtId="0" fontId="0" fillId="0" borderId="9" xfId="0" applyFont="1" applyBorder="1" applyAlignment="1" applyProtection="1">
      <alignment vertical="center"/>
    </xf>
    <xf numFmtId="0" fontId="0" fillId="3" borderId="3" xfId="0" applyFont="1" applyFill="1" applyBorder="1" applyAlignment="1" applyProtection="1">
      <alignment vertical="center"/>
      <protection locked="0"/>
    </xf>
    <xf numFmtId="0" fontId="0" fillId="3" borderId="5" xfId="0" applyFont="1" applyFill="1" applyBorder="1" applyAlignment="1" applyProtection="1">
      <alignment vertical="center"/>
      <protection locked="0"/>
    </xf>
    <xf numFmtId="0" fontId="0" fillId="0" borderId="0" xfId="0" applyFont="1" applyFill="1" applyAlignment="1" applyProtection="1">
      <alignment vertical="center"/>
    </xf>
    <xf numFmtId="0" fontId="6" fillId="0" borderId="3" xfId="0" applyFont="1" applyBorder="1" applyAlignment="1" applyProtection="1">
      <alignment vertical="center" wrapText="1" shrinkToFit="1"/>
    </xf>
    <xf numFmtId="0" fontId="6" fillId="0" borderId="5" xfId="0" applyFont="1" applyBorder="1" applyAlignment="1" applyProtection="1">
      <alignment vertical="center" wrapText="1" shrinkToFit="1"/>
    </xf>
    <xf numFmtId="0" fontId="6" fillId="0" borderId="9" xfId="0" applyFont="1" applyFill="1" applyBorder="1" applyAlignment="1" applyProtection="1">
      <alignment vertical="center" wrapText="1"/>
    </xf>
    <xf numFmtId="0" fontId="0" fillId="0" borderId="20" xfId="0" applyFont="1" applyBorder="1" applyAlignment="1" applyProtection="1">
      <alignment vertical="center"/>
    </xf>
    <xf numFmtId="0" fontId="0" fillId="0" borderId="18" xfId="0" applyFont="1" applyFill="1" applyBorder="1" applyAlignment="1" applyProtection="1">
      <alignment vertical="center"/>
    </xf>
    <xf numFmtId="0" fontId="0" fillId="0" borderId="0" xfId="0" applyFont="1" applyFill="1" applyAlignment="1" applyProtection="1">
      <alignment vertical="center"/>
      <protection locked="0"/>
    </xf>
    <xf numFmtId="0" fontId="5" fillId="0" borderId="0" xfId="0" applyFont="1" applyBorder="1" applyAlignment="1" applyProtection="1">
      <alignment vertical="center"/>
      <protection locked="0"/>
    </xf>
    <xf numFmtId="0" fontId="0" fillId="0" borderId="0" xfId="0" applyFont="1" applyBorder="1" applyAlignment="1" applyProtection="1">
      <alignment vertical="center" wrapText="1"/>
      <protection locked="0"/>
    </xf>
    <xf numFmtId="0" fontId="0" fillId="0" borderId="0" xfId="0" applyFont="1" applyAlignment="1" applyProtection="1">
      <alignment vertical="center" wrapText="1"/>
      <protection locked="0"/>
    </xf>
    <xf numFmtId="0" fontId="0" fillId="0" borderId="18" xfId="0" applyFont="1" applyBorder="1" applyAlignment="1" applyProtection="1">
      <alignment vertical="center" wrapText="1"/>
      <protection locked="0"/>
    </xf>
    <xf numFmtId="0" fontId="7" fillId="0" borderId="0" xfId="0" applyFont="1" applyFill="1" applyAlignment="1" applyProtection="1">
      <alignment vertical="center"/>
      <protection locked="0"/>
    </xf>
    <xf numFmtId="0" fontId="5" fillId="0" borderId="0" xfId="0" applyFont="1" applyAlignment="1" applyProtection="1">
      <alignment horizontal="left" vertical="center"/>
      <protection locked="0"/>
    </xf>
    <xf numFmtId="0" fontId="0" fillId="0" borderId="0" xfId="0" applyFont="1" applyBorder="1" applyAlignment="1" applyProtection="1">
      <alignment horizontal="left" vertical="center" wrapText="1"/>
      <protection locked="0"/>
    </xf>
    <xf numFmtId="0" fontId="0" fillId="0" borderId="0" xfId="0" applyFont="1" applyAlignment="1" applyProtection="1">
      <alignment horizontal="left" vertical="center"/>
      <protection locked="0"/>
    </xf>
    <xf numFmtId="0" fontId="0" fillId="0" borderId="18"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5" fillId="0" borderId="0" xfId="0" applyFont="1" applyAlignment="1" applyProtection="1">
      <alignment vertical="center"/>
      <protection locked="0"/>
    </xf>
    <xf numFmtId="49" fontId="0" fillId="0" borderId="0" xfId="0" applyNumberFormat="1" applyFont="1" applyAlignment="1" applyProtection="1">
      <alignment horizontal="left" vertical="center"/>
      <protection locked="0"/>
    </xf>
    <xf numFmtId="49" fontId="0" fillId="0" borderId="0" xfId="0" applyNumberFormat="1" applyFont="1" applyAlignment="1" applyProtection="1">
      <alignment horizontal="center" vertical="center"/>
      <protection locked="0"/>
    </xf>
    <xf numFmtId="0" fontId="8" fillId="0" borderId="0" xfId="0" applyFont="1" applyAlignment="1" applyProtection="1">
      <alignment horizontal="left" vertical="center"/>
      <protection locked="0"/>
    </xf>
    <xf numFmtId="0" fontId="0" fillId="0" borderId="0" xfId="0" applyFont="1" applyBorder="1" applyAlignment="1" applyProtection="1">
      <alignment horizontal="justify"/>
      <protection locked="0"/>
    </xf>
    <xf numFmtId="0" fontId="9" fillId="0" borderId="0" xfId="0" applyFont="1" applyBorder="1" applyAlignment="1" applyProtection="1">
      <alignment horizontal="justify" wrapText="1"/>
      <protection locked="0"/>
    </xf>
    <xf numFmtId="0" fontId="0" fillId="0" borderId="18" xfId="0" applyFont="1" applyFill="1" applyBorder="1" applyAlignment="1" applyProtection="1">
      <alignment vertical="center"/>
      <protection locked="0"/>
    </xf>
    <xf numFmtId="49" fontId="0" fillId="0" borderId="17" xfId="0" applyNumberFormat="1" applyFont="1" applyBorder="1" applyAlignment="1" applyProtection="1">
      <alignment horizontal="center" vertical="center"/>
      <protection locked="0"/>
    </xf>
    <xf numFmtId="49" fontId="0" fillId="0" borderId="21" xfId="0" applyNumberFormat="1" applyFont="1" applyBorder="1" applyAlignment="1" applyProtection="1">
      <alignment horizontal="center" vertical="center"/>
      <protection locked="0"/>
    </xf>
    <xf numFmtId="0" fontId="0" fillId="0" borderId="19" xfId="0" applyFont="1" applyBorder="1" applyAlignment="1" applyProtection="1">
      <alignment vertical="center"/>
      <protection locked="0"/>
    </xf>
    <xf numFmtId="0" fontId="0" fillId="0" borderId="9" xfId="0" applyFont="1" applyBorder="1" applyAlignment="1" applyProtection="1">
      <alignmen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21" xfId="0" applyFont="1" applyFill="1" applyBorder="1" applyAlignment="1" applyProtection="1">
      <alignment vertical="center"/>
      <protection locked="0"/>
    </xf>
    <xf numFmtId="0" fontId="0" fillId="3" borderId="17" xfId="0" applyFont="1" applyFill="1" applyBorder="1" applyAlignment="1" applyProtection="1">
      <alignment vertical="center"/>
      <protection locked="0"/>
    </xf>
    <xf numFmtId="0" fontId="0" fillId="3" borderId="18" xfId="0" applyFont="1" applyFill="1" applyBorder="1" applyAlignment="1" applyProtection="1">
      <alignment vertical="center"/>
      <protection locked="0"/>
    </xf>
    <xf numFmtId="0" fontId="6" fillId="0" borderId="17" xfId="0" applyFont="1" applyBorder="1" applyAlignment="1" applyProtection="1">
      <alignment vertical="center" wrapText="1" shrinkToFit="1"/>
    </xf>
    <xf numFmtId="0" fontId="6" fillId="0" borderId="18" xfId="0" applyFont="1" applyFill="1" applyBorder="1" applyAlignment="1" applyProtection="1">
      <alignment vertical="center" wrapText="1" shrinkToFit="1"/>
    </xf>
    <xf numFmtId="0" fontId="0" fillId="3" borderId="9" xfId="0" applyFont="1" applyFill="1" applyBorder="1" applyAlignment="1" applyProtection="1">
      <alignment horizontal="center" vertical="center"/>
      <protection locked="0"/>
    </xf>
    <xf numFmtId="0" fontId="6" fillId="0" borderId="9" xfId="0" applyFont="1" applyBorder="1" applyAlignment="1" applyProtection="1">
      <alignment vertical="center"/>
    </xf>
    <xf numFmtId="0" fontId="10" fillId="0" borderId="0" xfId="0" applyFont="1" applyAlignment="1" applyProtection="1">
      <alignment vertical="center" wrapText="1"/>
      <protection locked="0"/>
    </xf>
    <xf numFmtId="0" fontId="0" fillId="3" borderId="9" xfId="0" applyFont="1" applyFill="1" applyBorder="1" applyAlignment="1" applyProtection="1">
      <alignment vertical="center" wrapText="1"/>
      <protection locked="0"/>
    </xf>
    <xf numFmtId="0" fontId="0" fillId="3" borderId="9" xfId="0" applyFont="1" applyFill="1" applyBorder="1" applyAlignment="1" applyProtection="1">
      <alignment horizontal="left" vertical="center"/>
      <protection locked="0"/>
    </xf>
    <xf numFmtId="0" fontId="0" fillId="0" borderId="0" xfId="0" applyFont="1" applyBorder="1" applyAlignment="1" applyProtection="1">
      <alignment vertical="top" wrapText="1"/>
      <protection locked="0"/>
    </xf>
    <xf numFmtId="0" fontId="0" fillId="3" borderId="3" xfId="0" applyFont="1" applyFill="1" applyBorder="1" applyAlignment="1" applyProtection="1">
      <alignment horizontal="left" vertical="center"/>
      <protection locked="0"/>
    </xf>
    <xf numFmtId="0" fontId="0" fillId="3" borderId="1"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0" fillId="3" borderId="1" xfId="0" applyFont="1" applyFill="1" applyBorder="1" applyAlignment="1" applyProtection="1">
      <alignment vertical="center"/>
      <protection locked="0"/>
    </xf>
    <xf numFmtId="0" fontId="6" fillId="0" borderId="9" xfId="0" applyFont="1" applyBorder="1" applyAlignment="1" applyProtection="1">
      <alignment horizontal="center" vertical="center"/>
      <protection locked="0"/>
    </xf>
    <xf numFmtId="0" fontId="0" fillId="3" borderId="9" xfId="0" applyFont="1" applyFill="1" applyBorder="1" applyAlignment="1" applyProtection="1">
      <alignment vertical="center"/>
      <protection locked="0"/>
    </xf>
    <xf numFmtId="0" fontId="6" fillId="0" borderId="0" xfId="0" applyFont="1" applyBorder="1" applyAlignment="1" applyProtection="1">
      <alignment horizontal="center" vertical="center" wrapText="1"/>
      <protection locked="0"/>
    </xf>
    <xf numFmtId="0" fontId="0" fillId="0" borderId="19" xfId="0" applyFont="1" applyBorder="1" applyAlignment="1" applyProtection="1">
      <alignment vertical="center" wrapText="1"/>
      <protection locked="0"/>
    </xf>
    <xf numFmtId="0" fontId="0" fillId="0" borderId="21" xfId="0" applyFont="1" applyBorder="1" applyAlignment="1" applyProtection="1">
      <alignment vertical="center" wrapText="1"/>
      <protection locked="0"/>
    </xf>
    <xf numFmtId="0" fontId="6" fillId="0" borderId="23" xfId="0" applyFont="1" applyBorder="1" applyAlignment="1" applyProtection="1">
      <alignment vertical="center" wrapText="1" shrinkToFit="1"/>
    </xf>
    <xf numFmtId="0" fontId="6" fillId="0" borderId="24" xfId="0" applyFont="1" applyBorder="1" applyAlignment="1" applyProtection="1">
      <alignment vertical="center" wrapText="1" shrinkToFit="1"/>
    </xf>
    <xf numFmtId="49" fontId="0" fillId="3" borderId="3" xfId="0" applyNumberFormat="1" applyFont="1" applyFill="1" applyBorder="1" applyAlignment="1" applyProtection="1">
      <alignment horizontal="left" vertical="center"/>
      <protection locked="0"/>
    </xf>
    <xf numFmtId="49" fontId="0" fillId="3" borderId="1" xfId="0" applyNumberFormat="1" applyFont="1" applyFill="1" applyBorder="1" applyAlignment="1" applyProtection="1">
      <alignment horizontal="left" vertical="center"/>
      <protection locked="0"/>
    </xf>
    <xf numFmtId="49" fontId="0" fillId="3" borderId="5" xfId="0" applyNumberFormat="1" applyFont="1" applyFill="1" applyBorder="1" applyAlignment="1" applyProtection="1">
      <alignment horizontal="left" vertical="center"/>
      <protection locked="0"/>
    </xf>
    <xf numFmtId="0" fontId="0" fillId="0" borderId="0" xfId="0" applyFont="1" applyAlignment="1" applyProtection="1">
      <alignment horizontal="left" vertical="center" wrapText="1"/>
      <protection locked="0"/>
    </xf>
    <xf numFmtId="0" fontId="0" fillId="3" borderId="17" xfId="0" applyFont="1" applyFill="1" applyBorder="1" applyAlignment="1" applyProtection="1">
      <alignment horizontal="left" vertical="center"/>
      <protection locked="0"/>
    </xf>
    <xf numFmtId="0" fontId="0" fillId="3" borderId="0" xfId="0" applyFont="1" applyFill="1" applyBorder="1" applyAlignment="1" applyProtection="1">
      <alignment horizontal="left" vertical="center"/>
      <protection locked="0"/>
    </xf>
    <xf numFmtId="0" fontId="0" fillId="3" borderId="0" xfId="0" applyFont="1" applyFill="1" applyAlignment="1" applyProtection="1">
      <alignment horizontal="left" vertical="center"/>
      <protection locked="0"/>
    </xf>
    <xf numFmtId="0" fontId="0" fillId="3" borderId="18" xfId="0"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0" fillId="3" borderId="0" xfId="0" applyFont="1" applyFill="1" applyAlignment="1" applyProtection="1">
      <alignment vertical="center"/>
      <protection locked="0"/>
    </xf>
    <xf numFmtId="0" fontId="0" fillId="3"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0" fontId="0" fillId="3" borderId="25" xfId="0" applyFont="1" applyFill="1" applyBorder="1" applyAlignment="1" applyProtection="1">
      <alignment vertical="center"/>
      <protection locked="0"/>
    </xf>
    <xf numFmtId="0" fontId="0" fillId="3" borderId="26" xfId="0" applyFont="1" applyFill="1" applyBorder="1" applyAlignment="1" applyProtection="1">
      <alignment vertical="center"/>
      <protection locked="0"/>
    </xf>
    <xf numFmtId="49" fontId="0" fillId="3" borderId="17" xfId="0" applyNumberFormat="1" applyFont="1" applyFill="1" applyBorder="1" applyAlignment="1" applyProtection="1">
      <alignment horizontal="left" vertical="center"/>
      <protection locked="0"/>
    </xf>
    <xf numFmtId="49" fontId="0" fillId="3" borderId="0" xfId="0" applyNumberFormat="1" applyFont="1" applyFill="1" applyAlignment="1" applyProtection="1">
      <alignment horizontal="left" vertical="center"/>
      <protection locked="0"/>
    </xf>
    <xf numFmtId="49" fontId="0" fillId="3" borderId="0" xfId="0" applyNumberFormat="1" applyFont="1" applyFill="1" applyBorder="1" applyAlignment="1" applyProtection="1">
      <alignment horizontal="left" vertical="center"/>
      <protection locked="0"/>
    </xf>
    <xf numFmtId="49" fontId="0" fillId="3" borderId="18" xfId="0" applyNumberFormat="1" applyFont="1" applyFill="1" applyBorder="1" applyAlignment="1" applyProtection="1">
      <alignment horizontal="left" vertical="center"/>
      <protection locked="0"/>
    </xf>
    <xf numFmtId="0" fontId="8" fillId="0" borderId="0" xfId="0" applyFont="1" applyProtection="1">
      <protection locked="0"/>
    </xf>
    <xf numFmtId="0" fontId="0" fillId="0" borderId="23" xfId="0" applyFont="1" applyBorder="1" applyAlignment="1" applyProtection="1">
      <alignment horizontal="center" vertical="top"/>
      <protection locked="0"/>
    </xf>
    <xf numFmtId="0" fontId="0" fillId="0" borderId="2" xfId="0" applyFont="1" applyBorder="1" applyAlignment="1" applyProtection="1">
      <alignment horizontal="center" vertical="top"/>
      <protection locked="0"/>
    </xf>
    <xf numFmtId="0" fontId="0" fillId="0" borderId="23"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3" xfId="0" applyFont="1" applyBorder="1" applyAlignment="1" applyProtection="1">
      <alignment horizontal="center" vertical="center" wrapText="1"/>
      <protection locked="0"/>
    </xf>
    <xf numFmtId="0" fontId="0" fillId="0" borderId="24" xfId="0" applyFont="1" applyBorder="1" applyAlignment="1" applyProtection="1">
      <alignment horizontal="center" vertical="center" wrapText="1"/>
      <protection locked="0"/>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3" borderId="9" xfId="0" applyFont="1" applyFill="1" applyBorder="1" applyProtection="1">
      <protection locked="0"/>
    </xf>
    <xf numFmtId="0" fontId="0" fillId="3" borderId="3" xfId="0" applyFont="1" applyFill="1" applyBorder="1" applyAlignment="1" applyProtection="1">
      <alignment horizontal="center" vertical="center"/>
      <protection locked="0"/>
    </xf>
    <xf numFmtId="0" fontId="0" fillId="3" borderId="5"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3" xfId="0" applyFont="1" applyFill="1" applyBorder="1" applyAlignment="1" applyProtection="1">
      <alignment horizontal="center" vertical="center" wrapText="1"/>
      <protection locked="0"/>
    </xf>
    <xf numFmtId="0" fontId="0" fillId="3" borderId="5" xfId="0" applyFont="1" applyFill="1" applyBorder="1" applyAlignment="1" applyProtection="1">
      <alignment horizontal="center" vertical="center" wrapText="1"/>
      <protection locked="0"/>
    </xf>
    <xf numFmtId="0" fontId="0" fillId="0" borderId="22" xfId="0" applyFont="1" applyBorder="1" applyAlignment="1" applyProtection="1">
      <protection locked="0"/>
    </xf>
    <xf numFmtId="0" fontId="0" fillId="3" borderId="6" xfId="0" applyFont="1" applyFill="1" applyBorder="1" applyAlignment="1" applyProtection="1">
      <alignment horizontal="left" vertical="center"/>
      <protection locked="0"/>
    </xf>
    <xf numFmtId="0" fontId="8" fillId="0" borderId="0" xfId="0" applyFont="1" applyFill="1" applyAlignment="1" applyProtection="1">
      <alignment vertical="center"/>
      <protection locked="0"/>
    </xf>
    <xf numFmtId="0" fontId="0" fillId="3" borderId="17" xfId="0" applyFont="1" applyFill="1" applyBorder="1" applyAlignment="1" applyProtection="1">
      <alignment horizontal="center" vertical="center"/>
      <protection locked="0"/>
    </xf>
    <xf numFmtId="0" fontId="0" fillId="3" borderId="18"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0" fillId="3" borderId="17" xfId="0" applyFont="1" applyFill="1" applyBorder="1" applyAlignment="1" applyProtection="1">
      <alignment horizontal="center" vertical="center" wrapText="1"/>
      <protection locked="0"/>
    </xf>
    <xf numFmtId="0" fontId="0" fillId="3" borderId="18" xfId="0" applyFont="1" applyFill="1" applyBorder="1" applyAlignment="1" applyProtection="1">
      <alignment horizontal="center" vertical="center" wrapText="1"/>
      <protection locked="0"/>
    </xf>
    <xf numFmtId="0" fontId="0" fillId="3" borderId="19" xfId="0" applyFont="1" applyFill="1" applyBorder="1" applyAlignment="1" applyProtection="1">
      <alignment horizontal="left" vertical="center"/>
      <protection locked="0"/>
    </xf>
    <xf numFmtId="0" fontId="0" fillId="3" borderId="6" xfId="0" applyFont="1" applyFill="1" applyBorder="1" applyAlignment="1" applyProtection="1">
      <alignment vertical="center"/>
      <protection locked="0"/>
    </xf>
    <xf numFmtId="0" fontId="0" fillId="3" borderId="6" xfId="0" applyFont="1" applyFill="1" applyBorder="1" applyProtection="1">
      <protection locked="0"/>
    </xf>
    <xf numFmtId="0" fontId="0" fillId="3" borderId="23" xfId="0" applyFont="1" applyFill="1" applyBorder="1" applyAlignment="1" applyProtection="1">
      <alignment horizontal="center" vertical="center" wrapText="1"/>
      <protection locked="0"/>
    </xf>
    <xf numFmtId="0" fontId="0" fillId="3" borderId="24" xfId="0" applyFont="1" applyFill="1" applyBorder="1" applyAlignment="1" applyProtection="1">
      <alignment horizontal="center" vertical="center" wrapText="1"/>
      <protection locked="0"/>
    </xf>
    <xf numFmtId="0" fontId="0" fillId="3" borderId="19" xfId="0" applyFont="1" applyFill="1" applyBorder="1" applyAlignment="1" applyProtection="1">
      <alignment vertical="center"/>
      <protection locked="0"/>
    </xf>
    <xf numFmtId="0" fontId="0" fillId="3" borderId="27" xfId="0" applyFont="1" applyFill="1" applyBorder="1" applyProtection="1">
      <protection locked="0"/>
    </xf>
    <xf numFmtId="0" fontId="0" fillId="3" borderId="27" xfId="0" applyFont="1" applyFill="1" applyBorder="1" applyAlignment="1" applyProtection="1">
      <alignment vertical="center"/>
      <protection locked="0"/>
    </xf>
    <xf numFmtId="0" fontId="0" fillId="2" borderId="2" xfId="0" applyFont="1" applyFill="1" applyBorder="1" applyAlignment="1" applyProtection="1">
      <alignment horizontal="left" vertical="top"/>
      <protection locked="0"/>
    </xf>
    <xf numFmtId="0" fontId="0" fillId="0" borderId="2" xfId="0" applyFont="1" applyBorder="1" applyAlignment="1" applyProtection="1">
      <protection locked="0"/>
    </xf>
    <xf numFmtId="0" fontId="0" fillId="2" borderId="2" xfId="0" applyFont="1" applyFill="1" applyBorder="1" applyAlignment="1" applyProtection="1">
      <protection locked="0"/>
    </xf>
    <xf numFmtId="0" fontId="0" fillId="2" borderId="24" xfId="0" applyFont="1" applyFill="1" applyBorder="1" applyAlignment="1" applyProtection="1">
      <protection locked="0"/>
    </xf>
    <xf numFmtId="0" fontId="6" fillId="0" borderId="0" xfId="0" applyFont="1" applyBorder="1" applyAlignment="1" applyProtection="1">
      <alignment vertical="center"/>
      <protection locked="0"/>
    </xf>
    <xf numFmtId="0" fontId="0" fillId="3" borderId="25" xfId="0" applyFont="1" applyFill="1" applyBorder="1" applyAlignment="1" applyProtection="1">
      <alignment horizontal="center" vertical="center"/>
      <protection locked="0"/>
    </xf>
    <xf numFmtId="0" fontId="5" fillId="0" borderId="0" xfId="0" applyFont="1" applyFill="1" applyAlignment="1" applyProtection="1">
      <alignment vertical="center"/>
    </xf>
    <xf numFmtId="9" fontId="0" fillId="0" borderId="9" xfId="1" applyFont="1" applyBorder="1" applyAlignment="1" applyProtection="1">
      <alignment vertical="center"/>
    </xf>
    <xf numFmtId="0" fontId="0" fillId="0" borderId="28" xfId="0" applyFont="1" applyBorder="1" applyAlignment="1" applyProtection="1">
      <protection locked="0"/>
    </xf>
    <xf numFmtId="0" fontId="0" fillId="0" borderId="28" xfId="0" applyFont="1" applyBorder="1" applyProtection="1">
      <protection locked="0"/>
    </xf>
    <xf numFmtId="0" fontId="6" fillId="0" borderId="28" xfId="0" applyFont="1" applyBorder="1" applyAlignment="1" applyProtection="1">
      <alignment horizontal="center" vertical="center" wrapText="1"/>
      <protection locked="0"/>
    </xf>
    <xf numFmtId="0" fontId="0" fillId="0" borderId="29" xfId="0" applyFont="1" applyBorder="1" applyAlignment="1" applyProtection="1">
      <protection locked="0"/>
    </xf>
    <xf numFmtId="0" fontId="0" fillId="0" borderId="9" xfId="0" applyFont="1" applyBorder="1" applyAlignment="1" applyProtection="1">
      <alignment horizontal="center" wrapText="1"/>
      <protection locked="0"/>
    </xf>
    <xf numFmtId="0" fontId="0" fillId="3" borderId="3" xfId="0" applyFont="1" applyFill="1" applyBorder="1" applyAlignment="1" applyProtection="1">
      <alignment vertical="center" wrapText="1"/>
      <protection locked="0"/>
    </xf>
    <xf numFmtId="0" fontId="0" fillId="3" borderId="5" xfId="0" applyFont="1" applyFill="1" applyBorder="1" applyAlignment="1" applyProtection="1">
      <alignment vertical="center" wrapText="1"/>
      <protection locked="0"/>
    </xf>
    <xf numFmtId="49" fontId="0" fillId="0" borderId="0" xfId="0" applyNumberFormat="1" applyFont="1" applyBorder="1" applyAlignment="1" applyProtection="1">
      <alignment horizontal="center" vertical="center"/>
      <protection locked="0"/>
    </xf>
    <xf numFmtId="0" fontId="0" fillId="0" borderId="9" xfId="0" applyFont="1" applyBorder="1" applyAlignment="1" applyProtection="1">
      <alignment horizontal="center" vertical="center" wrapText="1"/>
      <protection locked="0"/>
    </xf>
    <xf numFmtId="0" fontId="0" fillId="3" borderId="9" xfId="0" applyFont="1" applyFill="1" applyBorder="1" applyAlignment="1" applyProtection="1">
      <alignment horizontal="center" vertical="center" wrapText="1"/>
      <protection locked="0"/>
    </xf>
    <xf numFmtId="0" fontId="0" fillId="0" borderId="3" xfId="0" applyFont="1" applyBorder="1" applyAlignment="1" applyProtection="1">
      <alignment horizontal="center" vertical="center" shrinkToFit="1"/>
      <protection locked="0"/>
    </xf>
    <xf numFmtId="0" fontId="0" fillId="0" borderId="1" xfId="0" applyFont="1" applyBorder="1" applyAlignment="1" applyProtection="1">
      <alignment horizontal="center" vertical="center" shrinkToFit="1"/>
      <protection locked="0"/>
    </xf>
    <xf numFmtId="0" fontId="0" fillId="0" borderId="3" xfId="0" applyFont="1" applyBorder="1" applyAlignment="1" applyProtection="1">
      <alignment horizontal="center"/>
      <protection locked="0"/>
    </xf>
    <xf numFmtId="0" fontId="0" fillId="0" borderId="1" xfId="0" applyFont="1" applyBorder="1" applyAlignment="1" applyProtection="1">
      <alignment horizontal="center"/>
      <protection locked="0"/>
    </xf>
    <xf numFmtId="0" fontId="0" fillId="0" borderId="13"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protection locked="0"/>
    </xf>
    <xf numFmtId="0" fontId="0" fillId="0" borderId="0" xfId="0" applyFont="1" applyBorder="1" applyAlignment="1" applyProtection="1">
      <alignment horizontal="center"/>
      <protection locked="0"/>
    </xf>
    <xf numFmtId="0" fontId="0" fillId="0" borderId="21" xfId="0" applyFont="1" applyBorder="1" applyAlignment="1" applyProtection="1">
      <alignment horizontal="center"/>
      <protection locked="0"/>
    </xf>
    <xf numFmtId="0" fontId="0" fillId="3" borderId="23" xfId="0" applyFont="1" applyFill="1" applyBorder="1" applyAlignment="1" applyProtection="1">
      <alignment vertical="center" wrapText="1"/>
      <protection locked="0"/>
    </xf>
    <xf numFmtId="0" fontId="0" fillId="3" borderId="24" xfId="0" applyFont="1" applyFill="1" applyBorder="1" applyAlignment="1" applyProtection="1">
      <alignment vertical="center" wrapText="1"/>
      <protection locked="0"/>
    </xf>
    <xf numFmtId="0" fontId="14" fillId="0" borderId="0" xfId="0" applyFont="1" applyBorder="1" applyAlignment="1">
      <alignment horizontal="center" vertical="center"/>
    </xf>
    <xf numFmtId="0" fontId="8" fillId="3" borderId="6" xfId="0" applyFont="1" applyFill="1" applyBorder="1" applyAlignment="1" applyProtection="1">
      <alignment vertical="center"/>
      <protection locked="0"/>
    </xf>
    <xf numFmtId="49" fontId="0" fillId="0" borderId="19" xfId="0" applyNumberFormat="1" applyFont="1" applyBorder="1" applyAlignment="1" applyProtection="1">
      <alignment horizontal="center" vertical="center"/>
      <protection locked="0"/>
    </xf>
    <xf numFmtId="0" fontId="0" fillId="0" borderId="17" xfId="0" applyFont="1" applyBorder="1" applyProtection="1">
      <protection locked="0"/>
    </xf>
    <xf numFmtId="0" fontId="0" fillId="0" borderId="23"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shrinkToFit="1"/>
      <protection locked="0"/>
    </xf>
    <xf numFmtId="0" fontId="0" fillId="0" borderId="23" xfId="0" applyFont="1" applyBorder="1" applyAlignment="1" applyProtection="1">
      <alignment horizontal="center"/>
      <protection locked="0"/>
    </xf>
    <xf numFmtId="0" fontId="0" fillId="0" borderId="2" xfId="0" applyFont="1" applyBorder="1" applyAlignment="1" applyProtection="1">
      <alignment horizontal="center"/>
      <protection locked="0"/>
    </xf>
    <xf numFmtId="0" fontId="0" fillId="0" borderId="28" xfId="0" applyFont="1" applyBorder="1" applyAlignment="1" applyProtection="1">
      <alignment horizontal="center" vertical="center"/>
      <protection locked="0"/>
    </xf>
    <xf numFmtId="0" fontId="0" fillId="0" borderId="28" xfId="0" applyFont="1" applyBorder="1" applyAlignment="1" applyProtection="1">
      <alignment horizontal="center" vertical="center" wrapText="1"/>
      <protection locked="0"/>
    </xf>
    <xf numFmtId="0" fontId="0" fillId="0" borderId="28" xfId="0" applyFont="1" applyBorder="1" applyAlignment="1" applyProtection="1">
      <alignment horizontal="center"/>
      <protection locked="0"/>
    </xf>
    <xf numFmtId="0" fontId="0" fillId="0" borderId="29" xfId="0" applyFont="1" applyBorder="1" applyAlignment="1" applyProtection="1">
      <alignment horizontal="center"/>
      <protection locked="0"/>
    </xf>
    <xf numFmtId="0" fontId="0" fillId="0" borderId="30" xfId="0" applyFont="1" applyBorder="1" applyAlignment="1" applyProtection="1">
      <alignment vertical="center"/>
    </xf>
    <xf numFmtId="0" fontId="0" fillId="0" borderId="28" xfId="0" applyFont="1" applyBorder="1" applyAlignment="1" applyProtection="1">
      <alignment vertical="center"/>
    </xf>
    <xf numFmtId="0" fontId="8" fillId="3" borderId="19" xfId="0" applyFont="1" applyFill="1" applyBorder="1" applyAlignment="1" applyProtection="1">
      <alignment vertical="center"/>
      <protection locked="0"/>
    </xf>
    <xf numFmtId="49" fontId="0" fillId="3" borderId="6" xfId="0" applyNumberFormat="1" applyFont="1" applyFill="1" applyBorder="1" applyAlignment="1" applyProtection="1">
      <alignment horizontal="left" vertical="center"/>
      <protection locked="0"/>
    </xf>
    <xf numFmtId="0" fontId="0" fillId="3" borderId="17" xfId="0" applyFont="1" applyFill="1" applyBorder="1" applyProtection="1">
      <protection locked="0"/>
    </xf>
    <xf numFmtId="0" fontId="0" fillId="3" borderId="18" xfId="0" applyFont="1" applyFill="1" applyBorder="1" applyProtection="1">
      <protection locked="0"/>
    </xf>
    <xf numFmtId="0" fontId="0" fillId="0" borderId="9" xfId="0" applyFont="1" applyFill="1" applyBorder="1" applyAlignment="1" applyProtection="1">
      <alignment horizontal="center"/>
      <protection locked="0"/>
    </xf>
    <xf numFmtId="49" fontId="0" fillId="3" borderId="27" xfId="0" applyNumberFormat="1" applyFont="1" applyFill="1" applyBorder="1" applyAlignment="1" applyProtection="1">
      <alignment horizontal="left" vertical="center"/>
      <protection locked="0"/>
    </xf>
    <xf numFmtId="0" fontId="0" fillId="3" borderId="23" xfId="0"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protection locked="0"/>
    </xf>
    <xf numFmtId="0" fontId="0" fillId="0" borderId="23" xfId="0" applyFont="1" applyBorder="1" applyProtection="1">
      <protection locked="0"/>
    </xf>
    <xf numFmtId="0" fontId="0" fillId="3" borderId="24" xfId="0" applyFont="1" applyFill="1" applyBorder="1" applyAlignment="1" applyProtection="1">
      <alignment horizontal="center" vertical="center"/>
      <protection locked="0"/>
    </xf>
    <xf numFmtId="0" fontId="15" fillId="0" borderId="0" xfId="0" applyFont="1" applyBorder="1" applyAlignment="1" applyProtection="1">
      <alignment horizontal="justify"/>
      <protection locked="0"/>
    </xf>
    <xf numFmtId="0" fontId="0" fillId="0" borderId="5" xfId="0" applyFont="1" applyBorder="1" applyProtection="1">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3" borderId="19" xfId="0" applyFont="1" applyFill="1" applyBorder="1" applyProtection="1">
      <protection locked="0"/>
    </xf>
    <xf numFmtId="0" fontId="0" fillId="3" borderId="27" xfId="0" applyFont="1" applyFill="1" applyBorder="1" applyAlignment="1" applyProtection="1">
      <alignment horizontal="left" vertical="center"/>
      <protection locked="0"/>
    </xf>
    <xf numFmtId="0" fontId="0" fillId="0" borderId="31"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9" xfId="0" applyFont="1" applyBorder="1" applyAlignment="1" applyProtection="1">
      <alignment horizontal="justify" vertical="center" wrapText="1"/>
      <protection locked="0"/>
    </xf>
    <xf numFmtId="0" fontId="6" fillId="0" borderId="9" xfId="0" applyFont="1" applyBorder="1" applyAlignment="1" applyProtection="1">
      <alignment horizontal="justify" vertical="center" wrapText="1"/>
      <protection locked="0"/>
    </xf>
    <xf numFmtId="0" fontId="6" fillId="0" borderId="3"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8" fillId="3" borderId="27" xfId="0" applyFont="1" applyFill="1" applyBorder="1" applyAlignment="1" applyProtection="1">
      <alignment vertical="center"/>
      <protection locked="0"/>
    </xf>
    <xf numFmtId="0" fontId="0" fillId="3" borderId="6" xfId="0" applyFont="1" applyFill="1" applyBorder="1" applyAlignment="1" applyProtection="1">
      <alignment vertical="center" wrapText="1"/>
      <protection locked="0"/>
    </xf>
    <xf numFmtId="0" fontId="0" fillId="0" borderId="33"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6" fillId="0" borderId="17" xfId="0" applyFont="1" applyBorder="1" applyAlignment="1" applyProtection="1">
      <alignment vertical="center" wrapText="1"/>
      <protection locked="0"/>
    </xf>
    <xf numFmtId="0" fontId="0" fillId="3" borderId="23" xfId="0" applyFont="1" applyFill="1" applyBorder="1" applyAlignment="1" applyProtection="1">
      <alignment vertical="center"/>
      <protection locked="0"/>
    </xf>
    <xf numFmtId="0" fontId="0" fillId="3" borderId="2" xfId="0" applyFont="1" applyFill="1" applyBorder="1" applyAlignment="1" applyProtection="1">
      <alignment vertical="center"/>
      <protection locked="0"/>
    </xf>
    <xf numFmtId="0" fontId="0" fillId="3" borderId="24" xfId="0" applyFont="1" applyFill="1" applyBorder="1" applyAlignment="1" applyProtection="1">
      <alignment vertical="center"/>
      <protection locked="0"/>
    </xf>
    <xf numFmtId="0" fontId="0" fillId="3" borderId="19" xfId="0" applyFont="1" applyFill="1" applyBorder="1" applyAlignment="1" applyProtection="1">
      <alignment vertical="center" wrapText="1"/>
      <protection locked="0"/>
    </xf>
    <xf numFmtId="0" fontId="0" fillId="2" borderId="0" xfId="0" applyFont="1" applyFill="1" applyBorder="1" applyAlignment="1" applyProtection="1">
      <alignment horizontal="center" vertical="center"/>
      <protection locked="0"/>
    </xf>
    <xf numFmtId="0" fontId="0" fillId="3" borderId="23" xfId="0" applyFont="1" applyFill="1" applyBorder="1" applyAlignment="1" applyProtection="1">
      <alignment horizontal="left" vertical="center"/>
      <protection locked="0"/>
    </xf>
    <xf numFmtId="0" fontId="0" fillId="3" borderId="24" xfId="0" applyFont="1" applyFill="1" applyBorder="1" applyAlignment="1" applyProtection="1">
      <alignment horizontal="left" vertical="center"/>
      <protection locked="0"/>
    </xf>
    <xf numFmtId="0" fontId="0" fillId="3" borderId="26" xfId="0" applyFont="1" applyFill="1" applyBorder="1" applyAlignment="1" applyProtection="1">
      <alignment horizontal="center" vertical="center"/>
      <protection locked="0"/>
    </xf>
    <xf numFmtId="49" fontId="0" fillId="3" borderId="23" xfId="0" applyNumberFormat="1" applyFont="1" applyFill="1" applyBorder="1" applyAlignment="1" applyProtection="1">
      <alignment horizontal="left" vertical="center"/>
      <protection locked="0"/>
    </xf>
    <xf numFmtId="49" fontId="0" fillId="3" borderId="2" xfId="0" applyNumberFormat="1" applyFont="1" applyFill="1" applyBorder="1" applyAlignment="1" applyProtection="1">
      <alignment horizontal="left" vertical="center"/>
      <protection locked="0"/>
    </xf>
    <xf numFmtId="49" fontId="0" fillId="3" borderId="24" xfId="0" applyNumberFormat="1" applyFont="1" applyFill="1" applyBorder="1" applyAlignment="1" applyProtection="1">
      <alignment horizontal="left" vertical="center"/>
      <protection locked="0"/>
    </xf>
    <xf numFmtId="0" fontId="0" fillId="3" borderId="2" xfId="0" applyFont="1" applyFill="1" applyBorder="1" applyAlignment="1" applyProtection="1">
      <alignment horizontal="left" vertical="center"/>
      <protection locked="0"/>
    </xf>
    <xf numFmtId="0" fontId="0" fillId="3" borderId="27" xfId="0" applyFont="1" applyFill="1" applyBorder="1" applyAlignment="1" applyProtection="1">
      <alignment vertical="center" wrapText="1"/>
      <protection locked="0"/>
    </xf>
    <xf numFmtId="49" fontId="0" fillId="0" borderId="35" xfId="0" applyNumberFormat="1" applyFont="1" applyBorder="1" applyAlignment="1" applyProtection="1">
      <alignment horizontal="center" vertical="center"/>
    </xf>
    <xf numFmtId="49" fontId="0" fillId="0" borderId="6" xfId="0" applyNumberFormat="1" applyFont="1" applyBorder="1" applyAlignment="1" applyProtection="1">
      <alignment horizontal="center" vertical="center"/>
    </xf>
    <xf numFmtId="49" fontId="0" fillId="0" borderId="6" xfId="0" applyNumberFormat="1" applyFont="1" applyBorder="1" applyAlignment="1" applyProtection="1">
      <alignment horizontal="center" vertical="center"/>
      <protection locked="0"/>
    </xf>
    <xf numFmtId="0" fontId="0" fillId="0" borderId="28" xfId="0" applyFont="1" applyBorder="1" applyAlignment="1" applyProtection="1">
      <alignment vertical="center"/>
      <protection locked="0"/>
    </xf>
    <xf numFmtId="0" fontId="0" fillId="0" borderId="28" xfId="0" applyFont="1" applyBorder="1" applyAlignment="1" applyProtection="1">
      <alignment vertical="center" wrapText="1"/>
      <protection locked="0"/>
    </xf>
    <xf numFmtId="0" fontId="0" fillId="0" borderId="36" xfId="0" applyFont="1" applyBorder="1" applyAlignment="1" applyProtection="1">
      <alignment vertical="center" wrapText="1"/>
      <protection locked="0"/>
    </xf>
    <xf numFmtId="0" fontId="0" fillId="0" borderId="28" xfId="0" applyFont="1" applyBorder="1" applyAlignment="1" applyProtection="1">
      <alignment horizontal="left" vertical="center" wrapText="1"/>
      <protection locked="0"/>
    </xf>
    <xf numFmtId="0" fontId="0" fillId="0" borderId="28" xfId="0" applyFont="1" applyBorder="1" applyAlignment="1" applyProtection="1">
      <alignment horizontal="left" vertical="center"/>
      <protection locked="0"/>
    </xf>
    <xf numFmtId="0" fontId="0" fillId="0" borderId="36" xfId="0" applyFont="1" applyBorder="1" applyAlignment="1" applyProtection="1">
      <alignment horizontal="left" vertical="center"/>
      <protection locked="0"/>
    </xf>
    <xf numFmtId="49" fontId="0" fillId="0" borderId="28" xfId="0" applyNumberFormat="1" applyFont="1" applyBorder="1" applyAlignment="1" applyProtection="1">
      <alignment horizontal="left" vertical="center"/>
      <protection locked="0"/>
    </xf>
    <xf numFmtId="49" fontId="0" fillId="0" borderId="37" xfId="0" applyNumberFormat="1" applyFont="1" applyBorder="1" applyAlignment="1" applyProtection="1">
      <alignment horizontal="center" vertical="center"/>
      <protection locked="0"/>
    </xf>
    <xf numFmtId="49" fontId="0" fillId="0" borderId="28" xfId="0" applyNumberFormat="1" applyFont="1" applyBorder="1" applyAlignment="1" applyProtection="1">
      <alignment horizontal="center" vertical="center"/>
      <protection locked="0"/>
    </xf>
    <xf numFmtId="0" fontId="0" fillId="0" borderId="28" xfId="0" applyFont="1" applyBorder="1" applyAlignment="1" applyProtection="1">
      <alignment vertical="top" wrapText="1"/>
      <protection locked="0"/>
    </xf>
    <xf numFmtId="0" fontId="0" fillId="0" borderId="28" xfId="0" applyFont="1" applyBorder="1" applyAlignment="1" applyProtection="1">
      <alignment horizontal="justify"/>
      <protection locked="0"/>
    </xf>
    <xf numFmtId="0" fontId="9" fillId="0" borderId="28" xfId="0" applyFont="1" applyBorder="1" applyAlignment="1" applyProtection="1">
      <alignment horizontal="justify" wrapText="1"/>
      <protection locked="0"/>
    </xf>
    <xf numFmtId="0" fontId="0" fillId="0" borderId="36" xfId="0" applyFont="1" applyBorder="1" applyAlignment="1" applyProtection="1">
      <alignment vertical="center"/>
      <protection locked="0"/>
    </xf>
    <xf numFmtId="49" fontId="0" fillId="0" borderId="38" xfId="0" applyNumberFormat="1" applyFont="1" applyBorder="1" applyAlignment="1" applyProtection="1">
      <alignment horizontal="center" vertical="center"/>
      <protection locked="0"/>
    </xf>
    <xf numFmtId="49" fontId="0" fillId="0" borderId="29" xfId="0" applyNumberFormat="1" applyFont="1" applyBorder="1" applyAlignment="1" applyProtection="1">
      <alignment horizontal="center" vertical="center"/>
      <protection locked="0"/>
    </xf>
    <xf numFmtId="0" fontId="0" fillId="3" borderId="9" xfId="0" applyFont="1" applyFill="1" applyBorder="1" applyAlignment="1" applyProtection="1">
      <protection locked="0"/>
    </xf>
    <xf numFmtId="0" fontId="0" fillId="3" borderId="9" xfId="0" applyFont="1" applyFill="1" applyBorder="1" applyAlignment="1" applyProtection="1">
      <alignment horizontal="center"/>
      <protection locked="0"/>
    </xf>
    <xf numFmtId="0" fontId="0" fillId="3" borderId="25" xfId="0" applyFont="1" applyFill="1" applyBorder="1" applyAlignment="1" applyProtection="1">
      <alignment horizontal="center"/>
      <protection locked="0"/>
    </xf>
    <xf numFmtId="0" fontId="0" fillId="0" borderId="39"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16" xfId="0" applyFont="1" applyBorder="1" applyAlignment="1" applyProtection="1">
      <alignment horizontal="center" vertical="center"/>
    </xf>
    <xf numFmtId="0" fontId="0" fillId="0" borderId="20" xfId="0" applyFont="1" applyBorder="1" applyProtection="1"/>
    <xf numFmtId="0" fontId="0" fillId="0" borderId="18" xfId="0" applyFont="1" applyBorder="1" applyProtection="1"/>
    <xf numFmtId="0" fontId="16" fillId="0" borderId="1" xfId="0" applyFont="1" applyBorder="1" applyAlignment="1" applyProtection="1">
      <alignment vertical="top" wrapText="1"/>
      <protection locked="0"/>
    </xf>
    <xf numFmtId="0" fontId="16" fillId="0" borderId="13"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16" fillId="0" borderId="0" xfId="0" applyFont="1" applyBorder="1" applyAlignment="1" applyProtection="1">
      <alignment vertical="center" wrapText="1"/>
      <protection locked="0"/>
    </xf>
    <xf numFmtId="0" fontId="16" fillId="0" borderId="0" xfId="0" applyFont="1" applyBorder="1" applyAlignment="1" applyProtection="1">
      <alignment vertical="center"/>
      <protection locked="0"/>
    </xf>
    <xf numFmtId="0" fontId="16" fillId="0" borderId="0" xfId="0" applyFont="1" applyFill="1" applyAlignment="1" applyProtection="1">
      <alignment vertical="center"/>
      <protection locked="0"/>
    </xf>
    <xf numFmtId="0" fontId="16" fillId="0" borderId="0" xfId="0" applyFont="1" applyProtection="1">
      <protection locked="0"/>
    </xf>
    <xf numFmtId="0" fontId="16" fillId="0" borderId="13" xfId="0" applyFont="1" applyBorder="1" applyAlignment="1" applyProtection="1">
      <alignment wrapText="1"/>
      <protection locked="0"/>
    </xf>
    <xf numFmtId="0" fontId="16" fillId="0" borderId="0" xfId="0" applyFont="1" applyBorder="1" applyAlignment="1" applyProtection="1">
      <alignment vertical="top"/>
      <protection locked="0"/>
    </xf>
    <xf numFmtId="0" fontId="16" fillId="0" borderId="13" xfId="0" applyFont="1" applyBorder="1" applyAlignment="1" applyProtection="1">
      <alignment vertical="top"/>
      <protection locked="0"/>
    </xf>
    <xf numFmtId="0" fontId="16" fillId="0" borderId="0" xfId="0" applyFont="1" applyAlignment="1" applyProtection="1">
      <alignment vertical="top"/>
      <protection locked="0"/>
    </xf>
    <xf numFmtId="0" fontId="16" fillId="0" borderId="18" xfId="0" applyFont="1" applyBorder="1" applyAlignment="1" applyProtection="1">
      <alignment vertical="top"/>
      <protection locked="0"/>
    </xf>
    <xf numFmtId="0" fontId="16" fillId="0" borderId="13" xfId="0" applyFont="1" applyBorder="1" applyAlignment="1" applyProtection="1">
      <alignment horizontal="left" vertical="top" wrapText="1"/>
      <protection locked="0"/>
    </xf>
    <xf numFmtId="0" fontId="16" fillId="0" borderId="13" xfId="0" applyFont="1" applyBorder="1" applyAlignment="1" applyProtection="1">
      <alignment horizontal="left" wrapText="1"/>
      <protection locked="0"/>
    </xf>
    <xf numFmtId="0" fontId="0" fillId="0" borderId="18" xfId="0" applyFont="1" applyBorder="1" applyAlignment="1" applyProtection="1">
      <alignment horizontal="left"/>
      <protection locked="0"/>
    </xf>
    <xf numFmtId="0" fontId="0" fillId="0" borderId="0" xfId="0" applyFont="1" applyAlignment="1" applyProtection="1">
      <alignment horizontal="left"/>
      <protection locked="0"/>
    </xf>
    <xf numFmtId="0" fontId="0" fillId="0" borderId="6" xfId="0" applyFont="1" applyBorder="1" applyAlignment="1" applyProtection="1">
      <alignment horizontal="left"/>
      <protection locked="0"/>
    </xf>
    <xf numFmtId="0" fontId="0" fillId="0" borderId="3" xfId="0" applyFont="1" applyBorder="1" applyAlignment="1" applyProtection="1">
      <alignment horizontal="left"/>
      <protection locked="0"/>
    </xf>
    <xf numFmtId="0" fontId="0" fillId="0" borderId="5" xfId="0" applyFont="1" applyBorder="1" applyAlignment="1" applyProtection="1">
      <alignment horizontal="left"/>
      <protection locked="0"/>
    </xf>
    <xf numFmtId="0" fontId="0" fillId="0" borderId="1" xfId="0" applyFont="1" applyBorder="1" applyAlignment="1" applyProtection="1">
      <alignment horizontal="left"/>
      <protection locked="0"/>
    </xf>
    <xf numFmtId="0" fontId="6" fillId="0" borderId="13" xfId="0" applyFont="1" applyBorder="1" applyAlignment="1" applyProtection="1">
      <alignment horizontal="left" vertical="top"/>
      <protection locked="0"/>
    </xf>
    <xf numFmtId="0" fontId="16" fillId="0" borderId="0" xfId="0" applyFont="1" applyAlignment="1" applyProtection="1">
      <alignment horizontal="left"/>
      <protection locked="0"/>
    </xf>
    <xf numFmtId="0" fontId="16" fillId="0" borderId="13" xfId="0" applyFont="1" applyBorder="1" applyAlignment="1" applyProtection="1">
      <alignment horizontal="left" vertical="center"/>
      <protection locked="0"/>
    </xf>
    <xf numFmtId="0" fontId="16" fillId="0" borderId="13" xfId="0" applyFont="1" applyBorder="1" applyAlignment="1" applyProtection="1">
      <alignment horizontal="left" vertical="center" wrapText="1"/>
      <protection locked="0"/>
    </xf>
    <xf numFmtId="0" fontId="16" fillId="0" borderId="18" xfId="0" applyFont="1" applyBorder="1" applyProtection="1">
      <protection locked="0"/>
    </xf>
    <xf numFmtId="0" fontId="6" fillId="0" borderId="13" xfId="0" applyFont="1" applyBorder="1" applyAlignment="1" applyProtection="1">
      <alignment horizontal="left" vertical="top" wrapText="1"/>
      <protection locked="0"/>
    </xf>
    <xf numFmtId="0" fontId="16" fillId="0" borderId="0" xfId="0" applyFont="1" applyAlignment="1" applyProtection="1">
      <alignment horizontal="left" vertical="top"/>
      <protection locked="0"/>
    </xf>
    <xf numFmtId="0" fontId="16"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6" fillId="0" borderId="13" xfId="0" applyFont="1" applyFill="1" applyBorder="1" applyAlignment="1" applyProtection="1">
      <alignment horizontal="left"/>
      <protection locked="0"/>
    </xf>
    <xf numFmtId="0" fontId="16" fillId="0" borderId="18" xfId="0" applyFont="1" applyBorder="1" applyAlignment="1" applyProtection="1">
      <alignment horizontal="left"/>
      <protection locked="0"/>
    </xf>
    <xf numFmtId="0" fontId="16" fillId="0" borderId="13" xfId="0" applyFont="1" applyBorder="1" applyProtection="1">
      <protection locked="0"/>
    </xf>
    <xf numFmtId="0" fontId="16" fillId="0" borderId="41" xfId="0" applyFont="1" applyFill="1" applyBorder="1" applyAlignment="1" applyProtection="1">
      <alignment horizontal="left"/>
      <protection locked="0"/>
    </xf>
    <xf numFmtId="0" fontId="16" fillId="0" borderId="13" xfId="0" applyFont="1" applyBorder="1" applyAlignment="1" applyProtection="1">
      <alignment horizontal="left" vertical="top"/>
      <protection locked="0"/>
    </xf>
    <xf numFmtId="0" fontId="6" fillId="0" borderId="13" xfId="0" applyFont="1" applyBorder="1" applyAlignment="1" applyProtection="1">
      <alignment horizontal="left"/>
      <protection locked="0"/>
    </xf>
    <xf numFmtId="0" fontId="0" fillId="0" borderId="0" xfId="0" applyFont="1" applyBorder="1" applyAlignment="1" applyProtection="1">
      <alignment horizontal="left"/>
      <protection locked="0"/>
    </xf>
    <xf numFmtId="0" fontId="16" fillId="0" borderId="0" xfId="0" applyFont="1" applyBorder="1" applyAlignment="1" applyProtection="1">
      <alignment horizontal="left" vertical="center" wrapText="1"/>
      <protection locked="0"/>
    </xf>
    <xf numFmtId="0" fontId="0" fillId="0" borderId="13" xfId="0" applyFont="1" applyBorder="1" applyAlignment="1" applyProtection="1">
      <alignment horizontal="left" wrapText="1"/>
      <protection locked="0"/>
    </xf>
    <xf numFmtId="0" fontId="6" fillId="0" borderId="13"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0" xfId="0" applyFont="1" applyAlignment="1" applyProtection="1">
      <alignment vertical="top" wrapText="1"/>
      <protection locked="0"/>
    </xf>
    <xf numFmtId="0" fontId="16" fillId="0" borderId="13" xfId="0" applyFont="1" applyBorder="1" applyAlignment="1" applyProtection="1">
      <protection locked="0"/>
    </xf>
    <xf numFmtId="0" fontId="16" fillId="0" borderId="41" xfId="0" applyFont="1" applyFill="1" applyBorder="1" applyAlignment="1" applyProtection="1">
      <alignment vertical="top" wrapText="1"/>
      <protection locked="0"/>
    </xf>
    <xf numFmtId="0" fontId="16" fillId="0" borderId="13" xfId="0" applyFont="1" applyFill="1" applyBorder="1" applyAlignment="1" applyProtection="1">
      <alignment vertical="center" wrapText="1"/>
      <protection locked="0"/>
    </xf>
    <xf numFmtId="0" fontId="6" fillId="0" borderId="13" xfId="0" applyFont="1" applyFill="1" applyBorder="1" applyAlignment="1" applyProtection="1">
      <alignment vertical="center" wrapText="1"/>
      <protection locked="0"/>
    </xf>
    <xf numFmtId="0" fontId="16" fillId="0" borderId="13" xfId="0" applyFont="1" applyFill="1" applyBorder="1" applyAlignment="1" applyProtection="1">
      <alignment vertical="center"/>
      <protection locked="0"/>
    </xf>
    <xf numFmtId="0" fontId="6" fillId="0" borderId="13" xfId="0" applyFont="1" applyBorder="1" applyAlignment="1" applyProtection="1">
      <alignment vertical="top" wrapText="1"/>
      <protection locked="0"/>
    </xf>
    <xf numFmtId="0" fontId="6" fillId="0" borderId="41" xfId="0" applyFont="1" applyBorder="1" applyAlignment="1" applyProtection="1">
      <alignment vertical="top" wrapText="1"/>
      <protection locked="0"/>
    </xf>
    <xf numFmtId="0" fontId="16" fillId="0" borderId="0" xfId="0" applyFont="1" applyBorder="1" applyAlignment="1" applyProtection="1">
      <alignment vertical="top" wrapText="1"/>
      <protection locked="0"/>
    </xf>
    <xf numFmtId="0" fontId="16" fillId="0" borderId="0" xfId="0" applyFont="1" applyBorder="1" applyAlignment="1" applyProtection="1">
      <alignment wrapText="1"/>
      <protection locked="0"/>
    </xf>
    <xf numFmtId="0" fontId="16" fillId="0" borderId="0" xfId="0" applyFont="1" applyBorder="1" applyAlignment="1" applyProtection="1">
      <alignment horizontal="left" vertical="top" wrapText="1"/>
      <protection locked="0"/>
    </xf>
    <xf numFmtId="0" fontId="16" fillId="0" borderId="0" xfId="0" applyFont="1" applyBorder="1" applyAlignment="1" applyProtection="1">
      <alignment horizontal="left" wrapText="1"/>
      <protection locked="0"/>
    </xf>
    <xf numFmtId="0" fontId="6" fillId="0" borderId="0" xfId="0" applyFont="1" applyBorder="1" applyAlignment="1" applyProtection="1">
      <alignment horizontal="left" vertical="top"/>
      <protection locked="0"/>
    </xf>
    <xf numFmtId="0" fontId="1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top" wrapText="1"/>
      <protection locked="0"/>
    </xf>
    <xf numFmtId="0" fontId="16" fillId="0" borderId="0" xfId="0" applyFont="1" applyBorder="1" applyProtection="1">
      <protection locked="0"/>
    </xf>
    <xf numFmtId="0" fontId="16" fillId="0" borderId="0" xfId="0" applyFont="1" applyBorder="1" applyAlignment="1" applyProtection="1">
      <alignment horizontal="left"/>
      <protection locked="0"/>
    </xf>
    <xf numFmtId="0" fontId="16" fillId="0" borderId="0" xfId="0" applyFont="1" applyBorder="1" applyAlignment="1" applyProtection="1">
      <alignment horizontal="left" vertical="top"/>
      <protection locked="0"/>
    </xf>
    <xf numFmtId="0" fontId="6" fillId="0" borderId="0" xfId="0" applyFont="1" applyBorder="1" applyAlignment="1" applyProtection="1">
      <alignment horizontal="left"/>
      <protection locked="0"/>
    </xf>
    <xf numFmtId="0" fontId="0" fillId="0" borderId="0" xfId="0" applyFont="1" applyBorder="1" applyAlignment="1" applyProtection="1">
      <alignment horizontal="left" wrapText="1"/>
      <protection locked="0"/>
    </xf>
    <xf numFmtId="0" fontId="6" fillId="0" borderId="0" xfId="0" applyFont="1" applyBorder="1" applyAlignment="1" applyProtection="1">
      <alignment horizontal="left" vertical="center"/>
      <protection locked="0"/>
    </xf>
    <xf numFmtId="0" fontId="16" fillId="0" borderId="0" xfId="0" applyFont="1" applyBorder="1" applyAlignment="1" applyProtection="1">
      <protection locked="0"/>
    </xf>
    <xf numFmtId="0" fontId="16" fillId="0" borderId="18" xfId="0" applyFont="1" applyFill="1" applyBorder="1" applyAlignment="1" applyProtection="1">
      <alignment vertical="top" wrapText="1"/>
      <protection locked="0"/>
    </xf>
    <xf numFmtId="0" fontId="6" fillId="0" borderId="0" xfId="0" applyFont="1" applyFill="1" applyAlignment="1" applyProtection="1">
      <alignment vertical="center" wrapText="1"/>
      <protection locked="0"/>
    </xf>
    <xf numFmtId="0" fontId="6" fillId="0" borderId="0" xfId="0" applyFont="1" applyAlignment="1" applyProtection="1">
      <alignment vertical="top" wrapText="1"/>
      <protection locked="0"/>
    </xf>
    <xf numFmtId="0" fontId="6" fillId="0" borderId="18" xfId="0" applyFont="1" applyBorder="1" applyAlignment="1" applyProtection="1">
      <alignment vertical="top" wrapText="1"/>
      <protection locked="0"/>
    </xf>
    <xf numFmtId="0" fontId="0" fillId="0" borderId="25" xfId="0" applyFont="1" applyFill="1" applyBorder="1" applyAlignment="1" applyProtection="1">
      <protection locked="0"/>
    </xf>
    <xf numFmtId="0" fontId="0" fillId="0" borderId="42" xfId="0" applyFont="1" applyFill="1" applyBorder="1" applyAlignment="1" applyProtection="1">
      <protection locked="0"/>
    </xf>
    <xf numFmtId="0" fontId="4" fillId="4" borderId="0" xfId="0" applyFont="1" applyFill="1" applyAlignment="1" applyProtection="1">
      <protection locked="0"/>
    </xf>
    <xf numFmtId="0" fontId="6" fillId="0" borderId="23"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0" fillId="0" borderId="3" xfId="0" applyFont="1" applyBorder="1" applyAlignment="1" applyProtection="1">
      <alignment vertical="center"/>
    </xf>
    <xf numFmtId="0" fontId="0" fillId="0" borderId="17" xfId="0" applyFont="1" applyBorder="1" applyAlignment="1" applyProtection="1">
      <alignment vertical="center"/>
    </xf>
    <xf numFmtId="0" fontId="0" fillId="3" borderId="25" xfId="0" applyFont="1" applyFill="1" applyBorder="1" applyAlignment="1" applyProtection="1">
      <protection locked="0"/>
    </xf>
    <xf numFmtId="0" fontId="6" fillId="0" borderId="0" xfId="0" applyFont="1" applyAlignment="1" applyProtection="1">
      <protection locked="0"/>
    </xf>
    <xf numFmtId="0" fontId="0" fillId="3" borderId="27" xfId="0" applyFont="1" applyFill="1" applyBorder="1" applyAlignment="1" applyProtection="1">
      <alignment horizontal="center" vertical="center"/>
      <protection locked="0"/>
    </xf>
    <xf numFmtId="0" fontId="0" fillId="0" borderId="1" xfId="0" applyFont="1" applyBorder="1" applyAlignment="1" applyProtection="1">
      <alignment wrapText="1"/>
    </xf>
    <xf numFmtId="0" fontId="6" fillId="4" borderId="0" xfId="0" applyFont="1" applyFill="1" applyAlignment="1" applyProtection="1">
      <protection locked="0"/>
    </xf>
    <xf numFmtId="0" fontId="0" fillId="0" borderId="0" xfId="0" applyFont="1" applyBorder="1" applyAlignment="1" applyProtection="1">
      <alignment wrapText="1"/>
    </xf>
    <xf numFmtId="0" fontId="0" fillId="3" borderId="6" xfId="0" applyFont="1" applyFill="1" applyBorder="1" applyAlignment="1" applyProtection="1">
      <alignment horizontal="center"/>
      <protection locked="0"/>
    </xf>
    <xf numFmtId="0" fontId="0" fillId="0" borderId="3" xfId="0" applyFont="1" applyFill="1" applyBorder="1" applyAlignment="1" applyProtection="1">
      <alignment horizontal="center" vertical="center"/>
    </xf>
    <xf numFmtId="0" fontId="0" fillId="0" borderId="5" xfId="0" applyFont="1" applyBorder="1" applyAlignment="1" applyProtection="1">
      <alignment horizontal="center" vertical="center"/>
    </xf>
    <xf numFmtId="0" fontId="0" fillId="0" borderId="38" xfId="0" applyFont="1" applyBorder="1" applyAlignment="1" applyProtection="1">
      <protection locked="0"/>
    </xf>
    <xf numFmtId="0" fontId="0" fillId="3" borderId="27" xfId="0" applyFont="1" applyFill="1" applyBorder="1" applyAlignment="1" applyProtection="1">
      <alignment horizontal="center"/>
      <protection locked="0"/>
    </xf>
    <xf numFmtId="9" fontId="0" fillId="0" borderId="17" xfId="1" applyFont="1" applyFill="1" applyBorder="1" applyAlignment="1" applyProtection="1">
      <alignment vertical="center"/>
    </xf>
    <xf numFmtId="9" fontId="0" fillId="0" borderId="0" xfId="1" applyFont="1" applyFill="1" applyBorder="1" applyAlignment="1" applyProtection="1">
      <alignment vertical="center"/>
    </xf>
    <xf numFmtId="0" fontId="0" fillId="0" borderId="23"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0" fillId="0" borderId="0" xfId="0" applyFont="1" applyBorder="1" applyAlignment="1" applyProtection="1">
      <alignment horizontal="right" vertical="center"/>
      <protection locked="0"/>
    </xf>
    <xf numFmtId="0" fontId="0" fillId="0" borderId="5" xfId="0" applyFont="1" applyBorder="1" applyAlignment="1" applyProtection="1">
      <alignment horizontal="center" vertical="center" shrinkToFit="1"/>
      <protection locked="0"/>
    </xf>
    <xf numFmtId="0" fontId="0" fillId="0" borderId="17" xfId="0" applyFont="1" applyBorder="1" applyAlignment="1" applyProtection="1">
      <alignment horizontal="center"/>
      <protection locked="0"/>
    </xf>
    <xf numFmtId="0" fontId="0" fillId="0" borderId="0" xfId="0" applyFont="1" applyAlignment="1" applyProtection="1">
      <alignment horizontal="center"/>
      <protection locked="0"/>
    </xf>
    <xf numFmtId="0" fontId="0" fillId="0" borderId="0" xfId="0" applyFont="1" applyBorder="1" applyAlignment="1" applyProtection="1">
      <alignment horizontal="center" vertical="center"/>
    </xf>
    <xf numFmtId="0" fontId="0" fillId="0" borderId="2" xfId="0" applyFont="1" applyBorder="1" applyProtection="1">
      <protection locked="0"/>
    </xf>
    <xf numFmtId="0" fontId="0" fillId="0" borderId="23" xfId="0" applyFont="1" applyFill="1" applyBorder="1" applyAlignment="1" applyProtection="1">
      <protection locked="0"/>
    </xf>
    <xf numFmtId="0" fontId="0" fillId="0" borderId="43"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24" xfId="0" applyFont="1" applyBorder="1" applyProtection="1">
      <protection locked="0"/>
    </xf>
    <xf numFmtId="49" fontId="3" fillId="0" borderId="23"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49" fontId="3" fillId="0" borderId="23" xfId="0" applyNumberFormat="1" applyFont="1" applyBorder="1" applyAlignment="1" applyProtection="1">
      <alignment vertical="center"/>
      <protection locked="0"/>
    </xf>
    <xf numFmtId="49" fontId="3" fillId="0" borderId="2" xfId="0" applyNumberFormat="1" applyFont="1" applyBorder="1" applyAlignment="1" applyProtection="1">
      <alignment vertical="center"/>
      <protection locked="0"/>
    </xf>
    <xf numFmtId="0" fontId="0" fillId="2" borderId="45" xfId="0" applyFont="1" applyFill="1" applyBorder="1" applyAlignment="1" applyProtection="1">
      <alignment horizontal="left" vertical="top"/>
      <protection locked="0"/>
    </xf>
    <xf numFmtId="0" fontId="0" fillId="2" borderId="46" xfId="0" applyFont="1" applyFill="1" applyBorder="1" applyAlignment="1" applyProtection="1">
      <alignment horizontal="left" vertical="top"/>
      <protection locked="0"/>
    </xf>
    <xf numFmtId="0" fontId="0" fillId="0" borderId="47" xfId="0" applyFont="1" applyBorder="1" applyAlignment="1" applyProtection="1">
      <protection locked="0"/>
    </xf>
    <xf numFmtId="0" fontId="0" fillId="2" borderId="45" xfId="0" applyFont="1" applyFill="1" applyBorder="1" applyAlignment="1" applyProtection="1">
      <protection locked="0"/>
    </xf>
    <xf numFmtId="0" fontId="0" fillId="0" borderId="24" xfId="0" applyFont="1" applyBorder="1" applyAlignment="1" applyProtection="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0" fillId="0" borderId="38" xfId="0" applyFont="1" applyBorder="1" applyProtection="1">
      <protection locked="0"/>
    </xf>
    <xf numFmtId="0" fontId="0" fillId="0" borderId="29" xfId="0" applyFont="1" applyBorder="1" applyProtection="1">
      <protection locked="0"/>
    </xf>
    <xf numFmtId="0" fontId="0" fillId="0" borderId="45" xfId="0" applyFont="1" applyBorder="1" applyProtection="1"/>
    <xf numFmtId="0" fontId="0" fillId="0" borderId="2" xfId="0" applyFont="1" applyBorder="1" applyAlignment="1" applyProtection="1">
      <alignment wrapText="1"/>
    </xf>
    <xf numFmtId="0" fontId="0" fillId="0" borderId="24" xfId="0" applyFont="1" applyBorder="1" applyProtection="1"/>
    <xf numFmtId="0" fontId="16" fillId="0" borderId="2"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16" fillId="0" borderId="2" xfId="0" applyFont="1" applyFill="1" applyBorder="1" applyAlignment="1" applyProtection="1">
      <alignment vertical="center"/>
      <protection locked="0"/>
    </xf>
    <xf numFmtId="0" fontId="16" fillId="0" borderId="2" xfId="0" applyFont="1" applyBorder="1" applyProtection="1">
      <protection locked="0"/>
    </xf>
    <xf numFmtId="0" fontId="16" fillId="0" borderId="2" xfId="0" applyFont="1" applyBorder="1" applyAlignment="1" applyProtection="1">
      <alignment wrapText="1"/>
      <protection locked="0"/>
    </xf>
    <xf numFmtId="0" fontId="16" fillId="0" borderId="2" xfId="0" applyFont="1" applyBorder="1" applyAlignment="1" applyProtection="1">
      <alignment vertical="top"/>
      <protection locked="0"/>
    </xf>
    <xf numFmtId="0" fontId="16" fillId="0" borderId="24" xfId="0" applyFont="1" applyBorder="1" applyAlignment="1" applyProtection="1">
      <alignment vertical="top"/>
      <protection locked="0"/>
    </xf>
    <xf numFmtId="0" fontId="16" fillId="0" borderId="2" xfId="0" applyFont="1" applyBorder="1" applyAlignment="1" applyProtection="1">
      <alignment horizontal="left" vertical="top" wrapText="1"/>
      <protection locked="0"/>
    </xf>
    <xf numFmtId="0" fontId="16" fillId="0" borderId="2" xfId="0" applyFont="1" applyBorder="1" applyAlignment="1" applyProtection="1">
      <alignment horizontal="left" wrapText="1"/>
      <protection locked="0"/>
    </xf>
    <xf numFmtId="0" fontId="0" fillId="0" borderId="2" xfId="0" applyFont="1" applyBorder="1" applyAlignment="1" applyProtection="1">
      <alignment horizontal="left"/>
      <protection locked="0"/>
    </xf>
    <xf numFmtId="0" fontId="0" fillId="0" borderId="24" xfId="0" applyFont="1" applyBorder="1" applyAlignment="1" applyProtection="1">
      <alignment horizontal="left"/>
      <protection locked="0"/>
    </xf>
    <xf numFmtId="0" fontId="6" fillId="0" borderId="2" xfId="0" applyFont="1" applyBorder="1" applyAlignment="1" applyProtection="1">
      <alignment horizontal="left" vertical="top"/>
      <protection locked="0"/>
    </xf>
    <xf numFmtId="0" fontId="16" fillId="0" borderId="2" xfId="0" applyFont="1" applyBorder="1" applyAlignment="1" applyProtection="1">
      <alignment horizontal="left"/>
      <protection locked="0"/>
    </xf>
    <xf numFmtId="0" fontId="16" fillId="0" borderId="2" xfId="0" applyFont="1" applyBorder="1" applyAlignment="1" applyProtection="1">
      <alignment horizontal="left" vertical="center"/>
      <protection locked="0"/>
    </xf>
    <xf numFmtId="0" fontId="16" fillId="0" borderId="2" xfId="0" applyFont="1" applyBorder="1" applyAlignment="1" applyProtection="1">
      <alignment horizontal="left" vertical="center" wrapText="1"/>
      <protection locked="0"/>
    </xf>
    <xf numFmtId="0" fontId="16" fillId="0" borderId="24" xfId="0" applyFont="1" applyBorder="1" applyProtection="1">
      <protection locked="0"/>
    </xf>
    <xf numFmtId="0" fontId="6" fillId="0" borderId="2" xfId="0" applyFont="1" applyBorder="1" applyAlignment="1" applyProtection="1">
      <alignment horizontal="left" vertical="top" wrapText="1"/>
      <protection locked="0"/>
    </xf>
    <xf numFmtId="0" fontId="16" fillId="0" borderId="24" xfId="0" applyFont="1" applyBorder="1" applyAlignment="1" applyProtection="1">
      <alignment horizontal="left"/>
      <protection locked="0"/>
    </xf>
    <xf numFmtId="0" fontId="16" fillId="0" borderId="2" xfId="0" applyFont="1" applyBorder="1" applyAlignment="1" applyProtection="1">
      <alignment horizontal="left" vertical="top"/>
      <protection locked="0"/>
    </xf>
    <xf numFmtId="0" fontId="6" fillId="0" borderId="2" xfId="0" applyFont="1" applyBorder="1" applyAlignment="1" applyProtection="1">
      <alignment horizontal="left"/>
      <protection locked="0"/>
    </xf>
    <xf numFmtId="0" fontId="0" fillId="0" borderId="2" xfId="0" applyFont="1" applyBorder="1" applyAlignment="1" applyProtection="1">
      <alignment horizontal="left" wrapText="1"/>
      <protection locked="0"/>
    </xf>
    <xf numFmtId="0" fontId="6" fillId="0" borderId="2" xfId="0" applyFont="1" applyBorder="1" applyAlignment="1" applyProtection="1">
      <alignment horizontal="left" vertical="center"/>
      <protection locked="0"/>
    </xf>
    <xf numFmtId="0" fontId="0" fillId="0" borderId="46" xfId="0" applyFont="1" applyBorder="1" applyAlignment="1" applyProtection="1">
      <alignment horizontal="center" vertical="center"/>
      <protection locked="0"/>
    </xf>
    <xf numFmtId="0" fontId="16" fillId="0" borderId="2" xfId="0" applyFont="1" applyBorder="1" applyAlignment="1" applyProtection="1">
      <protection locked="0"/>
    </xf>
    <xf numFmtId="0" fontId="16" fillId="0" borderId="24" xfId="0" applyFont="1" applyFill="1" applyBorder="1" applyAlignment="1" applyProtection="1">
      <alignment vertical="top" wrapText="1"/>
      <protection locked="0"/>
    </xf>
    <xf numFmtId="0" fontId="16" fillId="0" borderId="2" xfId="0" applyFont="1" applyBorder="1" applyAlignment="1" applyProtection="1">
      <alignment vertical="center" wrapText="1"/>
      <protection locked="0"/>
    </xf>
    <xf numFmtId="0" fontId="6" fillId="0" borderId="24" xfId="0" applyFont="1" applyBorder="1" applyAlignment="1" applyProtection="1">
      <alignment vertical="top" wrapText="1"/>
      <protection locked="0"/>
    </xf>
    <xf numFmtId="0" fontId="6" fillId="0" borderId="0" xfId="0" applyFont="1" applyBorder="1" applyAlignment="1" applyProtection="1">
      <alignment vertical="top" wrapText="1"/>
    </xf>
    <xf numFmtId="0" fontId="6" fillId="0" borderId="0" xfId="0" applyFont="1" applyAlignment="1" applyProtection="1">
      <alignment vertical="top" wrapText="1"/>
    </xf>
    <xf numFmtId="0" fontId="17" fillId="0" borderId="0" xfId="0" applyFont="1" applyProtection="1">
      <protection locked="0"/>
    </xf>
    <xf numFmtId="0" fontId="5" fillId="0" borderId="1" xfId="0" applyFont="1" applyBorder="1" applyAlignment="1" applyProtection="1">
      <alignment vertical="center"/>
      <protection locked="0"/>
    </xf>
    <xf numFmtId="49" fontId="0" fillId="0" borderId="50" xfId="0" applyNumberFormat="1" applyFont="1" applyBorder="1" applyProtection="1">
      <protection locked="0"/>
    </xf>
    <xf numFmtId="49" fontId="5" fillId="0" borderId="1" xfId="0" applyNumberFormat="1" applyFont="1" applyBorder="1" applyProtection="1">
      <protection locked="0"/>
    </xf>
    <xf numFmtId="49" fontId="0" fillId="0" borderId="5" xfId="0" applyNumberFormat="1" applyFont="1" applyBorder="1" applyAlignment="1" applyProtection="1">
      <alignment horizontal="left" vertical="top"/>
      <protection locked="0"/>
    </xf>
    <xf numFmtId="0" fontId="5" fillId="0" borderId="0" xfId="0" applyFont="1" applyBorder="1" applyProtection="1">
      <protection locked="0"/>
    </xf>
    <xf numFmtId="0" fontId="14" fillId="0" borderId="0" xfId="0" applyFont="1" applyBorder="1" applyAlignment="1" applyProtection="1">
      <alignment horizontal="justify"/>
      <protection locked="0"/>
    </xf>
    <xf numFmtId="0" fontId="0" fillId="0" borderId="31" xfId="0" applyFont="1" applyBorder="1" applyProtection="1">
      <protection locked="0"/>
    </xf>
    <xf numFmtId="0" fontId="0" fillId="0" borderId="32" xfId="0" applyFont="1" applyBorder="1" applyProtection="1">
      <protection locked="0"/>
    </xf>
    <xf numFmtId="0" fontId="0" fillId="0" borderId="25" xfId="0" applyFont="1" applyFill="1" applyBorder="1" applyAlignment="1" applyProtection="1">
      <alignment horizontal="center" vertical="center" textRotation="255"/>
      <protection locked="0"/>
    </xf>
    <xf numFmtId="0" fontId="0" fillId="0" borderId="26" xfId="0" applyFont="1" applyFill="1" applyBorder="1" applyAlignment="1" applyProtection="1">
      <alignment horizontal="center" vertical="center" textRotation="255"/>
      <protection locked="0"/>
    </xf>
    <xf numFmtId="0" fontId="0" fillId="0" borderId="0" xfId="0" applyFont="1" applyBorder="1" applyAlignment="1" applyProtection="1">
      <alignment wrapText="1"/>
      <protection locked="0"/>
    </xf>
    <xf numFmtId="0" fontId="0" fillId="0" borderId="0" xfId="0" applyFont="1" applyBorder="1" applyAlignment="1" applyProtection="1">
      <alignment horizontal="center" vertical="center" textRotation="255"/>
      <protection locked="0"/>
    </xf>
    <xf numFmtId="0" fontId="0" fillId="0" borderId="3" xfId="0" applyFont="1" applyFill="1" applyBorder="1" applyProtection="1">
      <protection locked="0"/>
    </xf>
    <xf numFmtId="0" fontId="0" fillId="0" borderId="6" xfId="0" applyFont="1" applyFill="1" applyBorder="1" applyProtection="1">
      <protection locked="0"/>
    </xf>
    <xf numFmtId="0" fontId="6" fillId="0" borderId="6" xfId="0" applyFont="1" applyFill="1" applyBorder="1" applyAlignment="1" applyProtection="1">
      <alignment vertical="center" wrapText="1"/>
      <protection locked="0"/>
    </xf>
    <xf numFmtId="0" fontId="0" fillId="0" borderId="9" xfId="0" applyFont="1" applyBorder="1" applyAlignment="1" applyProtection="1">
      <alignment vertical="center" textRotation="255"/>
      <protection locked="0"/>
    </xf>
    <xf numFmtId="0" fontId="0" fillId="0" borderId="3" xfId="0"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0" fontId="0" fillId="0" borderId="6" xfId="0" applyFont="1" applyBorder="1" applyAlignment="1" applyProtection="1">
      <alignment vertical="center"/>
      <protection locked="0"/>
    </xf>
    <xf numFmtId="0" fontId="0" fillId="0" borderId="3"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11" fillId="0" borderId="1" xfId="0" applyFont="1" applyBorder="1" applyProtection="1"/>
    <xf numFmtId="0" fontId="0" fillId="0" borderId="9" xfId="0" applyFont="1" applyBorder="1" applyAlignment="1" applyProtection="1">
      <alignment vertical="center"/>
      <protection locked="0"/>
    </xf>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0" fillId="0" borderId="18" xfId="0" applyFont="1" applyBorder="1" applyAlignment="1" applyProtection="1">
      <alignment vertical="top" wrapText="1"/>
      <protection locked="0"/>
    </xf>
    <xf numFmtId="0" fontId="0" fillId="3" borderId="3" xfId="0" applyFont="1" applyFill="1" applyBorder="1" applyAlignment="1" applyProtection="1">
      <alignment horizontal="center" vertical="center" textRotation="255"/>
      <protection locked="0"/>
    </xf>
    <xf numFmtId="0" fontId="0" fillId="3" borderId="5" xfId="0" applyFont="1" applyFill="1" applyBorder="1" applyAlignment="1" applyProtection="1">
      <alignment horizontal="center" vertical="center" textRotation="255"/>
      <protection locked="0"/>
    </xf>
    <xf numFmtId="0" fontId="5" fillId="0" borderId="0" xfId="0" applyFont="1" applyBorder="1" applyAlignment="1" applyProtection="1">
      <alignment horizontal="left" vertical="center"/>
      <protection locked="0"/>
    </xf>
    <xf numFmtId="0" fontId="0" fillId="0" borderId="9" xfId="0" applyFont="1" applyFill="1" applyBorder="1" applyProtection="1">
      <protection locked="0"/>
    </xf>
    <xf numFmtId="0" fontId="0" fillId="0" borderId="9" xfId="0" applyFont="1" applyBorder="1" applyAlignment="1" applyProtection="1">
      <alignment horizontal="left" vertical="center" shrinkToFit="1"/>
      <protection locked="0"/>
    </xf>
    <xf numFmtId="0" fontId="0" fillId="0" borderId="18" xfId="0" applyFont="1" applyBorder="1" applyAlignment="1" applyProtection="1">
      <alignment horizontal="left" vertical="top"/>
      <protection locked="0"/>
    </xf>
    <xf numFmtId="0" fontId="16" fillId="0" borderId="3"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0" fillId="3" borderId="3" xfId="0" applyFont="1" applyFill="1" applyBorder="1" applyProtection="1">
      <protection locked="0"/>
    </xf>
    <xf numFmtId="0" fontId="0" fillId="3" borderId="5" xfId="0" applyFont="1" applyFill="1" applyBorder="1" applyProtection="1">
      <protection locked="0"/>
    </xf>
    <xf numFmtId="0" fontId="5" fillId="0" borderId="0" xfId="0" applyFont="1" applyProtection="1">
      <protection locked="0"/>
    </xf>
    <xf numFmtId="0" fontId="0" fillId="0" borderId="19" xfId="0" applyFont="1" applyFill="1" applyBorder="1" applyProtection="1">
      <protection locked="0"/>
    </xf>
    <xf numFmtId="0" fontId="6" fillId="0" borderId="19" xfId="0" applyFont="1" applyFill="1" applyBorder="1" applyAlignment="1" applyProtection="1">
      <alignment vertical="center" wrapText="1"/>
      <protection locked="0"/>
    </xf>
    <xf numFmtId="0" fontId="0" fillId="0" borderId="3" xfId="0" applyFont="1" applyBorder="1" applyAlignment="1" applyProtection="1">
      <alignment wrapText="1"/>
      <protection locked="0"/>
    </xf>
    <xf numFmtId="0" fontId="0" fillId="0" borderId="5" xfId="0" applyFont="1" applyBorder="1" applyAlignment="1" applyProtection="1">
      <alignment wrapText="1"/>
      <protection locked="0"/>
    </xf>
    <xf numFmtId="0" fontId="0" fillId="0" borderId="17" xfId="0" applyFont="1" applyFill="1" applyBorder="1" applyAlignment="1" applyProtection="1">
      <alignment vertical="center" wrapText="1"/>
      <protection locked="0"/>
    </xf>
    <xf numFmtId="0" fontId="0" fillId="0" borderId="17" xfId="0" applyFont="1" applyFill="1" applyBorder="1" applyAlignment="1" applyProtection="1">
      <alignment horizontal="center" vertical="center" wrapText="1"/>
    </xf>
    <xf numFmtId="0" fontId="0" fillId="0" borderId="18" xfId="0" applyFont="1" applyFill="1" applyBorder="1" applyAlignment="1" applyProtection="1">
      <alignment horizontal="center" vertical="center" wrapText="1"/>
    </xf>
    <xf numFmtId="0" fontId="0" fillId="0" borderId="17" xfId="0" applyFont="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0" xfId="0" applyFont="1" applyBorder="1" applyAlignment="1" applyProtection="1">
      <alignment horizontal="left" vertical="top"/>
      <protection locked="0"/>
    </xf>
    <xf numFmtId="0" fontId="0" fillId="0" borderId="51" xfId="0" applyFont="1" applyBorder="1" applyAlignment="1" applyProtection="1">
      <alignment horizontal="left" vertical="top"/>
      <protection locked="0"/>
    </xf>
    <xf numFmtId="0" fontId="0" fillId="0" borderId="51" xfId="0"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0" fontId="0" fillId="3" borderId="1" xfId="0" applyFont="1" applyFill="1" applyBorder="1" applyProtection="1">
      <protection locked="0"/>
    </xf>
    <xf numFmtId="0" fontId="6" fillId="0" borderId="3"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0" fillId="0" borderId="52" xfId="0" applyFont="1" applyFill="1" applyBorder="1" applyAlignment="1" applyProtection="1">
      <alignment vertical="center"/>
      <protection locked="0"/>
    </xf>
    <xf numFmtId="0" fontId="0" fillId="0" borderId="53" xfId="0" applyFont="1" applyFill="1" applyBorder="1" applyAlignment="1" applyProtection="1">
      <alignment vertical="center"/>
      <protection locked="0"/>
    </xf>
    <xf numFmtId="0" fontId="0" fillId="0" borderId="25" xfId="0" applyFont="1" applyBorder="1" applyAlignment="1" applyProtection="1">
      <alignment vertical="center" textRotation="255"/>
      <protection locked="0"/>
    </xf>
    <xf numFmtId="0" fontId="0" fillId="0" borderId="42" xfId="0" applyFont="1" applyBorder="1" applyAlignment="1" applyProtection="1">
      <alignment vertical="center" textRotation="255"/>
      <protection locked="0"/>
    </xf>
    <xf numFmtId="0" fontId="0" fillId="0" borderId="26" xfId="0" applyFont="1" applyBorder="1" applyAlignment="1" applyProtection="1">
      <alignment vertical="center" textRotation="255"/>
      <protection locked="0"/>
    </xf>
    <xf numFmtId="0" fontId="16" fillId="0" borderId="3"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0" fillId="3" borderId="17" xfId="0" applyFont="1" applyFill="1" applyBorder="1" applyAlignment="1" applyProtection="1">
      <alignment horizontal="center" vertical="center" textRotation="255"/>
      <protection locked="0"/>
    </xf>
    <xf numFmtId="0" fontId="0" fillId="3" borderId="18" xfId="0" applyFont="1" applyFill="1" applyBorder="1" applyAlignment="1" applyProtection="1">
      <alignment horizontal="center" vertical="center" textRotation="255"/>
      <protection locked="0"/>
    </xf>
    <xf numFmtId="0" fontId="6" fillId="0" borderId="0" xfId="0" applyFont="1" applyBorder="1" applyProtection="1">
      <protection locked="0"/>
    </xf>
    <xf numFmtId="0" fontId="16" fillId="0" borderId="17"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0" fillId="0" borderId="9" xfId="0" applyFont="1" applyBorder="1" applyAlignment="1" applyProtection="1">
      <alignment wrapText="1"/>
      <protection locked="0"/>
    </xf>
    <xf numFmtId="0" fontId="0" fillId="0" borderId="9" xfId="0" applyFont="1" applyBorder="1" applyAlignment="1" applyProtection="1">
      <alignment horizontal="center" vertical="center" textRotation="255"/>
      <protection locked="0"/>
    </xf>
    <xf numFmtId="0" fontId="0" fillId="0" borderId="3" xfId="0" applyFont="1" applyBorder="1" applyAlignment="1" applyProtection="1">
      <alignment horizontal="center" vertical="center" textRotation="255"/>
      <protection locked="0"/>
    </xf>
    <xf numFmtId="0" fontId="0" fillId="0" borderId="1" xfId="0" applyFont="1" applyBorder="1" applyAlignment="1" applyProtection="1">
      <alignment horizontal="center" vertical="center" textRotation="255"/>
      <protection locked="0"/>
    </xf>
    <xf numFmtId="0" fontId="0" fillId="0" borderId="5" xfId="0" applyFont="1" applyBorder="1" applyAlignment="1" applyProtection="1">
      <alignment horizontal="center" vertical="center" textRotation="255"/>
      <protection locked="0"/>
    </xf>
    <xf numFmtId="0" fontId="0" fillId="0" borderId="19" xfId="0" applyFont="1" applyBorder="1" applyAlignment="1" applyProtection="1">
      <alignment horizontal="center" vertical="center" textRotation="255"/>
      <protection locked="0"/>
    </xf>
    <xf numFmtId="0" fontId="0" fillId="0" borderId="0" xfId="0" applyFont="1" applyAlignment="1" applyProtection="1">
      <alignment horizontal="center" vertical="center" textRotation="255"/>
      <protection locked="0"/>
    </xf>
    <xf numFmtId="0" fontId="0" fillId="0" borderId="17" xfId="0" applyFont="1" applyBorder="1" applyAlignment="1" applyProtection="1">
      <alignment wrapText="1"/>
      <protection locked="0"/>
    </xf>
    <xf numFmtId="0" fontId="0" fillId="0" borderId="18" xfId="0" applyFont="1" applyBorder="1" applyAlignment="1" applyProtection="1">
      <alignment wrapText="1"/>
      <protection locked="0"/>
    </xf>
    <xf numFmtId="0" fontId="0" fillId="0" borderId="22" xfId="0" applyFont="1" applyBorder="1" applyAlignment="1" applyProtection="1">
      <alignment horizontal="left" vertical="top"/>
      <protection locked="0"/>
    </xf>
    <xf numFmtId="0" fontId="16" fillId="0" borderId="22" xfId="0" applyFont="1" applyBorder="1" applyAlignment="1" applyProtection="1">
      <alignment horizontal="center" vertical="center"/>
      <protection locked="0"/>
    </xf>
    <xf numFmtId="0" fontId="0" fillId="3" borderId="0" xfId="0" applyFont="1" applyFill="1" applyProtection="1">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0" fillId="0" borderId="54" xfId="0" applyFont="1" applyFill="1" applyBorder="1" applyAlignment="1" applyProtection="1">
      <alignment vertical="center"/>
      <protection locked="0"/>
    </xf>
    <xf numFmtId="0" fontId="0" fillId="0" borderId="55" xfId="0" applyFont="1" applyFill="1" applyBorder="1" applyAlignment="1" applyProtection="1">
      <alignment vertical="center"/>
      <protection locked="0"/>
    </xf>
    <xf numFmtId="0" fontId="0" fillId="0" borderId="3" xfId="0" applyFont="1" applyBorder="1" applyAlignment="1" applyProtection="1">
      <alignment vertical="center"/>
      <protection locked="0"/>
    </xf>
    <xf numFmtId="0" fontId="6" fillId="0" borderId="5" xfId="0" applyFont="1" applyBorder="1" applyAlignment="1" applyProtection="1">
      <alignment vertical="center" wrapText="1"/>
      <protection locked="0"/>
    </xf>
    <xf numFmtId="0" fontId="6" fillId="0" borderId="1" xfId="0" applyFont="1" applyBorder="1" applyAlignment="1" applyProtection="1">
      <alignment vertical="center"/>
      <protection locked="0"/>
    </xf>
    <xf numFmtId="0" fontId="6" fillId="0" borderId="5" xfId="0" applyFont="1" applyBorder="1" applyAlignment="1" applyProtection="1">
      <alignment vertical="center"/>
      <protection locked="0"/>
    </xf>
    <xf numFmtId="0" fontId="16" fillId="0" borderId="17" xfId="0" applyFont="1" applyBorder="1" applyAlignment="1" applyProtection="1">
      <alignment vertical="center" wrapText="1"/>
      <protection locked="0"/>
    </xf>
    <xf numFmtId="0" fontId="16" fillId="0" borderId="18" xfId="0" applyFont="1" applyBorder="1" applyAlignment="1" applyProtection="1">
      <alignment vertical="center" wrapText="1"/>
      <protection locked="0"/>
    </xf>
    <xf numFmtId="0" fontId="11" fillId="0" borderId="17" xfId="0" applyFont="1" applyBorder="1" applyAlignment="1" applyProtection="1">
      <alignment vertical="center" wrapText="1"/>
      <protection locked="0"/>
    </xf>
    <xf numFmtId="0" fontId="11" fillId="0" borderId="18" xfId="0" applyFont="1" applyBorder="1" applyAlignment="1" applyProtection="1">
      <alignment vertical="center" wrapText="1"/>
      <protection locked="0"/>
    </xf>
    <xf numFmtId="0" fontId="0" fillId="3" borderId="9" xfId="0" applyFont="1" applyFill="1" applyBorder="1" applyAlignment="1" applyProtection="1">
      <alignment wrapText="1"/>
      <protection locked="0"/>
    </xf>
    <xf numFmtId="0" fontId="8" fillId="0" borderId="0" xfId="0" applyFont="1" applyBorder="1" applyProtection="1">
      <protection locked="0"/>
    </xf>
    <xf numFmtId="0" fontId="0" fillId="3" borderId="0" xfId="0" applyFont="1" applyFill="1" applyBorder="1" applyProtection="1">
      <protection locked="0"/>
    </xf>
    <xf numFmtId="0" fontId="16" fillId="0" borderId="23"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0" fillId="3" borderId="23" xfId="0" applyFont="1" applyFill="1" applyBorder="1" applyProtection="1">
      <protection locked="0"/>
    </xf>
    <xf numFmtId="0" fontId="0" fillId="3" borderId="24" xfId="0" applyFont="1" applyFill="1" applyBorder="1" applyProtection="1">
      <protection locked="0"/>
    </xf>
    <xf numFmtId="0" fontId="0" fillId="0" borderId="23" xfId="0" applyFont="1" applyBorder="1" applyAlignment="1" applyProtection="1">
      <alignment horizontal="center" vertical="center" textRotation="255"/>
      <protection locked="0"/>
    </xf>
    <xf numFmtId="0" fontId="0" fillId="0" borderId="2" xfId="0" applyFont="1" applyBorder="1" applyAlignment="1" applyProtection="1">
      <alignment horizontal="center" vertical="center" textRotation="255"/>
      <protection locked="0"/>
    </xf>
    <xf numFmtId="0" fontId="0" fillId="0" borderId="24" xfId="0" applyFont="1" applyBorder="1" applyAlignment="1" applyProtection="1">
      <alignment horizontal="center" vertical="center" textRotation="255"/>
      <protection locked="0"/>
    </xf>
    <xf numFmtId="0" fontId="6" fillId="0" borderId="0" xfId="0" applyFont="1" applyProtection="1"/>
    <xf numFmtId="0" fontId="0" fillId="0" borderId="56" xfId="0" applyFont="1" applyFill="1" applyBorder="1" applyAlignment="1" applyProtection="1">
      <alignment vertical="center"/>
      <protection locked="0"/>
    </xf>
    <xf numFmtId="0" fontId="0" fillId="0" borderId="57" xfId="0" applyFont="1" applyFill="1" applyBorder="1" applyAlignment="1" applyProtection="1">
      <alignment vertical="center"/>
      <protection locked="0"/>
    </xf>
    <xf numFmtId="0" fontId="0" fillId="0" borderId="23" xfId="0" applyFont="1" applyBorder="1" applyAlignment="1" applyProtection="1">
      <alignment vertical="center"/>
      <protection locked="0"/>
    </xf>
    <xf numFmtId="0" fontId="0" fillId="0" borderId="24" xfId="0" applyFont="1" applyBorder="1" applyAlignment="1" applyProtection="1">
      <alignment vertical="center"/>
      <protection locked="0"/>
    </xf>
    <xf numFmtId="0" fontId="6" fillId="0" borderId="38" xfId="0" applyFont="1" applyBorder="1" applyAlignment="1" applyProtection="1">
      <alignment vertical="center" wrapText="1"/>
      <protection locked="0"/>
    </xf>
    <xf numFmtId="0" fontId="6" fillId="0" borderId="28"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18" xfId="0" applyFont="1" applyBorder="1" applyAlignment="1" applyProtection="1">
      <alignment vertical="center"/>
      <protection locked="0"/>
    </xf>
    <xf numFmtId="0" fontId="16" fillId="0" borderId="23" xfId="0" applyFont="1" applyBorder="1" applyAlignment="1" applyProtection="1">
      <alignment vertical="center" wrapText="1"/>
      <protection locked="0"/>
    </xf>
    <xf numFmtId="0" fontId="16" fillId="0" borderId="24" xfId="0" applyFont="1" applyBorder="1" applyAlignment="1" applyProtection="1">
      <alignment vertical="center" wrapText="1"/>
      <protection locked="0"/>
    </xf>
    <xf numFmtId="0" fontId="11" fillId="0" borderId="23" xfId="0" applyFont="1" applyBorder="1" applyAlignment="1" applyProtection="1">
      <alignment vertical="center" wrapText="1"/>
      <protection locked="0"/>
    </xf>
    <xf numFmtId="0" fontId="11" fillId="0" borderId="24" xfId="0" applyFont="1"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0" fillId="0" borderId="58" xfId="0" applyFont="1" applyBorder="1" applyProtection="1">
      <protection locked="0"/>
    </xf>
    <xf numFmtId="0" fontId="0" fillId="3" borderId="59" xfId="0" applyFont="1" applyFill="1" applyBorder="1" applyProtection="1">
      <protection locked="0"/>
    </xf>
    <xf numFmtId="0" fontId="0" fillId="3" borderId="60" xfId="0" applyFont="1" applyFill="1" applyBorder="1" applyProtection="1">
      <protection locked="0"/>
    </xf>
    <xf numFmtId="0" fontId="0" fillId="3" borderId="61" xfId="0" applyFont="1" applyFill="1" applyBorder="1" applyProtection="1">
      <protection locked="0"/>
    </xf>
    <xf numFmtId="0" fontId="0" fillId="0" borderId="59" xfId="0" applyFont="1" applyBorder="1" applyProtection="1">
      <protection locked="0"/>
    </xf>
    <xf numFmtId="0" fontId="0" fillId="0" borderId="60" xfId="0" applyFont="1" applyBorder="1" applyProtection="1">
      <protection locked="0"/>
    </xf>
    <xf numFmtId="0" fontId="0" fillId="0" borderId="61" xfId="0" applyFont="1" applyBorder="1" applyProtection="1">
      <protection locked="0"/>
    </xf>
    <xf numFmtId="0" fontId="0" fillId="0" borderId="62" xfId="0" applyFont="1" applyBorder="1" applyProtection="1">
      <protection locked="0"/>
    </xf>
    <xf numFmtId="0" fontId="0" fillId="0" borderId="63" xfId="0" applyFont="1" applyFill="1" applyBorder="1" applyProtection="1">
      <protection locked="0"/>
    </xf>
    <xf numFmtId="0" fontId="0" fillId="0" borderId="3" xfId="0" applyFont="1" applyBorder="1" applyAlignment="1" applyProtection="1">
      <alignment vertical="center" textRotation="255"/>
      <protection locked="0"/>
    </xf>
    <xf numFmtId="0" fontId="0" fillId="0" borderId="1" xfId="0" applyFont="1" applyBorder="1" applyAlignment="1" applyProtection="1">
      <alignment vertical="center" textRotation="255"/>
      <protection locked="0"/>
    </xf>
    <xf numFmtId="0" fontId="0" fillId="0" borderId="5" xfId="0" applyFont="1" applyBorder="1" applyAlignment="1" applyProtection="1">
      <alignment vertical="center" textRotation="255"/>
      <protection locked="0"/>
    </xf>
    <xf numFmtId="0" fontId="0" fillId="0" borderId="18" xfId="0" applyFont="1" applyBorder="1" applyAlignment="1" applyProtection="1">
      <alignment vertical="center" textRotation="255"/>
      <protection locked="0"/>
    </xf>
    <xf numFmtId="0" fontId="0" fillId="0" borderId="0" xfId="0" applyFont="1" applyAlignment="1" applyProtection="1">
      <protection locked="0"/>
    </xf>
    <xf numFmtId="0" fontId="0" fillId="0" borderId="23" xfId="0" applyFont="1" applyFill="1" applyBorder="1" applyAlignment="1" applyProtection="1">
      <alignment horizontal="center" vertical="center" wrapText="1"/>
    </xf>
    <xf numFmtId="0" fontId="0" fillId="0" borderId="24" xfId="0" applyFont="1" applyFill="1" applyBorder="1" applyAlignment="1" applyProtection="1">
      <alignment horizontal="center" vertical="center" wrapText="1"/>
    </xf>
    <xf numFmtId="0" fontId="16" fillId="0" borderId="0" xfId="0" applyFont="1" applyBorder="1" applyProtection="1"/>
    <xf numFmtId="0" fontId="0" fillId="0" borderId="28" xfId="0" applyFont="1" applyBorder="1" applyProtection="1"/>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0" fillId="0" borderId="64" xfId="0" applyFont="1" applyBorder="1" applyProtection="1">
      <protection locked="0"/>
    </xf>
    <xf numFmtId="0" fontId="0" fillId="3" borderId="65" xfId="0" applyFont="1" applyFill="1" applyBorder="1" applyProtection="1">
      <protection locked="0"/>
    </xf>
    <xf numFmtId="0" fontId="0" fillId="3" borderId="66" xfId="0" applyFont="1" applyFill="1" applyBorder="1" applyProtection="1">
      <protection locked="0"/>
    </xf>
    <xf numFmtId="0" fontId="0" fillId="3" borderId="67" xfId="0" applyFont="1" applyFill="1" applyBorder="1" applyProtection="1">
      <protection locked="0"/>
    </xf>
    <xf numFmtId="0" fontId="0" fillId="0" borderId="65" xfId="0" applyFont="1" applyBorder="1" applyProtection="1">
      <protection locked="0"/>
    </xf>
    <xf numFmtId="0" fontId="0" fillId="0" borderId="66" xfId="0" applyFont="1" applyBorder="1" applyProtection="1">
      <protection locked="0"/>
    </xf>
    <xf numFmtId="0" fontId="0" fillId="0" borderId="67" xfId="0" applyFont="1" applyBorder="1" applyProtection="1">
      <protection locked="0"/>
    </xf>
    <xf numFmtId="0" fontId="0" fillId="0" borderId="68" xfId="0" applyFont="1" applyBorder="1" applyProtection="1">
      <protection locked="0"/>
    </xf>
    <xf numFmtId="0" fontId="0" fillId="0" borderId="69" xfId="0" applyFont="1" applyFill="1" applyBorder="1" applyProtection="1">
      <protection locked="0"/>
    </xf>
    <xf numFmtId="0" fontId="0" fillId="0" borderId="17" xfId="0" applyFont="1" applyBorder="1" applyAlignment="1" applyProtection="1">
      <alignment vertical="center" textRotation="255"/>
      <protection locked="0"/>
    </xf>
    <xf numFmtId="0" fontId="0" fillId="0" borderId="0" xfId="0" applyFont="1" applyBorder="1" applyAlignment="1" applyProtection="1">
      <alignment vertical="center" textRotation="255"/>
      <protection locked="0"/>
    </xf>
    <xf numFmtId="0" fontId="0" fillId="0" borderId="27" xfId="0" applyFont="1" applyFill="1" applyBorder="1" applyProtection="1">
      <protection locked="0"/>
    </xf>
    <xf numFmtId="0" fontId="6" fillId="0" borderId="27" xfId="0" applyFont="1" applyFill="1" applyBorder="1" applyAlignment="1" applyProtection="1">
      <alignment vertical="center" wrapText="1"/>
      <protection locked="0"/>
    </xf>
    <xf numFmtId="0" fontId="0" fillId="0" borderId="23" xfId="0" applyFont="1" applyFill="1" applyBorder="1" applyAlignment="1" applyProtection="1">
      <alignment vertical="center" wrapText="1"/>
      <protection locked="0"/>
    </xf>
    <xf numFmtId="0" fontId="0" fillId="0" borderId="24" xfId="0" applyFont="1" applyFill="1" applyBorder="1" applyAlignment="1" applyProtection="1">
      <alignment vertical="center" wrapText="1"/>
      <protection locked="0"/>
    </xf>
    <xf numFmtId="0" fontId="0" fillId="0" borderId="23" xfId="0" applyFont="1" applyBorder="1" applyAlignment="1" applyProtection="1">
      <alignment wrapText="1"/>
      <protection locked="0"/>
    </xf>
    <xf numFmtId="0" fontId="0" fillId="0" borderId="24" xfId="0" applyFont="1" applyBorder="1" applyAlignment="1" applyProtection="1">
      <alignment wrapText="1"/>
      <protection locked="0"/>
    </xf>
    <xf numFmtId="0" fontId="0" fillId="0" borderId="27" xfId="0" applyFont="1" applyBorder="1" applyAlignment="1" applyProtection="1">
      <alignment vertical="center"/>
      <protection locked="0"/>
    </xf>
    <xf numFmtId="0" fontId="6" fillId="0" borderId="9"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3" xfId="0" applyFont="1" applyFill="1" applyBorder="1" applyProtection="1"/>
    <xf numFmtId="0" fontId="0" fillId="0" borderId="5" xfId="0" applyFont="1" applyBorder="1" applyProtection="1"/>
    <xf numFmtId="0" fontId="16" fillId="0" borderId="17" xfId="0" applyFont="1" applyBorder="1" applyAlignment="1" applyProtection="1">
      <alignment vertical="top" wrapText="1"/>
      <protection locked="0"/>
    </xf>
    <xf numFmtId="0" fontId="0" fillId="0" borderId="3" xfId="0" applyFont="1" applyFill="1" applyBorder="1" applyAlignment="1" applyProtection="1">
      <alignment horizontal="left" vertical="center" wrapText="1"/>
    </xf>
    <xf numFmtId="0" fontId="16"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0" fillId="0" borderId="18" xfId="0" applyFont="1" applyBorder="1" applyAlignment="1" applyProtection="1">
      <protection locked="0"/>
    </xf>
    <xf numFmtId="0" fontId="0" fillId="0" borderId="70" xfId="0" applyFont="1" applyBorder="1" applyAlignment="1" applyProtection="1">
      <alignment horizontal="left" vertical="top"/>
      <protection locked="0"/>
    </xf>
    <xf numFmtId="0" fontId="0" fillId="0" borderId="70" xfId="0" applyFont="1" applyBorder="1" applyAlignment="1" applyProtection="1">
      <alignment horizontal="center" vertical="center"/>
      <protection locked="0"/>
    </xf>
    <xf numFmtId="0" fontId="16" fillId="0" borderId="70" xfId="0" applyFont="1" applyBorder="1" applyAlignment="1" applyProtection="1">
      <alignment horizontal="center" vertical="center"/>
      <protection locked="0"/>
    </xf>
    <xf numFmtId="0" fontId="6" fillId="0" borderId="23"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0" fillId="0" borderId="23" xfId="0" applyFont="1" applyBorder="1" applyAlignment="1" applyProtection="1">
      <alignment vertical="center" textRotation="255"/>
      <protection locked="0"/>
    </xf>
    <xf numFmtId="0" fontId="0" fillId="0" borderId="2" xfId="0" applyFont="1" applyBorder="1" applyAlignment="1" applyProtection="1">
      <alignment vertical="center" textRotation="255"/>
      <protection locked="0"/>
    </xf>
    <xf numFmtId="0" fontId="0" fillId="0" borderId="24" xfId="0" applyFont="1" applyBorder="1" applyAlignment="1" applyProtection="1">
      <alignment vertical="center" textRotation="255"/>
      <protection locked="0"/>
    </xf>
    <xf numFmtId="0" fontId="0" fillId="0" borderId="9" xfId="0" applyFont="1" applyBorder="1" applyAlignment="1" applyProtection="1"/>
    <xf numFmtId="0" fontId="0" fillId="0" borderId="39" xfId="0" applyFont="1" applyBorder="1" applyAlignment="1" applyProtection="1"/>
    <xf numFmtId="0" fontId="0" fillId="0" borderId="40" xfId="0" applyFont="1" applyBorder="1" applyAlignment="1" applyProtection="1"/>
    <xf numFmtId="0" fontId="0" fillId="3" borderId="26" xfId="0" applyFont="1" applyFill="1" applyBorder="1" applyAlignment="1" applyProtection="1">
      <protection locked="0"/>
    </xf>
    <xf numFmtId="0" fontId="0" fillId="0" borderId="0" xfId="0" applyFont="1" applyBorder="1" applyAlignment="1" applyProtection="1">
      <alignment horizontal="center" vertical="center" wrapText="1"/>
    </xf>
    <xf numFmtId="0" fontId="0" fillId="0" borderId="0" xfId="0" applyFont="1" applyBorder="1" applyAlignment="1" applyProtection="1"/>
    <xf numFmtId="0" fontId="0" fillId="0" borderId="0" xfId="0" applyFont="1" applyAlignment="1" applyProtection="1"/>
    <xf numFmtId="176" fontId="4" fillId="0" borderId="17" xfId="0" applyNumberFormat="1" applyFont="1" applyBorder="1" applyAlignment="1" applyProtection="1">
      <alignment horizontal="center" vertical="center"/>
    </xf>
    <xf numFmtId="176" fontId="4" fillId="0" borderId="18" xfId="0" applyNumberFormat="1" applyFont="1" applyBorder="1" applyAlignment="1" applyProtection="1">
      <alignment horizontal="center" vertical="center"/>
    </xf>
    <xf numFmtId="0" fontId="0" fillId="0" borderId="17" xfId="0" applyFont="1" applyFill="1" applyBorder="1" applyAlignment="1" applyProtection="1">
      <alignment horizontal="left" vertical="center" wrapText="1"/>
    </xf>
    <xf numFmtId="0" fontId="4" fillId="0" borderId="17"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0" fillId="3" borderId="51" xfId="0" applyFont="1" applyFill="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6" fillId="0" borderId="3" xfId="0" applyFont="1" applyBorder="1" applyAlignment="1" applyProtection="1">
      <alignment vertical="center" textRotation="255"/>
      <protection locked="0"/>
    </xf>
    <xf numFmtId="0" fontId="6" fillId="0" borderId="1" xfId="0" applyFont="1" applyBorder="1" applyAlignment="1" applyProtection="1">
      <alignment vertical="center" textRotation="255"/>
      <protection locked="0"/>
    </xf>
    <xf numFmtId="176" fontId="0" fillId="0" borderId="6" xfId="0" applyNumberFormat="1" applyFont="1" applyBorder="1" applyAlignment="1" applyProtection="1">
      <alignment horizontal="center" vertical="center"/>
    </xf>
    <xf numFmtId="0" fontId="0" fillId="3" borderId="3" xfId="0" applyFont="1" applyFill="1" applyBorder="1" applyAlignment="1" applyProtection="1">
      <protection locked="0"/>
    </xf>
    <xf numFmtId="0" fontId="0" fillId="0" borderId="6" xfId="0" applyFont="1" applyBorder="1" applyAlignment="1" applyProtection="1"/>
    <xf numFmtId="0" fontId="0" fillId="0" borderId="3" xfId="0" applyFont="1" applyBorder="1" applyAlignment="1" applyProtection="1"/>
    <xf numFmtId="0" fontId="0" fillId="0" borderId="5" xfId="0" applyFont="1" applyBorder="1" applyAlignment="1" applyProtection="1"/>
    <xf numFmtId="0" fontId="0" fillId="0" borderId="3" xfId="0" applyFont="1" applyFill="1" applyBorder="1" applyAlignment="1" applyProtection="1">
      <alignment horizontal="right"/>
    </xf>
    <xf numFmtId="0" fontId="0" fillId="0" borderId="5" xfId="0" applyFont="1" applyFill="1" applyBorder="1" applyAlignment="1" applyProtection="1">
      <alignment horizontal="right"/>
    </xf>
    <xf numFmtId="0" fontId="0" fillId="3" borderId="5" xfId="0" applyFont="1" applyFill="1" applyBorder="1" applyAlignment="1" applyProtection="1">
      <protection locked="0"/>
    </xf>
    <xf numFmtId="0" fontId="0" fillId="3" borderId="6" xfId="0" applyFont="1" applyFill="1" applyBorder="1" applyAlignment="1" applyProtection="1">
      <protection locked="0"/>
    </xf>
    <xf numFmtId="0" fontId="0" fillId="0" borderId="71" xfId="0" applyFont="1" applyBorder="1" applyAlignment="1" applyProtection="1"/>
    <xf numFmtId="0" fontId="0" fillId="3" borderId="22" xfId="0" applyFont="1" applyFill="1" applyBorder="1" applyAlignment="1" applyProtection="1">
      <alignment horizontal="center" vertical="center"/>
      <protection locked="0"/>
    </xf>
    <xf numFmtId="0" fontId="0" fillId="0" borderId="4"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0" fontId="0" fillId="3" borderId="23" xfId="0" applyFont="1" applyFill="1" applyBorder="1" applyAlignment="1" applyProtection="1">
      <alignment horizontal="center" vertical="center" textRotation="255"/>
      <protection locked="0"/>
    </xf>
    <xf numFmtId="0" fontId="0" fillId="3" borderId="24" xfId="0" applyFont="1" applyFill="1" applyBorder="1" applyAlignment="1" applyProtection="1">
      <alignment horizontal="center" vertical="center" textRotation="255"/>
      <protection locked="0"/>
    </xf>
    <xf numFmtId="0" fontId="6" fillId="0" borderId="0" xfId="0" applyFont="1" applyBorder="1" applyAlignment="1" applyProtection="1">
      <alignment wrapText="1"/>
      <protection locked="0"/>
    </xf>
    <xf numFmtId="0" fontId="0" fillId="5" borderId="69" xfId="0" applyFont="1" applyFill="1" applyBorder="1" applyProtection="1">
      <protection locked="0"/>
    </xf>
    <xf numFmtId="0" fontId="6" fillId="0" borderId="17" xfId="0" applyFont="1" applyBorder="1" applyAlignment="1" applyProtection="1">
      <alignment vertical="center" textRotation="255"/>
      <protection locked="0"/>
    </xf>
    <xf numFmtId="0" fontId="6" fillId="0" borderId="0" xfId="0" applyFont="1" applyBorder="1" applyAlignment="1" applyProtection="1">
      <alignment vertical="center" textRotation="255"/>
      <protection locked="0"/>
    </xf>
    <xf numFmtId="176" fontId="0" fillId="0" borderId="19" xfId="0" applyNumberFormat="1" applyFont="1" applyBorder="1" applyAlignment="1" applyProtection="1">
      <alignment horizontal="center" vertical="center"/>
    </xf>
    <xf numFmtId="0" fontId="0" fillId="3" borderId="17" xfId="0" applyFont="1" applyFill="1" applyBorder="1" applyAlignment="1" applyProtection="1">
      <protection locked="0"/>
    </xf>
    <xf numFmtId="0" fontId="0" fillId="0" borderId="19" xfId="0" applyFont="1" applyBorder="1" applyAlignment="1" applyProtection="1"/>
    <xf numFmtId="0" fontId="0" fillId="0" borderId="17" xfId="0" applyFont="1" applyFill="1" applyBorder="1" applyAlignment="1" applyProtection="1"/>
    <xf numFmtId="0" fontId="0" fillId="0" borderId="18" xfId="0" applyFont="1" applyBorder="1" applyAlignment="1" applyProtection="1"/>
    <xf numFmtId="0" fontId="0" fillId="0" borderId="17" xfId="0" applyFont="1" applyFill="1" applyBorder="1" applyAlignment="1" applyProtection="1">
      <alignment horizontal="right"/>
    </xf>
    <xf numFmtId="0" fontId="0" fillId="0" borderId="18" xfId="0" applyFont="1" applyFill="1" applyBorder="1" applyAlignment="1" applyProtection="1">
      <alignment horizontal="right"/>
    </xf>
    <xf numFmtId="0" fontId="0" fillId="3" borderId="18" xfId="0" applyFont="1" applyFill="1" applyBorder="1" applyAlignment="1" applyProtection="1">
      <protection locked="0"/>
    </xf>
    <xf numFmtId="0" fontId="0" fillId="3" borderId="19" xfId="0" applyFont="1" applyFill="1" applyBorder="1" applyAlignment="1" applyProtection="1">
      <protection locked="0"/>
    </xf>
    <xf numFmtId="0" fontId="0" fillId="0" borderId="72" xfId="0" applyFont="1" applyBorder="1" applyAlignment="1" applyProtection="1"/>
    <xf numFmtId="0" fontId="5" fillId="0" borderId="0" xfId="0" applyFont="1" applyAlignment="1" applyProtection="1">
      <protection locked="0"/>
    </xf>
    <xf numFmtId="0" fontId="0" fillId="0" borderId="17" xfId="0" applyFont="1" applyFill="1" applyBorder="1" applyProtection="1"/>
    <xf numFmtId="0" fontId="3" fillId="0" borderId="18" xfId="0" applyFont="1" applyBorder="1" applyAlignment="1" applyProtection="1"/>
    <xf numFmtId="0" fontId="3" fillId="0" borderId="18" xfId="0" applyFont="1" applyFill="1" applyBorder="1" applyAlignment="1" applyProtection="1">
      <alignment horizontal="center" vertical="center" wrapText="1"/>
    </xf>
    <xf numFmtId="0" fontId="6" fillId="3" borderId="9" xfId="0" applyFont="1" applyFill="1" applyBorder="1" applyProtection="1">
      <protection locked="0"/>
    </xf>
    <xf numFmtId="0" fontId="0" fillId="5" borderId="67" xfId="0" applyFont="1" applyFill="1" applyBorder="1" applyProtection="1">
      <protection locked="0"/>
    </xf>
    <xf numFmtId="0" fontId="0" fillId="0" borderId="2" xfId="0" applyFont="1" applyBorder="1" applyAlignment="1" applyProtection="1">
      <alignment horizontal="center" vertical="center" wrapText="1"/>
    </xf>
    <xf numFmtId="0" fontId="0" fillId="0" borderId="2" xfId="0" applyFont="1" applyBorder="1" applyAlignment="1" applyProtection="1"/>
    <xf numFmtId="0" fontId="0" fillId="0" borderId="23" xfId="0" applyFont="1" applyFill="1" applyBorder="1" applyProtection="1"/>
    <xf numFmtId="0" fontId="0" fillId="0" borderId="19" xfId="0" applyFont="1" applyBorder="1" applyAlignment="1" applyProtection="1">
      <alignment vertical="center" textRotation="255"/>
      <protection locked="0"/>
    </xf>
    <xf numFmtId="0" fontId="6" fillId="0" borderId="23" xfId="0" applyFont="1" applyBorder="1" applyAlignment="1" applyProtection="1">
      <alignment vertical="center" textRotation="255"/>
      <protection locked="0"/>
    </xf>
    <xf numFmtId="0" fontId="6" fillId="0" borderId="2" xfId="0" applyFont="1" applyBorder="1" applyAlignment="1" applyProtection="1">
      <alignment vertical="center" textRotation="255"/>
      <protection locked="0"/>
    </xf>
    <xf numFmtId="0" fontId="0" fillId="3" borderId="23" xfId="0" applyFont="1" applyFill="1" applyBorder="1" applyAlignment="1" applyProtection="1">
      <protection locked="0"/>
    </xf>
    <xf numFmtId="0" fontId="0" fillId="0" borderId="27" xfId="0" applyFont="1" applyBorder="1" applyAlignment="1" applyProtection="1"/>
    <xf numFmtId="0" fontId="0" fillId="0" borderId="23" xfId="0" applyFont="1" applyFill="1" applyBorder="1" applyAlignment="1" applyProtection="1"/>
    <xf numFmtId="0" fontId="0" fillId="0" borderId="24" xfId="0" applyFont="1" applyBorder="1" applyAlignment="1" applyProtection="1"/>
    <xf numFmtId="0" fontId="0" fillId="3" borderId="24" xfId="0" applyFont="1" applyFill="1" applyBorder="1" applyAlignment="1" applyProtection="1">
      <protection locked="0"/>
    </xf>
    <xf numFmtId="0" fontId="0" fillId="3" borderId="27" xfId="0" applyFont="1" applyFill="1" applyBorder="1" applyAlignment="1" applyProtection="1">
      <protection locked="0"/>
    </xf>
    <xf numFmtId="0" fontId="0" fillId="0" borderId="73" xfId="0" applyFont="1" applyBorder="1" applyAlignment="1" applyProtection="1"/>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0" fillId="0" borderId="3" xfId="0" applyFont="1" applyFill="1" applyBorder="1" applyAlignment="1" applyProtection="1">
      <alignment horizontal="left" vertical="center"/>
    </xf>
    <xf numFmtId="0" fontId="0" fillId="0" borderId="1" xfId="0" applyFont="1" applyFill="1" applyBorder="1" applyAlignment="1" applyProtection="1">
      <alignment horizontal="left" vertical="center"/>
    </xf>
    <xf numFmtId="0" fontId="0" fillId="0" borderId="5" xfId="0" applyFont="1" applyBorder="1" applyAlignment="1" applyProtection="1">
      <alignment vertical="top" wrapText="1"/>
    </xf>
    <xf numFmtId="0" fontId="6" fillId="0" borderId="0" xfId="0" applyFont="1" applyBorder="1" applyAlignment="1" applyProtection="1">
      <alignment vertical="top"/>
      <protection locked="0"/>
    </xf>
    <xf numFmtId="0" fontId="0" fillId="3" borderId="70" xfId="0" applyFont="1" applyFill="1" applyBorder="1" applyAlignment="1" applyProtection="1">
      <alignment horizontal="center" vertical="center"/>
      <protection locked="0"/>
    </xf>
    <xf numFmtId="0" fontId="0" fillId="3" borderId="51" xfId="0" applyFont="1" applyFill="1" applyBorder="1" applyProtection="1">
      <protection locked="0"/>
    </xf>
    <xf numFmtId="0" fontId="0" fillId="3" borderId="35" xfId="0" applyFont="1" applyFill="1" applyBorder="1" applyProtection="1">
      <protection locked="0"/>
    </xf>
    <xf numFmtId="0" fontId="6" fillId="0" borderId="6" xfId="0" applyFont="1" applyBorder="1" applyProtection="1">
      <protection locked="0"/>
    </xf>
    <xf numFmtId="0" fontId="6" fillId="0" borderId="17"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0" fillId="0" borderId="17"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0" fillId="0" borderId="0" xfId="0" applyFont="1" applyFill="1" applyBorder="1" applyAlignment="1" applyProtection="1">
      <alignment horizontal="right" vertical="center" wrapText="1"/>
    </xf>
    <xf numFmtId="176" fontId="4" fillId="0" borderId="17" xfId="0" applyNumberFormat="1" applyFont="1" applyBorder="1" applyAlignment="1" applyProtection="1">
      <alignment horizontal="center" vertical="center" wrapText="1"/>
    </xf>
    <xf numFmtId="176" fontId="4" fillId="0" borderId="18" xfId="0" applyNumberFormat="1" applyFont="1" applyBorder="1" applyAlignment="1" applyProtection="1">
      <alignment horizontal="center" vertical="center" wrapText="1"/>
    </xf>
    <xf numFmtId="0" fontId="0" fillId="0" borderId="23" xfId="0" applyFont="1" applyFill="1" applyBorder="1" applyAlignment="1" applyProtection="1">
      <alignment horizontal="left" vertical="center" wrapText="1"/>
    </xf>
    <xf numFmtId="0" fontId="0" fillId="0" borderId="2" xfId="0" applyFont="1" applyBorder="1" applyAlignment="1" applyProtection="1">
      <alignment horizontal="center" vertical="center"/>
    </xf>
    <xf numFmtId="0" fontId="16" fillId="0" borderId="2" xfId="0" applyFont="1" applyBorder="1" applyAlignment="1" applyProtection="1">
      <alignment horizontal="center" vertical="center" wrapText="1"/>
    </xf>
    <xf numFmtId="0" fontId="0" fillId="3" borderId="70" xfId="0" applyFont="1" applyFill="1" applyBorder="1" applyProtection="1">
      <protection locked="0"/>
    </xf>
    <xf numFmtId="0" fontId="0" fillId="3" borderId="74" xfId="0" applyFont="1" applyFill="1" applyBorder="1" applyProtection="1">
      <protection locked="0"/>
    </xf>
    <xf numFmtId="0" fontId="6" fillId="0" borderId="19" xfId="0" applyFont="1" applyBorder="1" applyProtection="1">
      <protection locked="0"/>
    </xf>
    <xf numFmtId="0" fontId="6" fillId="0" borderId="1" xfId="0" applyFont="1" applyBorder="1" applyAlignment="1" applyProtection="1">
      <alignment horizontal="left" vertical="top" wrapText="1"/>
    </xf>
    <xf numFmtId="0" fontId="0" fillId="0" borderId="1" xfId="0" applyFont="1" applyBorder="1" applyAlignment="1" applyProtection="1">
      <alignment horizontal="left" vertical="top" wrapText="1"/>
    </xf>
    <xf numFmtId="0" fontId="0" fillId="0" borderId="75" xfId="0" applyFont="1" applyFill="1" applyBorder="1" applyAlignment="1" applyProtection="1">
      <alignment horizontal="center" vertical="center"/>
      <protection locked="0"/>
    </xf>
    <xf numFmtId="0" fontId="11" fillId="3" borderId="9" xfId="0" applyFont="1" applyFill="1" applyBorder="1" applyAlignment="1" applyProtection="1">
      <alignment horizontal="left" vertical="center" wrapText="1"/>
      <protection locked="0"/>
    </xf>
    <xf numFmtId="0" fontId="11" fillId="3" borderId="9" xfId="0" applyFont="1" applyFill="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0" fillId="0" borderId="76" xfId="0" applyFont="1" applyBorder="1" applyProtection="1">
      <protection locked="0"/>
    </xf>
    <xf numFmtId="0" fontId="6" fillId="0" borderId="0"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20"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0" fillId="0" borderId="77" xfId="0" applyFont="1" applyBorder="1" applyProtection="1">
      <protection locked="0"/>
    </xf>
    <xf numFmtId="0" fontId="0" fillId="0" borderId="78" xfId="0" applyFont="1" applyBorder="1" applyProtection="1">
      <protection locked="0"/>
    </xf>
    <xf numFmtId="0" fontId="0" fillId="0" borderId="20" xfId="0" applyFont="1" applyBorder="1" applyAlignment="1" applyProtection="1">
      <protection locked="0"/>
    </xf>
    <xf numFmtId="0" fontId="18" fillId="0" borderId="25" xfId="0" applyFont="1" applyBorder="1" applyAlignment="1" applyProtection="1">
      <alignment vertical="center" textRotation="255"/>
      <protection locked="0"/>
    </xf>
    <xf numFmtId="0" fontId="18" fillId="0" borderId="42" xfId="0" applyFont="1" applyBorder="1" applyAlignment="1" applyProtection="1">
      <alignment vertical="center" textRotation="255"/>
      <protection locked="0"/>
    </xf>
    <xf numFmtId="0" fontId="18" fillId="0" borderId="26" xfId="0" applyFont="1" applyBorder="1" applyAlignment="1" applyProtection="1">
      <alignment vertical="center" textRotation="255"/>
      <protection locked="0"/>
    </xf>
    <xf numFmtId="0" fontId="18" fillId="0" borderId="18" xfId="0" applyFont="1" applyBorder="1" applyAlignment="1" applyProtection="1">
      <alignment vertical="center" textRotation="255"/>
      <protection locked="0"/>
    </xf>
    <xf numFmtId="0" fontId="19" fillId="0" borderId="0" xfId="0" applyFont="1" applyBorder="1" applyAlignment="1" applyProtection="1">
      <protection locked="0"/>
    </xf>
    <xf numFmtId="0" fontId="6" fillId="0" borderId="0" xfId="0" applyFont="1" applyAlignment="1" applyProtection="1">
      <alignment wrapText="1"/>
      <protection locked="0"/>
    </xf>
    <xf numFmtId="0" fontId="0" fillId="0" borderId="0" xfId="0" applyFont="1" applyBorder="1" applyAlignment="1">
      <alignment vertical="center"/>
    </xf>
    <xf numFmtId="0" fontId="8" fillId="0" borderId="0" xfId="0" applyFont="1" applyBorder="1" applyAlignment="1">
      <alignment vertical="center"/>
    </xf>
    <xf numFmtId="0" fontId="0" fillId="3" borderId="79" xfId="0" applyFont="1" applyFill="1" applyBorder="1" applyProtection="1">
      <protection locked="0"/>
    </xf>
    <xf numFmtId="0" fontId="0" fillId="3" borderId="80" xfId="0" applyFont="1" applyFill="1" applyBorder="1" applyProtection="1">
      <protection locked="0"/>
    </xf>
    <xf numFmtId="0" fontId="0" fillId="3" borderId="81" xfId="0" applyFont="1" applyFill="1" applyBorder="1" applyProtection="1">
      <protection locked="0"/>
    </xf>
    <xf numFmtId="0" fontId="0" fillId="5" borderId="0" xfId="0" applyFont="1" applyFill="1" applyBorder="1" applyAlignment="1" applyProtection="1">
      <protection locked="0"/>
    </xf>
    <xf numFmtId="0" fontId="0" fillId="0" borderId="82" xfId="0" applyFont="1" applyBorder="1" applyProtection="1">
      <protection locked="0"/>
    </xf>
    <xf numFmtId="0" fontId="0" fillId="5" borderId="80" xfId="0" applyFont="1" applyFill="1" applyBorder="1" applyProtection="1">
      <protection locked="0"/>
    </xf>
    <xf numFmtId="0" fontId="0" fillId="0" borderId="81" xfId="0" applyFont="1" applyBorder="1" applyProtection="1">
      <protection locked="0"/>
    </xf>
    <xf numFmtId="0" fontId="0" fillId="0" borderId="79" xfId="0" applyFont="1" applyBorder="1" applyProtection="1">
      <protection locked="0"/>
    </xf>
    <xf numFmtId="0" fontId="0" fillId="0" borderId="83" xfId="0" applyFont="1" applyBorder="1" applyProtection="1">
      <protection locked="0"/>
    </xf>
    <xf numFmtId="0" fontId="0" fillId="0" borderId="80" xfId="0" applyFont="1" applyBorder="1" applyProtection="1">
      <protection locked="0"/>
    </xf>
    <xf numFmtId="0" fontId="6" fillId="3" borderId="9" xfId="0" applyFont="1" applyFill="1" applyBorder="1" applyAlignment="1" applyProtection="1">
      <protection locked="0"/>
    </xf>
    <xf numFmtId="0" fontId="16" fillId="0" borderId="9"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0" fillId="5" borderId="76" xfId="0" applyFont="1" applyFill="1" applyBorder="1" applyProtection="1">
      <protection locked="0"/>
    </xf>
    <xf numFmtId="176" fontId="3" fillId="0" borderId="18" xfId="0" applyNumberFormat="1" applyFont="1" applyBorder="1" applyAlignment="1" applyProtection="1">
      <alignment horizontal="center" vertical="center" wrapText="1"/>
    </xf>
    <xf numFmtId="0" fontId="6" fillId="0" borderId="23"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6" fillId="0" borderId="0" xfId="0" applyFont="1" applyBorder="1" applyAlignment="1" applyProtection="1">
      <protection locked="0"/>
    </xf>
    <xf numFmtId="0" fontId="8" fillId="0" borderId="0" xfId="0" applyFont="1" applyFill="1" applyBorder="1" applyAlignment="1" applyProtection="1">
      <alignment vertical="center"/>
      <protection locked="0"/>
    </xf>
    <xf numFmtId="0" fontId="0" fillId="0" borderId="23" xfId="0" applyFont="1" applyFill="1" applyBorder="1" applyAlignment="1" applyProtection="1">
      <alignment horizontal="right"/>
    </xf>
    <xf numFmtId="0" fontId="0" fillId="0" borderId="24" xfId="0" applyFont="1" applyFill="1" applyBorder="1" applyAlignment="1" applyProtection="1">
      <alignment horizontal="right"/>
    </xf>
    <xf numFmtId="0" fontId="6" fillId="0" borderId="23"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0" fillId="0" borderId="23"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0" borderId="2" xfId="0" applyFont="1" applyFill="1" applyBorder="1" applyAlignment="1" applyProtection="1">
      <alignment horizontal="right" vertical="center" wrapText="1"/>
    </xf>
    <xf numFmtId="0" fontId="0" fillId="0" borderId="23" xfId="0" applyFont="1" applyFill="1" applyBorder="1" applyAlignment="1" applyProtection="1">
      <alignment vertical="center" wrapText="1"/>
    </xf>
    <xf numFmtId="0" fontId="6" fillId="0" borderId="2" xfId="0" applyFont="1" applyBorder="1" applyAlignment="1" applyProtection="1">
      <alignment horizontal="left" vertical="top" wrapText="1"/>
    </xf>
    <xf numFmtId="0" fontId="0" fillId="0" borderId="2" xfId="0" applyFont="1" applyBorder="1" applyAlignment="1" applyProtection="1">
      <alignment horizontal="left" vertical="top" wrapText="1"/>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0" fillId="0" borderId="36" xfId="0" applyFont="1" applyBorder="1" applyProtection="1">
      <protection locked="0"/>
    </xf>
    <xf numFmtId="0" fontId="0" fillId="0" borderId="9" xfId="0" applyFont="1" applyBorder="1" applyAlignment="1" applyProtection="1">
      <alignment vertical="center" textRotation="255" shrinkToFit="1"/>
      <protection locked="0"/>
    </xf>
    <xf numFmtId="0" fontId="0" fillId="0" borderId="9" xfId="0" applyFont="1" applyFill="1" applyBorder="1" applyProtection="1"/>
    <xf numFmtId="0" fontId="0" fillId="0" borderId="84" xfId="0" applyFont="1" applyBorder="1" applyProtection="1"/>
    <xf numFmtId="0" fontId="0" fillId="0" borderId="3" xfId="0" applyFont="1" applyBorder="1" applyAlignment="1" applyProtection="1">
      <alignment vertical="center" wrapText="1"/>
    </xf>
    <xf numFmtId="0" fontId="0" fillId="0" borderId="5" xfId="0" applyFont="1" applyFill="1" applyBorder="1" applyAlignment="1" applyProtection="1">
      <alignment vertical="center" wrapText="1"/>
    </xf>
    <xf numFmtId="0" fontId="4" fillId="0" borderId="5" xfId="0" applyFont="1" applyBorder="1" applyAlignment="1" applyProtection="1">
      <alignment horizontal="center" vertical="center"/>
    </xf>
    <xf numFmtId="0" fontId="18" fillId="0" borderId="3"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0" fillId="3" borderId="75" xfId="0" applyFont="1" applyFill="1" applyBorder="1" applyProtection="1">
      <protection locked="0"/>
    </xf>
    <xf numFmtId="0" fontId="0" fillId="3" borderId="15" xfId="0" applyFont="1" applyFill="1" applyBorder="1" applyProtection="1">
      <protection locked="0"/>
    </xf>
    <xf numFmtId="176" fontId="0" fillId="0" borderId="27" xfId="0" applyNumberFormat="1"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0" fillId="3" borderId="2" xfId="0" applyFont="1" applyFill="1" applyBorder="1" applyProtection="1">
      <protection locked="0"/>
    </xf>
    <xf numFmtId="0" fontId="18" fillId="0" borderId="17"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0" fillId="3" borderId="20" xfId="0" applyFont="1" applyFill="1" applyBorder="1" applyProtection="1">
      <protection locked="0"/>
    </xf>
    <xf numFmtId="0" fontId="0" fillId="3" borderId="21" xfId="0" applyFont="1" applyFill="1" applyBorder="1" applyProtection="1">
      <protection locked="0"/>
    </xf>
    <xf numFmtId="0" fontId="0" fillId="0" borderId="84" xfId="0" applyFont="1" applyBorder="1" applyAlignment="1" applyProtection="1"/>
    <xf numFmtId="176" fontId="4" fillId="0" borderId="23" xfId="0" applyNumberFormat="1" applyFont="1" applyBorder="1" applyAlignment="1" applyProtection="1">
      <alignment horizontal="center" vertical="center"/>
    </xf>
    <xf numFmtId="176" fontId="3" fillId="0" borderId="24" xfId="0" applyNumberFormat="1" applyFont="1" applyBorder="1" applyAlignment="1" applyProtection="1">
      <alignment horizontal="center" vertical="center"/>
    </xf>
    <xf numFmtId="0" fontId="0" fillId="0" borderId="30" xfId="0" applyFont="1" applyFill="1" applyBorder="1" applyAlignment="1" applyProtection="1">
      <alignment horizontal="center" vertical="center"/>
      <protection locked="0"/>
    </xf>
    <xf numFmtId="0" fontId="0" fillId="0" borderId="46" xfId="0" applyFont="1" applyBorder="1" applyAlignment="1" applyProtection="1">
      <alignment vertical="center" wrapText="1"/>
      <protection locked="0"/>
    </xf>
    <xf numFmtId="0" fontId="0" fillId="0" borderId="2" xfId="0" applyFont="1" applyFill="1" applyBorder="1" applyAlignment="1" applyProtection="1">
      <alignment vertical="center" wrapText="1"/>
      <protection locked="0"/>
    </xf>
    <xf numFmtId="0" fontId="18" fillId="0" borderId="38"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0" fillId="0" borderId="30" xfId="0" applyFont="1" applyFill="1" applyBorder="1" applyProtection="1">
      <protection locked="0"/>
    </xf>
    <xf numFmtId="0" fontId="0" fillId="6" borderId="0" xfId="0" applyFont="1" applyFill="1" applyBorder="1" applyAlignment="1" applyProtection="1">
      <protection locked="0"/>
    </xf>
    <xf numFmtId="0" fontId="11" fillId="0" borderId="3"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6" fillId="0" borderId="3" xfId="0" applyFont="1" applyBorder="1" applyAlignment="1" applyProtection="1">
      <alignment vertical="top" wrapText="1"/>
    </xf>
    <xf numFmtId="0" fontId="6" fillId="0" borderId="1" xfId="0" applyFont="1" applyBorder="1" applyAlignment="1" applyProtection="1">
      <alignment vertical="top"/>
    </xf>
    <xf numFmtId="0" fontId="0" fillId="0" borderId="37" xfId="0" applyFont="1" applyBorder="1" applyProtection="1">
      <protection locked="0"/>
    </xf>
    <xf numFmtId="49" fontId="0" fillId="0" borderId="37" xfId="0" applyNumberFormat="1" applyFont="1" applyBorder="1" applyProtection="1">
      <protection locked="0"/>
    </xf>
    <xf numFmtId="0" fontId="0" fillId="0" borderId="28" xfId="0" applyFont="1" applyBorder="1" applyAlignment="1" applyProtection="1">
      <alignment wrapText="1"/>
      <protection locked="0"/>
    </xf>
    <xf numFmtId="0" fontId="0" fillId="0" borderId="36" xfId="0" applyFont="1" applyBorder="1" applyAlignment="1" applyProtection="1">
      <alignment vertical="top" wrapText="1"/>
      <protection locked="0"/>
    </xf>
    <xf numFmtId="0" fontId="0" fillId="0" borderId="50" xfId="0" applyFont="1" applyFill="1" applyBorder="1" applyAlignment="1" applyProtection="1">
      <alignment horizontal="center" vertical="center"/>
      <protection locked="0"/>
    </xf>
    <xf numFmtId="0" fontId="16" fillId="0" borderId="9" xfId="0" applyFont="1" applyBorder="1" applyAlignment="1" applyProtection="1">
      <alignment vertical="center" wrapText="1"/>
      <protection locked="0"/>
    </xf>
    <xf numFmtId="0" fontId="0" fillId="0" borderId="85" xfId="0" applyFont="1" applyBorder="1" applyAlignment="1" applyProtection="1">
      <alignment vertical="center"/>
      <protection locked="0"/>
    </xf>
    <xf numFmtId="0" fontId="16" fillId="0" borderId="0" xfId="0" applyFont="1" applyAlignment="1" applyProtection="1">
      <alignment vertical="center" wrapText="1"/>
      <protection locked="0"/>
    </xf>
    <xf numFmtId="0" fontId="16" fillId="0" borderId="1" xfId="0" applyFont="1" applyBorder="1" applyAlignment="1" applyProtection="1">
      <alignment vertical="center" wrapText="1"/>
      <protection locked="0"/>
    </xf>
    <xf numFmtId="0" fontId="6"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 xfId="0" applyFont="1" applyBorder="1" applyProtection="1">
      <protection locked="0"/>
    </xf>
    <xf numFmtId="0" fontId="6" fillId="0" borderId="1" xfId="0" applyFont="1" applyBorder="1" applyProtection="1">
      <protection locked="0"/>
    </xf>
    <xf numFmtId="0" fontId="0" fillId="0" borderId="1" xfId="0" applyFont="1" applyBorder="1" applyAlignment="1" applyProtection="1">
      <alignment vertical="top" wrapText="1"/>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6" fillId="0" borderId="17" xfId="0" applyFont="1" applyBorder="1" applyAlignment="1" applyProtection="1">
      <alignment vertical="top"/>
    </xf>
    <xf numFmtId="0" fontId="6" fillId="0" borderId="0" xfId="0" applyFont="1" applyBorder="1" applyAlignment="1" applyProtection="1">
      <alignment vertical="top"/>
    </xf>
    <xf numFmtId="0" fontId="6" fillId="0" borderId="0" xfId="0" applyFont="1" applyProtection="1">
      <protection locked="0"/>
    </xf>
    <xf numFmtId="0" fontId="6" fillId="0" borderId="18" xfId="0" applyFont="1" applyBorder="1" applyProtection="1">
      <protection locked="0"/>
    </xf>
    <xf numFmtId="0" fontId="16" fillId="0" borderId="1" xfId="0" applyFont="1" applyBorder="1" applyAlignment="1" applyProtection="1">
      <alignment wrapText="1"/>
      <protection locked="0"/>
    </xf>
    <xf numFmtId="0" fontId="11" fillId="0" borderId="0" xfId="0" applyFont="1" applyFill="1" applyBorder="1" applyAlignment="1" applyProtection="1">
      <alignment vertical="center" wrapText="1"/>
      <protection locked="0"/>
    </xf>
    <xf numFmtId="0" fontId="16" fillId="0" borderId="0" xfId="0" applyFont="1" applyAlignment="1" applyProtection="1">
      <alignment wrapText="1"/>
      <protection locked="0"/>
    </xf>
    <xf numFmtId="0" fontId="16" fillId="0" borderId="27" xfId="0" applyFont="1" applyBorder="1" applyProtection="1">
      <protection locked="0"/>
    </xf>
    <xf numFmtId="0" fontId="6" fillId="0" borderId="18" xfId="0" applyFont="1" applyBorder="1" applyAlignment="1" applyProtection="1">
      <alignment wrapText="1"/>
      <protection locked="0"/>
    </xf>
    <xf numFmtId="0" fontId="0" fillId="0" borderId="5" xfId="0" applyFont="1" applyBorder="1" applyAlignment="1" applyProtection="1">
      <alignment horizontal="left" vertical="top"/>
      <protection locked="0"/>
    </xf>
    <xf numFmtId="0" fontId="6" fillId="0" borderId="0" xfId="0" applyFont="1" applyBorder="1" applyAlignment="1" applyProtection="1">
      <alignment horizontal="left" vertical="center" wrapText="1"/>
      <protection locked="0"/>
    </xf>
    <xf numFmtId="0" fontId="0" fillId="5" borderId="66" xfId="0" applyFont="1" applyFill="1" applyBorder="1" applyProtection="1">
      <protection locked="0"/>
    </xf>
    <xf numFmtId="0" fontId="20" fillId="0" borderId="1" xfId="0" applyFont="1" applyBorder="1" applyAlignment="1" applyProtection="1">
      <alignment horizontal="right" vertical="center" wrapText="1"/>
      <protection locked="0"/>
    </xf>
    <xf numFmtId="0" fontId="0" fillId="0" borderId="0" xfId="0" applyFont="1" applyBorder="1" applyAlignment="1" applyProtection="1">
      <alignment vertical="top"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6" fillId="0" borderId="23" xfId="0" applyFont="1" applyBorder="1" applyAlignment="1" applyProtection="1">
      <alignment vertical="top"/>
    </xf>
    <xf numFmtId="0" fontId="6" fillId="0" borderId="2" xfId="0" applyFont="1" applyBorder="1" applyAlignment="1" applyProtection="1">
      <alignment vertical="top"/>
    </xf>
    <xf numFmtId="0" fontId="0" fillId="0" borderId="1" xfId="0" applyFont="1" applyBorder="1" applyAlignment="1" applyProtection="1">
      <alignment horizontal="left" vertical="top"/>
      <protection locked="0"/>
    </xf>
    <xf numFmtId="0" fontId="16" fillId="0" borderId="9" xfId="0" applyFont="1" applyBorder="1" applyProtection="1">
      <protection locked="0"/>
    </xf>
    <xf numFmtId="0" fontId="21" fillId="0" borderId="0" xfId="0" applyFont="1" applyAlignment="1" applyProtection="1">
      <protection locked="0"/>
    </xf>
    <xf numFmtId="0" fontId="20" fillId="0" borderId="0" xfId="0" applyFont="1" applyBorder="1" applyAlignment="1" applyProtection="1">
      <alignment horizontal="right" vertical="center" wrapText="1"/>
      <protection locked="0"/>
    </xf>
    <xf numFmtId="0" fontId="16" fillId="0" borderId="3" xfId="0" applyFont="1" applyBorder="1" applyAlignment="1" applyProtection="1">
      <alignment vertical="top" wrapText="1"/>
    </xf>
    <xf numFmtId="0" fontId="16" fillId="0" borderId="1" xfId="0" applyFont="1" applyBorder="1" applyAlignment="1" applyProtection="1">
      <alignment vertical="top"/>
    </xf>
    <xf numFmtId="0" fontId="0" fillId="0" borderId="2" xfId="0" applyFont="1" applyBorder="1" applyAlignment="1" applyProtection="1">
      <alignment vertical="top" wrapText="1"/>
    </xf>
    <xf numFmtId="0" fontId="16" fillId="0" borderId="17" xfId="0" applyFont="1" applyBorder="1" applyAlignment="1" applyProtection="1">
      <alignment vertical="top"/>
    </xf>
    <xf numFmtId="0" fontId="16" fillId="0" borderId="0" xfId="0" applyFont="1" applyBorder="1" applyAlignment="1" applyProtection="1">
      <alignment vertical="top"/>
    </xf>
    <xf numFmtId="0" fontId="16" fillId="0" borderId="9" xfId="0" applyFont="1" applyBorder="1" applyAlignment="1" applyProtection="1">
      <alignment horizontal="left" vertical="center" wrapText="1"/>
      <protection locked="0"/>
    </xf>
    <xf numFmtId="0" fontId="16" fillId="0" borderId="9" xfId="0" applyFont="1" applyBorder="1" applyAlignment="1" applyProtection="1">
      <alignment horizontal="left" vertical="center"/>
      <protection locked="0"/>
    </xf>
    <xf numFmtId="49" fontId="16" fillId="0" borderId="9" xfId="0" applyNumberFormat="1" applyFont="1" applyFill="1" applyBorder="1" applyProtection="1">
      <protection locked="0"/>
    </xf>
    <xf numFmtId="0" fontId="0" fillId="0" borderId="3" xfId="0" applyFont="1" applyBorder="1" applyAlignment="1" applyProtection="1">
      <alignment wrapText="1"/>
    </xf>
    <xf numFmtId="0" fontId="0" fillId="0" borderId="1" xfId="0" applyFont="1" applyBorder="1" applyAlignment="1" applyProtection="1"/>
    <xf numFmtId="0" fontId="16" fillId="0" borderId="23" xfId="0" applyFont="1" applyBorder="1" applyAlignment="1" applyProtection="1">
      <alignment vertical="top"/>
    </xf>
    <xf numFmtId="0" fontId="16" fillId="0" borderId="2" xfId="0" applyFont="1" applyBorder="1" applyAlignment="1" applyProtection="1">
      <alignment vertical="top"/>
    </xf>
    <xf numFmtId="0" fontId="0" fillId="0" borderId="2" xfId="0" applyFont="1" applyBorder="1" applyAlignment="1" applyProtection="1">
      <alignment vertical="center"/>
      <protection locked="0"/>
    </xf>
    <xf numFmtId="0" fontId="16" fillId="0" borderId="9" xfId="0" applyFont="1" applyBorder="1" applyAlignment="1" applyProtection="1">
      <alignment horizontal="left"/>
      <protection locked="0"/>
    </xf>
    <xf numFmtId="0" fontId="0" fillId="0" borderId="46" xfId="0" applyFont="1" applyBorder="1" applyProtection="1">
      <protection locked="0"/>
    </xf>
    <xf numFmtId="0" fontId="0" fillId="0" borderId="45" xfId="0" applyFont="1" applyBorder="1" applyProtection="1">
      <protection locked="0"/>
    </xf>
    <xf numFmtId="0" fontId="0" fillId="0" borderId="17" xfId="0" applyFont="1" applyBorder="1" applyAlignment="1" applyProtection="1">
      <alignment wrapText="1"/>
    </xf>
    <xf numFmtId="0" fontId="6" fillId="0" borderId="17" xfId="0" applyFont="1" applyBorder="1" applyAlignment="1" applyProtection="1">
      <alignment vertical="top" wrapText="1"/>
    </xf>
    <xf numFmtId="0" fontId="0" fillId="0" borderId="23" xfId="0" applyFont="1" applyBorder="1" applyAlignment="1" applyProtection="1">
      <alignment wrapText="1"/>
    </xf>
    <xf numFmtId="0" fontId="6" fillId="0" borderId="23" xfId="0" applyFont="1" applyBorder="1" applyAlignment="1" applyProtection="1">
      <alignment vertical="top" wrapText="1"/>
    </xf>
    <xf numFmtId="0" fontId="6" fillId="0" borderId="2" xfId="0" applyFont="1" applyBorder="1" applyAlignment="1" applyProtection="1">
      <alignment vertical="top" wrapText="1"/>
    </xf>
    <xf numFmtId="0" fontId="6" fillId="0" borderId="2" xfId="0" applyFont="1" applyBorder="1" applyAlignment="1" applyProtection="1">
      <alignment wrapText="1"/>
      <protection locked="0"/>
    </xf>
    <xf numFmtId="0" fontId="6" fillId="0" borderId="2" xfId="0" applyFont="1" applyBorder="1" applyAlignment="1" applyProtection="1">
      <alignment horizontal="left" vertical="center" wrapText="1"/>
      <protection locked="0"/>
    </xf>
    <xf numFmtId="0" fontId="6" fillId="0" borderId="2" xfId="0" applyFont="1" applyBorder="1" applyProtection="1">
      <protection locked="0"/>
    </xf>
    <xf numFmtId="0" fontId="20" fillId="0" borderId="2" xfId="0" applyFont="1" applyBorder="1" applyAlignment="1" applyProtection="1">
      <alignment horizontal="right" vertical="center" wrapText="1"/>
      <protection locked="0"/>
    </xf>
    <xf numFmtId="49" fontId="0" fillId="0" borderId="2" xfId="0" applyNumberFormat="1" applyFont="1" applyBorder="1" applyProtection="1">
      <protection locked="0"/>
    </xf>
    <xf numFmtId="0" fontId="6" fillId="0" borderId="24" xfId="0" applyFont="1" applyBorder="1" applyProtection="1">
      <protection locked="0"/>
    </xf>
    <xf numFmtId="0" fontId="6" fillId="0" borderId="24" xfId="0" applyFont="1" applyBorder="1" applyAlignment="1" applyProtection="1">
      <alignment wrapText="1"/>
      <protection locked="0"/>
    </xf>
    <xf numFmtId="0" fontId="11" fillId="0" borderId="2" xfId="0" applyFont="1" applyFill="1" applyBorder="1" applyAlignment="1" applyProtection="1">
      <alignment vertical="center" wrapText="1"/>
      <protection locked="0"/>
    </xf>
    <xf numFmtId="0" fontId="16" fillId="0" borderId="37" xfId="0" applyFont="1" applyBorder="1" applyAlignment="1" applyProtection="1">
      <alignment vertical="center" wrapText="1"/>
      <protection locked="0"/>
    </xf>
    <xf numFmtId="0" fontId="16" fillId="0" borderId="86" xfId="0" applyFont="1" applyFill="1" applyBorder="1" applyAlignment="1" applyProtection="1">
      <alignment vertical="center" wrapText="1"/>
      <protection locked="0"/>
    </xf>
    <xf numFmtId="0" fontId="0" fillId="0" borderId="87" xfId="0" applyFont="1" applyBorder="1" applyAlignment="1" applyProtection="1">
      <alignment horizontal="left" vertical="top"/>
      <protection locked="0"/>
    </xf>
    <xf numFmtId="0" fontId="6" fillId="0" borderId="0" xfId="0" applyFont="1" applyBorder="1" applyAlignment="1" applyProtection="1">
      <alignment horizontal="center" vertical="center"/>
      <protection locked="0"/>
    </xf>
    <xf numFmtId="0" fontId="11" fillId="0" borderId="0" xfId="0" applyFont="1" applyProtection="1">
      <protection locked="0"/>
    </xf>
    <xf numFmtId="0" fontId="16" fillId="0" borderId="0" xfId="0" applyFont="1"/>
    <xf numFmtId="0" fontId="16" fillId="0" borderId="25" xfId="0" applyFont="1" applyBorder="1"/>
    <xf numFmtId="0" fontId="16" fillId="0" borderId="42" xfId="0" applyFont="1" applyBorder="1"/>
    <xf numFmtId="0" fontId="16" fillId="0" borderId="26" xfId="0" applyFont="1" applyBorder="1"/>
    <xf numFmtId="0" fontId="11" fillId="0" borderId="42" xfId="0" applyFont="1" applyBorder="1"/>
    <xf numFmtId="0" fontId="11" fillId="0" borderId="42" xfId="0" applyFont="1" applyBorder="1" applyAlignment="1">
      <alignment horizontal="center"/>
    </xf>
    <xf numFmtId="0" fontId="11" fillId="0" borderId="26" xfId="0" applyFont="1" applyBorder="1" applyAlignment="1">
      <alignment horizontal="center"/>
    </xf>
    <xf numFmtId="0" fontId="11" fillId="0" borderId="26" xfId="0" applyFont="1" applyBorder="1"/>
    <xf numFmtId="0" fontId="22" fillId="0" borderId="0" xfId="0" applyFont="1" applyProtection="1">
      <protection locked="0"/>
    </xf>
    <xf numFmtId="0" fontId="11" fillId="0" borderId="25" xfId="0" applyFont="1" applyBorder="1" applyProtection="1">
      <protection locked="0"/>
    </xf>
    <xf numFmtId="0" fontId="11" fillId="0" borderId="42"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3" borderId="25" xfId="0" applyFont="1" applyFill="1" applyBorder="1" applyAlignment="1" applyProtection="1">
      <alignment horizontal="center" vertical="center" wrapText="1"/>
      <protection locked="0"/>
    </xf>
    <xf numFmtId="0" fontId="11" fillId="3" borderId="42" xfId="0"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wrapText="1"/>
      <protection locked="0"/>
    </xf>
    <xf numFmtId="0" fontId="11" fillId="3" borderId="25" xfId="0" applyFont="1" applyFill="1" applyBorder="1" applyProtection="1">
      <protection locked="0"/>
    </xf>
    <xf numFmtId="0" fontId="11" fillId="3" borderId="42" xfId="0" applyFont="1" applyFill="1" applyBorder="1" applyProtection="1">
      <protection locked="0"/>
    </xf>
    <xf numFmtId="0" fontId="11" fillId="3" borderId="26" xfId="0" applyFont="1" applyFill="1" applyBorder="1" applyProtection="1">
      <protection locked="0"/>
    </xf>
    <xf numFmtId="0" fontId="0" fillId="0" borderId="9" xfId="0" applyBorder="1" applyAlignment="1">
      <alignment horizontal="center" vertical="center"/>
    </xf>
    <xf numFmtId="0" fontId="16" fillId="0" borderId="9" xfId="0" applyFont="1" applyBorder="1"/>
    <xf numFmtId="0" fontId="10" fillId="0" borderId="9" xfId="0" applyFont="1" applyBorder="1" applyAlignment="1">
      <alignment horizontal="center" vertical="center"/>
    </xf>
    <xf numFmtId="0" fontId="10" fillId="0" borderId="9" xfId="0" applyFont="1" applyBorder="1" applyAlignment="1">
      <alignment vertical="center" shrinkToFit="1"/>
    </xf>
    <xf numFmtId="0" fontId="10" fillId="0" borderId="9" xfId="0" applyFont="1" applyBorder="1" applyAlignment="1">
      <alignment vertical="center"/>
    </xf>
    <xf numFmtId="0" fontId="10" fillId="0" borderId="0" xfId="0" applyFont="1"/>
    <xf numFmtId="0" fontId="16" fillId="0" borderId="9" xfId="0" applyFont="1" applyBorder="1" applyAlignment="1">
      <alignment horizontal="center"/>
    </xf>
    <xf numFmtId="0" fontId="10" fillId="0" borderId="0" xfId="0" applyFont="1" applyAlignment="1">
      <alignment shrinkToFit="1"/>
    </xf>
    <xf numFmtId="0" fontId="0" fillId="0" borderId="0" xfId="0" applyAlignment="1">
      <alignment shrinkToFit="1"/>
    </xf>
    <xf numFmtId="0" fontId="11" fillId="0" borderId="25" xfId="0" applyFont="1" applyBorder="1" applyAlignment="1" applyProtection="1">
      <alignment horizontal="center" vertical="center" wrapText="1"/>
      <protection locked="0"/>
    </xf>
    <xf numFmtId="0" fontId="0" fillId="0" borderId="42"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wrapText="1"/>
      <protection locked="0"/>
    </xf>
    <xf numFmtId="0" fontId="11" fillId="3" borderId="25" xfId="0" applyFont="1" applyFill="1" applyBorder="1" applyAlignment="1" applyProtection="1">
      <alignment vertical="center" wrapText="1"/>
      <protection locked="0"/>
    </xf>
    <xf numFmtId="0" fontId="11" fillId="3" borderId="42" xfId="0" applyFont="1" applyFill="1" applyBorder="1" applyAlignment="1" applyProtection="1">
      <alignment vertical="center" wrapText="1"/>
      <protection locked="0"/>
    </xf>
    <xf numFmtId="0" fontId="11" fillId="3" borderId="26" xfId="0" applyFont="1" applyFill="1" applyBorder="1" applyAlignment="1" applyProtection="1">
      <alignment vertical="center" wrapText="1"/>
      <protection locked="0"/>
    </xf>
    <xf numFmtId="0" fontId="11" fillId="0" borderId="3" xfId="0" applyFont="1" applyBorder="1" applyAlignment="1" applyProtection="1">
      <alignment horizontal="center" vertical="center" wrapText="1"/>
      <protection locked="0"/>
    </xf>
    <xf numFmtId="0" fontId="16" fillId="0" borderId="9" xfId="0" applyFont="1" applyBorder="1" applyAlignment="1">
      <alignment horizontal="center" vertical="center" shrinkToFit="1"/>
    </xf>
    <xf numFmtId="0" fontId="0" fillId="0" borderId="9" xfId="0" applyFont="1" applyBorder="1" applyAlignment="1">
      <alignment horizontal="center"/>
    </xf>
    <xf numFmtId="0" fontId="11" fillId="0" borderId="27" xfId="0" applyFont="1" applyBorder="1" applyProtection="1">
      <protection locked="0"/>
    </xf>
    <xf numFmtId="0" fontId="11" fillId="0" borderId="23" xfId="0" applyFont="1" applyBorder="1" applyProtection="1">
      <protection locked="0"/>
    </xf>
    <xf numFmtId="0" fontId="11" fillId="0" borderId="2" xfId="0" applyFont="1" applyBorder="1" applyAlignment="1" applyProtection="1">
      <alignment horizontal="center"/>
      <protection locked="0"/>
    </xf>
    <xf numFmtId="0" fontId="11" fillId="0" borderId="26" xfId="0" applyFont="1" applyBorder="1" applyProtection="1">
      <protection locked="0"/>
    </xf>
    <xf numFmtId="0" fontId="11" fillId="3" borderId="25" xfId="0" applyFont="1" applyFill="1" applyBorder="1" applyAlignment="1" applyProtection="1">
      <alignment horizontal="center" vertical="center"/>
      <protection locked="0"/>
    </xf>
    <xf numFmtId="0" fontId="11" fillId="3" borderId="42"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vertical="center"/>
      <protection locked="0"/>
    </xf>
    <xf numFmtId="0" fontId="11" fillId="0" borderId="88" xfId="0" applyFont="1" applyFill="1" applyBorder="1" applyAlignment="1" applyProtection="1">
      <alignment horizontal="center" vertical="center" wrapText="1"/>
      <protection locked="0"/>
    </xf>
    <xf numFmtId="0" fontId="11" fillId="0" borderId="89"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3" borderId="25" xfId="0" applyFont="1" applyFill="1" applyBorder="1" applyAlignment="1" applyProtection="1">
      <alignment horizontal="center"/>
      <protection locked="0"/>
    </xf>
    <xf numFmtId="0" fontId="11" fillId="3" borderId="42" xfId="0" applyFont="1" applyFill="1" applyBorder="1" applyAlignment="1" applyProtection="1">
      <alignment horizontal="center"/>
      <protection locked="0"/>
    </xf>
    <xf numFmtId="0" fontId="11" fillId="3" borderId="26" xfId="0" applyFont="1" applyFill="1" applyBorder="1" applyAlignment="1" applyProtection="1">
      <alignment horizontal="center"/>
      <protection locked="0"/>
    </xf>
    <xf numFmtId="0" fontId="11" fillId="0" borderId="90" xfId="0" applyFont="1" applyFill="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3" fillId="3" borderId="25" xfId="0" applyFont="1" applyFill="1" applyBorder="1" applyAlignment="1" applyProtection="1">
      <alignment horizontal="center" vertical="center"/>
      <protection locked="0"/>
    </xf>
    <xf numFmtId="0" fontId="3" fillId="3" borderId="42"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wrapText="1"/>
      <protection locked="0"/>
    </xf>
    <xf numFmtId="0" fontId="3" fillId="3" borderId="42"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11" fillId="0" borderId="9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75" xfId="0" applyFont="1" applyFill="1" applyBorder="1" applyProtection="1">
      <protection locked="0"/>
    </xf>
    <xf numFmtId="0" fontId="11" fillId="0" borderId="13" xfId="0" applyFont="1" applyFill="1" applyBorder="1" applyProtection="1">
      <protection locked="0"/>
    </xf>
    <xf numFmtId="0" fontId="11" fillId="3" borderId="15" xfId="0" applyFont="1" applyFill="1" applyBorder="1" applyProtection="1">
      <protection locked="0"/>
    </xf>
    <xf numFmtId="0" fontId="11" fillId="3" borderId="9" xfId="0" applyFont="1" applyFill="1" applyBorder="1" applyProtection="1">
      <protection locked="0"/>
    </xf>
    <xf numFmtId="0" fontId="11" fillId="3" borderId="16" xfId="0" applyFont="1" applyFill="1" applyBorder="1" applyProtection="1">
      <protection locked="0"/>
    </xf>
    <xf numFmtId="0" fontId="11" fillId="3" borderId="21" xfId="0" applyFont="1" applyFill="1" applyBorder="1" applyProtection="1">
      <protection locked="0"/>
    </xf>
    <xf numFmtId="0" fontId="11" fillId="0" borderId="30" xfId="0" applyFont="1" applyFill="1" applyBorder="1" applyProtection="1">
      <protection locked="0"/>
    </xf>
    <xf numFmtId="0" fontId="11" fillId="0" borderId="28" xfId="0" applyFont="1" applyFill="1" applyBorder="1" applyProtection="1">
      <protection locked="0"/>
    </xf>
    <xf numFmtId="0" fontId="11" fillId="3" borderId="29" xfId="0" applyFont="1" applyFill="1" applyBorder="1" applyProtection="1">
      <protection locked="0"/>
    </xf>
    <xf numFmtId="0" fontId="11" fillId="0" borderId="0" xfId="0" applyFont="1" applyAlignment="1">
      <alignment horizontal="center" vertical="center"/>
    </xf>
    <xf numFmtId="0" fontId="11" fillId="3" borderId="0" xfId="0" applyFont="1" applyFill="1"/>
    <xf numFmtId="0" fontId="11" fillId="0" borderId="0" xfId="0" applyFont="1"/>
    <xf numFmtId="0" fontId="16" fillId="0" borderId="0" xfId="0" applyFont="1" applyBorder="1"/>
    <xf numFmtId="0" fontId="16" fillId="0" borderId="92" xfId="0" applyFont="1" applyBorder="1" applyAlignment="1">
      <alignment horizontal="center"/>
    </xf>
    <xf numFmtId="0" fontId="16" fillId="0" borderId="93" xfId="0" applyFont="1" applyBorder="1"/>
    <xf numFmtId="0" fontId="16" fillId="0" borderId="94" xfId="0" applyFont="1" applyBorder="1"/>
    <xf numFmtId="0" fontId="16" fillId="0" borderId="95" xfId="0" applyFont="1" applyBorder="1"/>
    <xf numFmtId="0" fontId="16" fillId="0" borderId="96" xfId="0" applyFont="1" applyBorder="1" applyAlignment="1">
      <alignment horizontal="center"/>
    </xf>
    <xf numFmtId="0" fontId="16" fillId="0" borderId="74" xfId="0" applyFont="1" applyBorder="1"/>
    <xf numFmtId="0" fontId="16" fillId="0" borderId="23" xfId="0" applyFont="1" applyBorder="1"/>
    <xf numFmtId="0" fontId="16" fillId="0" borderId="2" xfId="0" applyFont="1" applyBorder="1"/>
    <xf numFmtId="0" fontId="16" fillId="0" borderId="24" xfId="0" applyFont="1" applyBorder="1"/>
    <xf numFmtId="0" fontId="16" fillId="0" borderId="27" xfId="0" applyFont="1" applyBorder="1"/>
    <xf numFmtId="0" fontId="16" fillId="0" borderId="97" xfId="0" applyFont="1" applyBorder="1"/>
    <xf numFmtId="0" fontId="16" fillId="0" borderId="35" xfId="0" applyFont="1" applyBorder="1"/>
    <xf numFmtId="0" fontId="16" fillId="0" borderId="3" xfId="0" applyFont="1" applyBorder="1"/>
    <xf numFmtId="0" fontId="16" fillId="0" borderId="1" xfId="0" applyFont="1" applyBorder="1"/>
    <xf numFmtId="0" fontId="16" fillId="0" borderId="5" xfId="0" applyFont="1" applyBorder="1"/>
    <xf numFmtId="0" fontId="16" fillId="0" borderId="6" xfId="0" applyFont="1" applyBorder="1"/>
    <xf numFmtId="0" fontId="16" fillId="0" borderId="98" xfId="0" applyFont="1" applyBorder="1"/>
    <xf numFmtId="0" fontId="16" fillId="0" borderId="99" xfId="0" applyFont="1" applyBorder="1"/>
    <xf numFmtId="0" fontId="16" fillId="0" borderId="100" xfId="0" applyFont="1" applyBorder="1"/>
    <xf numFmtId="0" fontId="16" fillId="0" borderId="101" xfId="0" applyFont="1" applyBorder="1"/>
    <xf numFmtId="0" fontId="16" fillId="0" borderId="0" xfId="0" applyFont="1" applyBorder="1" applyAlignment="1">
      <alignment horizontal="center"/>
    </xf>
    <xf numFmtId="0" fontId="11" fillId="0" borderId="99" xfId="0" applyFont="1" applyBorder="1" applyAlignment="1">
      <alignment horizontal="center"/>
    </xf>
    <xf numFmtId="0" fontId="16" fillId="0" borderId="102" xfId="0" applyFont="1" applyBorder="1"/>
    <xf numFmtId="0" fontId="16" fillId="0" borderId="103" xfId="0" applyFont="1" applyBorder="1"/>
    <xf numFmtId="0" fontId="16" fillId="0" borderId="104" xfId="0" applyFont="1" applyBorder="1"/>
    <xf numFmtId="0" fontId="16" fillId="0" borderId="105" xfId="0" applyFont="1" applyBorder="1" applyAlignment="1">
      <alignment horizontal="center"/>
    </xf>
    <xf numFmtId="0" fontId="16" fillId="0" borderId="106" xfId="0" applyFont="1" applyBorder="1"/>
    <xf numFmtId="0" fontId="16" fillId="0" borderId="107" xfId="0" applyFont="1" applyBorder="1"/>
    <xf numFmtId="0" fontId="16" fillId="0" borderId="108" xfId="0" applyFont="1" applyBorder="1"/>
    <xf numFmtId="0" fontId="16" fillId="0" borderId="109" xfId="0" applyFont="1" applyBorder="1"/>
    <xf numFmtId="0" fontId="16" fillId="0" borderId="110" xfId="0" applyFont="1" applyBorder="1"/>
    <xf numFmtId="0" fontId="16" fillId="0" borderId="111" xfId="0" applyFont="1" applyBorder="1"/>
    <xf numFmtId="0" fontId="11" fillId="0" borderId="25" xfId="0" applyFont="1" applyBorder="1" applyAlignment="1">
      <alignment horizontal="center" vertical="center"/>
    </xf>
    <xf numFmtId="0" fontId="11" fillId="0" borderId="42" xfId="0" applyFont="1" applyBorder="1" applyAlignment="1">
      <alignment horizontal="center" vertical="center"/>
    </xf>
    <xf numFmtId="0" fontId="11" fillId="0" borderId="26" xfId="0" applyFont="1" applyBorder="1" applyAlignment="1">
      <alignment horizontal="center" vertical="center"/>
    </xf>
    <xf numFmtId="0" fontId="23" fillId="0" borderId="0" xfId="0" applyFont="1" applyProtection="1">
      <protection locked="0"/>
    </xf>
    <xf numFmtId="0" fontId="0" fillId="0" borderId="25" xfId="0" applyFont="1" applyBorder="1" applyAlignment="1" applyProtection="1">
      <alignment vertical="center" shrinkToFit="1"/>
      <protection locked="0"/>
    </xf>
    <xf numFmtId="0" fontId="0" fillId="0" borderId="42" xfId="0" applyFont="1" applyBorder="1" applyAlignment="1" applyProtection="1">
      <alignment vertical="center" shrinkToFit="1"/>
      <protection locked="0"/>
    </xf>
    <xf numFmtId="0" fontId="0" fillId="0" borderId="42" xfId="0" applyFont="1" applyBorder="1" applyAlignment="1" applyProtection="1">
      <alignment horizontal="center" vertical="center" textRotation="255"/>
      <protection locked="0"/>
    </xf>
    <xf numFmtId="0" fontId="0" fillId="0" borderId="3" xfId="0" applyFont="1" applyBorder="1" applyAlignment="1" applyProtection="1">
      <alignment vertical="center" shrinkToFit="1"/>
      <protection locked="0"/>
    </xf>
    <xf numFmtId="0" fontId="0" fillId="0" borderId="0" xfId="0" applyFont="1" applyAlignment="1" applyProtection="1">
      <alignment horizontal="right"/>
      <protection locked="0"/>
    </xf>
    <xf numFmtId="0" fontId="0" fillId="0" borderId="6" xfId="0" applyFont="1" applyBorder="1" applyAlignment="1" applyProtection="1">
      <alignment vertical="center" shrinkToFit="1"/>
      <protection locked="0"/>
    </xf>
    <xf numFmtId="0" fontId="0" fillId="0" borderId="9" xfId="0" applyFont="1" applyBorder="1" applyAlignment="1" applyProtection="1">
      <alignment vertical="center" shrinkToFit="1"/>
      <protection locked="0"/>
    </xf>
    <xf numFmtId="0" fontId="0" fillId="0" borderId="27" xfId="0" applyFont="1" applyBorder="1" applyAlignment="1" applyProtection="1">
      <alignment vertical="center" shrinkToFit="1"/>
      <protection locked="0"/>
    </xf>
    <xf numFmtId="0" fontId="0" fillId="0" borderId="26" xfId="0" applyFont="1" applyBorder="1" applyAlignment="1" applyProtection="1">
      <alignment vertical="center" shrinkToFit="1"/>
      <protection locked="0"/>
    </xf>
    <xf numFmtId="0" fontId="0" fillId="0" borderId="0" xfId="0" applyFont="1" applyBorder="1" applyAlignment="1" applyProtection="1">
      <alignment vertical="center" shrinkToFit="1"/>
      <protection locked="0"/>
    </xf>
    <xf numFmtId="177" fontId="0" fillId="7" borderId="6" xfId="0" applyNumberFormat="1" applyFont="1" applyFill="1" applyBorder="1" applyProtection="1"/>
    <xf numFmtId="177" fontId="0" fillId="0" borderId="6" xfId="0" applyNumberFormat="1" applyFont="1" applyBorder="1" applyProtection="1">
      <protection locked="0"/>
    </xf>
    <xf numFmtId="0" fontId="0" fillId="0" borderId="71" xfId="0" applyBorder="1" applyProtection="1">
      <protection locked="0"/>
    </xf>
    <xf numFmtId="0" fontId="24" fillId="0" borderId="0" xfId="0" applyFont="1" applyBorder="1" applyProtection="1">
      <protection locked="0"/>
    </xf>
    <xf numFmtId="177" fontId="0" fillId="0" borderId="6" xfId="0" applyNumberFormat="1" applyFont="1" applyBorder="1" applyAlignment="1" applyProtection="1">
      <alignment horizontal="right"/>
      <protection locked="0"/>
    </xf>
    <xf numFmtId="177" fontId="0" fillId="7" borderId="27" xfId="0" applyNumberFormat="1" applyFont="1" applyFill="1" applyBorder="1" applyProtection="1"/>
    <xf numFmtId="177" fontId="0" fillId="0" borderId="27" xfId="0" applyNumberFormat="1" applyFont="1" applyBorder="1" applyProtection="1">
      <protection locked="0"/>
    </xf>
    <xf numFmtId="0" fontId="0" fillId="0" borderId="73" xfId="0" applyBorder="1" applyProtection="1">
      <protection locked="0"/>
    </xf>
    <xf numFmtId="177" fontId="0" fillId="0" borderId="27" xfId="0" applyNumberFormat="1" applyFont="1" applyBorder="1" applyAlignment="1" applyProtection="1">
      <alignment horizontal="right"/>
      <protection locked="0"/>
    </xf>
    <xf numFmtId="0" fontId="0" fillId="0" borderId="84" xfId="0" quotePrefix="1" applyFont="1" applyBorder="1" applyProtection="1">
      <protection locked="0"/>
    </xf>
    <xf numFmtId="0" fontId="0" fillId="0" borderId="9" xfId="0" quotePrefix="1" applyFont="1" applyBorder="1" applyProtection="1">
      <protection locked="0"/>
    </xf>
    <xf numFmtId="0" fontId="0" fillId="0" borderId="84" xfId="0" applyFont="1" applyBorder="1" applyAlignment="1" applyProtection="1">
      <alignment horizontal="left"/>
      <protection locked="0"/>
    </xf>
    <xf numFmtId="0" fontId="0" fillId="0" borderId="84" xfId="0" applyBorder="1" applyProtection="1">
      <protection locked="0"/>
    </xf>
    <xf numFmtId="177" fontId="0" fillId="7" borderId="9" xfId="0" applyNumberFormat="1" applyFont="1" applyFill="1" applyBorder="1" applyProtection="1"/>
    <xf numFmtId="0" fontId="0" fillId="0" borderId="112" xfId="0" applyBorder="1" applyProtection="1">
      <protection locked="0"/>
    </xf>
    <xf numFmtId="0" fontId="24" fillId="0" borderId="0" xfId="0" applyFont="1" applyBorder="1" applyAlignment="1" applyProtection="1">
      <alignment vertical="center"/>
      <protection locked="0"/>
    </xf>
    <xf numFmtId="0" fontId="24" fillId="0" borderId="0" xfId="0" applyFont="1" applyBorder="1" applyAlignment="1" applyProtection="1">
      <alignment horizontal="left" vertical="top"/>
      <protection locked="0"/>
    </xf>
    <xf numFmtId="0" fontId="0" fillId="7" borderId="9" xfId="0" applyFont="1" applyFill="1" applyBorder="1" applyProtection="1"/>
    <xf numFmtId="0" fontId="14" fillId="0" borderId="0" xfId="0" applyFont="1"/>
    <xf numFmtId="0" fontId="11" fillId="0" borderId="113" xfId="0" applyFont="1" applyBorder="1" applyAlignment="1">
      <alignment horizontal="center" vertical="center"/>
    </xf>
    <xf numFmtId="0" fontId="11" fillId="0" borderId="114" xfId="0" applyFont="1" applyBorder="1" applyAlignment="1">
      <alignment horizontal="center" vertical="center"/>
    </xf>
    <xf numFmtId="0" fontId="11" fillId="0" borderId="115" xfId="0" applyFont="1" applyBorder="1" applyAlignment="1">
      <alignment horizontal="center" vertical="center"/>
    </xf>
    <xf numFmtId="0" fontId="11" fillId="0" borderId="116" xfId="0" applyFont="1" applyBorder="1"/>
    <xf numFmtId="0" fontId="11" fillId="0" borderId="117" xfId="0" applyFont="1" applyBorder="1"/>
    <xf numFmtId="0" fontId="11" fillId="0" borderId="118" xfId="0" applyFont="1" applyBorder="1"/>
    <xf numFmtId="0" fontId="14" fillId="0" borderId="0" xfId="0" applyFont="1" applyAlignment="1">
      <alignment horizontal="right"/>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9" xfId="0" applyFont="1" applyBorder="1"/>
    <xf numFmtId="0" fontId="11" fillId="0" borderId="121" xfId="0" applyFont="1" applyBorder="1"/>
    <xf numFmtId="0" fontId="14" fillId="0" borderId="0" xfId="0" applyFont="1" applyAlignment="1">
      <alignment vertical="center"/>
    </xf>
    <xf numFmtId="0" fontId="25" fillId="0" borderId="0" xfId="0" applyFont="1"/>
    <xf numFmtId="0" fontId="14" fillId="0" borderId="0" xfId="0" applyFont="1" applyAlignment="1"/>
    <xf numFmtId="0" fontId="25" fillId="0" borderId="0" xfId="0" applyFont="1" applyAlignment="1"/>
    <xf numFmtId="0" fontId="11" fillId="0" borderId="122" xfId="0" applyFont="1" applyBorder="1" applyAlignment="1">
      <alignment horizontal="center" vertical="center"/>
    </xf>
    <xf numFmtId="0" fontId="11" fillId="0" borderId="123" xfId="0" applyFont="1" applyBorder="1" applyAlignment="1">
      <alignment horizontal="center" vertical="center"/>
    </xf>
    <xf numFmtId="0" fontId="11" fillId="0" borderId="124" xfId="0" applyFont="1" applyBorder="1" applyAlignment="1">
      <alignment horizontal="center" vertical="center"/>
    </xf>
    <xf numFmtId="0" fontId="11" fillId="0" borderId="125" xfId="0" applyFont="1" applyBorder="1"/>
    <xf numFmtId="0" fontId="11" fillId="0" borderId="126" xfId="0" applyFont="1" applyBorder="1"/>
    <xf numFmtId="0" fontId="11" fillId="0" borderId="127" xfId="0" applyFont="1" applyBorder="1"/>
    <xf numFmtId="0" fontId="11" fillId="0" borderId="128" xfId="0" applyFont="1" applyBorder="1" applyAlignment="1">
      <alignment horizontal="center"/>
    </xf>
    <xf numFmtId="0" fontId="11" fillId="0" borderId="129" xfId="0" quotePrefix="1" applyFont="1" applyBorder="1" applyAlignment="1">
      <alignment horizontal="center"/>
    </xf>
    <xf numFmtId="0" fontId="11" fillId="0" borderId="114" xfId="0" applyFont="1" applyBorder="1" applyAlignment="1">
      <alignment horizontal="center"/>
    </xf>
    <xf numFmtId="0" fontId="11" fillId="0" borderId="115" xfId="0" applyFont="1" applyBorder="1"/>
    <xf numFmtId="0" fontId="11" fillId="0" borderId="130" xfId="0" applyFont="1" applyBorder="1" applyAlignment="1">
      <alignment horizontal="center"/>
    </xf>
    <xf numFmtId="0" fontId="11" fillId="0" borderId="131" xfId="0" quotePrefix="1" applyFont="1" applyBorder="1" applyAlignment="1">
      <alignment horizontal="center"/>
    </xf>
    <xf numFmtId="0" fontId="11" fillId="0" borderId="120" xfId="0" applyFont="1" applyBorder="1"/>
    <xf numFmtId="0" fontId="11" fillId="0" borderId="132" xfId="0" applyFont="1" applyBorder="1" applyAlignment="1">
      <alignment horizontal="center"/>
    </xf>
    <xf numFmtId="0" fontId="11" fillId="0" borderId="133" xfId="0" quotePrefix="1" applyFont="1" applyBorder="1" applyAlignment="1">
      <alignment horizontal="center"/>
    </xf>
    <xf numFmtId="0" fontId="11" fillId="0" borderId="134" xfId="0" applyFont="1" applyBorder="1"/>
    <xf numFmtId="0" fontId="11" fillId="0" borderId="135" xfId="0" applyFont="1" applyBorder="1"/>
    <xf numFmtId="0" fontId="11" fillId="0" borderId="136" xfId="0" quotePrefix="1" applyFont="1" applyBorder="1" applyAlignment="1">
      <alignment horizontal="center"/>
    </xf>
    <xf numFmtId="0" fontId="11" fillId="0" borderId="2" xfId="0" applyFont="1" applyBorder="1"/>
    <xf numFmtId="0" fontId="11" fillId="0" borderId="137" xfId="0" applyFont="1" applyBorder="1"/>
    <xf numFmtId="0" fontId="11" fillId="0" borderId="24" xfId="0" applyFont="1" applyBorder="1"/>
    <xf numFmtId="0" fontId="11" fillId="0" borderId="27" xfId="0" applyFont="1" applyBorder="1"/>
    <xf numFmtId="0" fontId="11" fillId="0" borderId="138" xfId="0" applyFont="1" applyBorder="1"/>
    <xf numFmtId="0" fontId="11" fillId="0" borderId="139" xfId="0" quotePrefix="1" applyFont="1" applyBorder="1" applyAlignment="1">
      <alignment horizontal="center"/>
    </xf>
    <xf numFmtId="0" fontId="11" fillId="0" borderId="1" xfId="0" applyFont="1" applyFill="1" applyBorder="1"/>
    <xf numFmtId="0" fontId="11" fillId="0" borderId="140" xfId="0" applyFont="1" applyBorder="1"/>
    <xf numFmtId="0" fontId="11" fillId="0" borderId="5" xfId="0" applyFont="1" applyBorder="1"/>
    <xf numFmtId="0" fontId="11" fillId="0" borderId="6" xfId="0" applyFont="1" applyBorder="1"/>
    <xf numFmtId="0" fontId="11" fillId="0" borderId="141" xfId="0" applyFont="1" applyBorder="1"/>
    <xf numFmtId="0" fontId="11" fillId="0" borderId="142" xfId="0" quotePrefix="1" applyFont="1" applyBorder="1" applyAlignment="1">
      <alignment horizontal="center"/>
    </xf>
    <xf numFmtId="0" fontId="11" fillId="0" borderId="143" xfId="0" applyFont="1" applyBorder="1"/>
    <xf numFmtId="0" fontId="11" fillId="0" borderId="144" xfId="0" applyFont="1" applyBorder="1"/>
    <xf numFmtId="0" fontId="11" fillId="0" borderId="145" xfId="0" applyFont="1" applyBorder="1" applyAlignment="1">
      <alignment horizontal="center" vertical="center" wrapText="1"/>
    </xf>
    <xf numFmtId="0" fontId="11" fillId="0" borderId="146" xfId="0" applyFont="1" applyBorder="1" applyAlignment="1">
      <alignment horizontal="center" vertical="center" wrapText="1"/>
    </xf>
    <xf numFmtId="0" fontId="0" fillId="0" borderId="146" xfId="0" applyFont="1" applyBorder="1"/>
    <xf numFmtId="0" fontId="0" fillId="0" borderId="147" xfId="0" applyFont="1" applyBorder="1"/>
    <xf numFmtId="0" fontId="11" fillId="0" borderId="148" xfId="0" applyFont="1" applyBorder="1" applyAlignment="1">
      <alignment horizontal="center" vertical="center" wrapText="1"/>
    </xf>
    <xf numFmtId="0" fontId="11" fillId="0" borderId="149" xfId="0" applyFont="1" applyBorder="1" applyAlignment="1">
      <alignment horizontal="center" vertical="center" wrapText="1"/>
    </xf>
    <xf numFmtId="0" fontId="0" fillId="0" borderId="149" xfId="0" applyFont="1" applyBorder="1"/>
    <xf numFmtId="0" fontId="0" fillId="0" borderId="150" xfId="0" applyFont="1" applyBorder="1"/>
    <xf numFmtId="0" fontId="11" fillId="0" borderId="122" xfId="0" applyFont="1" applyBorder="1" applyAlignment="1">
      <alignment horizontal="center" vertical="center" wrapText="1"/>
    </xf>
    <xf numFmtId="0" fontId="11" fillId="0" borderId="123" xfId="0" applyFont="1" applyBorder="1" applyAlignment="1">
      <alignment horizontal="center" vertical="center" wrapText="1"/>
    </xf>
    <xf numFmtId="0" fontId="0" fillId="0" borderId="123" xfId="0" applyFont="1" applyBorder="1"/>
    <xf numFmtId="0" fontId="0" fillId="0" borderId="124" xfId="0" applyFont="1" applyBorder="1"/>
  </cellXfs>
  <cellStyles count="2">
    <cellStyle name="標準" xfId="0" builtinId="0"/>
    <cellStyle name="パーセント" xfId="1" builtinId="5"/>
  </cellStyles>
  <dxfs count="27">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BE"/>
      <color rgb="FFFFFF99"/>
      <color rgb="FFFFFFA0"/>
      <color rgb="FFFFFF57"/>
      <color rgb="FFFFC057"/>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8890</xdr:colOff>
      <xdr:row>117</xdr:row>
      <xdr:rowOff>57785</xdr:rowOff>
    </xdr:from>
    <xdr:to xmlns:xdr="http://schemas.openxmlformats.org/drawingml/2006/spreadsheetDrawing">
      <xdr:col>25</xdr:col>
      <xdr:colOff>170815</xdr:colOff>
      <xdr:row>123</xdr:row>
      <xdr:rowOff>143510</xdr:rowOff>
    </xdr:to>
    <xdr:sp macro="" textlink="">
      <xdr:nvSpPr>
        <xdr:cNvPr id="2" name="図形 1"/>
        <xdr:cNvSpPr/>
      </xdr:nvSpPr>
      <xdr:spPr>
        <a:xfrm>
          <a:off x="5247640" y="22346285"/>
          <a:ext cx="161925" cy="1228725"/>
        </a:xfrm>
        <a:prstGeom prst="rightBrace">
          <a:avLst/>
        </a:prstGeom>
        <a:noFill/>
        <a:ln w="952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T1348"/>
  <sheetViews>
    <sheetView showGridLines="0" tabSelected="1" view="pageBreakPreview" topLeftCell="A683" zoomScale="93" zoomScaleSheetLayoutView="93" workbookViewId="0">
      <selection activeCell="Y672" sqref="A672:AG727"/>
    </sheetView>
  </sheetViews>
  <sheetFormatPr defaultRowHeight="13.5"/>
  <cols>
    <col min="1" max="1" width="2.875" style="1" customWidth="1"/>
    <col min="2" max="9" width="2.75" style="2" customWidth="1"/>
    <col min="10" max="10" width="3.125" style="2" customWidth="1"/>
    <col min="11" max="15" width="2.75" style="2" customWidth="1"/>
    <col min="16" max="16" width="3" style="2" customWidth="1"/>
    <col min="17" max="25" width="2.75" style="2" customWidth="1"/>
    <col min="26" max="26" width="2.5" style="2" customWidth="1"/>
    <col min="27" max="30" width="2.75" style="2" customWidth="1"/>
    <col min="31" max="31" width="2.625" style="2" customWidth="1"/>
    <col min="32" max="32" width="2.75" style="2" customWidth="1"/>
    <col min="33" max="33" width="3.25" style="3" customWidth="1"/>
    <col min="34" max="34" width="2.75" style="4" customWidth="1"/>
    <col min="35" max="35" width="5.75" style="4" hidden="1" customWidth="1"/>
    <col min="36" max="36" width="13" style="4" hidden="1" customWidth="1"/>
    <col min="37" max="37" width="15.125" style="4" customWidth="1"/>
    <col min="38" max="59" width="2.75" style="4" customWidth="1"/>
    <col min="60" max="16384" width="9" style="4" customWidth="1"/>
  </cols>
  <sheetData>
    <row r="1" spans="1:34" ht="15" customHeight="1">
      <c r="A1" s="5"/>
      <c r="B1" s="69" t="s">
        <v>1126</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266"/>
      <c r="AH1" s="37"/>
    </row>
    <row r="2" spans="1:34" ht="15" customHeight="1">
      <c r="A2" s="6"/>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419"/>
      <c r="AH2" s="37"/>
    </row>
    <row r="3" spans="1:34" ht="15" customHeight="1">
      <c r="A3" s="6"/>
      <c r="B3" s="39"/>
      <c r="C3" s="39"/>
      <c r="D3" s="39"/>
      <c r="E3" s="39"/>
      <c r="F3" s="39"/>
      <c r="G3" s="71"/>
      <c r="H3" s="71"/>
      <c r="I3" s="71"/>
      <c r="J3" s="71"/>
      <c r="K3" s="71"/>
      <c r="L3" s="71"/>
      <c r="M3" s="71"/>
      <c r="N3" s="71"/>
      <c r="O3" s="71"/>
      <c r="P3" s="71"/>
      <c r="Q3" s="71"/>
      <c r="R3" s="39"/>
      <c r="S3" s="39"/>
      <c r="T3" s="39"/>
      <c r="U3" s="39"/>
      <c r="V3" s="39"/>
      <c r="W3" s="39"/>
      <c r="X3" s="39"/>
      <c r="Y3" s="39"/>
      <c r="Z3" s="39"/>
      <c r="AA3" s="39"/>
      <c r="AB3" s="39"/>
      <c r="AC3" s="39"/>
      <c r="AD3" s="39"/>
      <c r="AE3" s="39"/>
      <c r="AF3" s="39"/>
      <c r="AG3" s="419"/>
      <c r="AH3" s="37"/>
    </row>
    <row r="4" spans="1:34" ht="15" customHeight="1">
      <c r="A4" s="6"/>
      <c r="B4" s="71"/>
      <c r="C4" s="72"/>
      <c r="D4" s="72"/>
      <c r="E4" s="71"/>
      <c r="F4" s="71"/>
      <c r="G4" s="71"/>
      <c r="H4" s="71"/>
      <c r="I4" s="71"/>
      <c r="J4" s="71"/>
      <c r="K4" s="71"/>
      <c r="L4" s="71"/>
      <c r="M4" s="71"/>
      <c r="N4" s="71"/>
      <c r="O4" s="71"/>
      <c r="P4" s="71"/>
      <c r="Q4" s="71"/>
      <c r="R4" s="71"/>
      <c r="S4" s="127" t="s">
        <v>148</v>
      </c>
      <c r="T4" s="71"/>
      <c r="U4" s="291"/>
      <c r="V4" s="291"/>
      <c r="W4" s="71" t="s">
        <v>13</v>
      </c>
      <c r="X4" s="291"/>
      <c r="Y4" s="291"/>
      <c r="Z4" s="71" t="s">
        <v>32</v>
      </c>
      <c r="AA4" s="291"/>
      <c r="AB4" s="291"/>
      <c r="AC4" s="127" t="s">
        <v>210</v>
      </c>
      <c r="AD4" s="71"/>
      <c r="AE4" s="71"/>
      <c r="AF4" s="71"/>
      <c r="AG4" s="419"/>
      <c r="AH4" s="37"/>
    </row>
    <row r="5" spans="1:34" ht="15" customHeight="1">
      <c r="A5" s="7"/>
      <c r="B5" s="72"/>
      <c r="C5" s="72"/>
      <c r="D5" s="72"/>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419"/>
      <c r="AH5" s="37"/>
    </row>
    <row r="6" spans="1:34" ht="15" customHeight="1">
      <c r="A6" s="8" t="s">
        <v>714</v>
      </c>
      <c r="B6" s="73"/>
      <c r="C6" s="73"/>
      <c r="D6" s="73"/>
      <c r="E6" s="73"/>
      <c r="F6" s="184"/>
      <c r="G6" s="195"/>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64"/>
      <c r="AH6" s="37"/>
    </row>
    <row r="7" spans="1:34" ht="15" customHeight="1">
      <c r="A7" s="9"/>
      <c r="B7" s="74"/>
      <c r="C7" s="74"/>
      <c r="D7" s="74"/>
      <c r="E7" s="74"/>
      <c r="F7" s="185"/>
      <c r="G7" s="196"/>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67"/>
      <c r="AH7" s="37"/>
    </row>
    <row r="8" spans="1:34" ht="15" customHeight="1">
      <c r="A8" s="10" t="s">
        <v>8</v>
      </c>
      <c r="B8" s="75"/>
      <c r="C8" s="75"/>
      <c r="D8" s="75"/>
      <c r="E8" s="75"/>
      <c r="F8" s="186"/>
      <c r="G8" s="75"/>
      <c r="H8" s="75" t="s">
        <v>43</v>
      </c>
      <c r="I8" s="203"/>
      <c r="J8" s="203"/>
      <c r="K8" s="203"/>
      <c r="L8" s="75" t="s">
        <v>48</v>
      </c>
      <c r="M8" s="203"/>
      <c r="N8" s="203"/>
      <c r="O8" s="203"/>
      <c r="P8" s="203"/>
      <c r="Q8" s="75"/>
      <c r="R8" s="97"/>
      <c r="S8" s="97"/>
      <c r="T8" s="97"/>
      <c r="U8" s="97"/>
      <c r="V8" s="97"/>
      <c r="W8" s="97"/>
      <c r="X8" s="97"/>
      <c r="Y8" s="97"/>
      <c r="Z8" s="97"/>
      <c r="AA8" s="97"/>
      <c r="AB8" s="97"/>
      <c r="AC8" s="97"/>
      <c r="AD8" s="97"/>
      <c r="AE8" s="97"/>
      <c r="AF8" s="97"/>
      <c r="AG8" s="420"/>
      <c r="AH8" s="37"/>
    </row>
    <row r="9" spans="1:34" ht="15" customHeight="1">
      <c r="A9" s="11"/>
      <c r="B9" s="76"/>
      <c r="C9" s="76"/>
      <c r="D9" s="76"/>
      <c r="E9" s="76"/>
      <c r="F9" s="187"/>
      <c r="G9" s="156"/>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288"/>
      <c r="AH9" s="37"/>
    </row>
    <row r="10" spans="1:34" ht="15" customHeight="1">
      <c r="A10" s="12"/>
      <c r="B10" s="77"/>
      <c r="C10" s="77"/>
      <c r="D10" s="77"/>
      <c r="E10" s="77"/>
      <c r="F10" s="188"/>
      <c r="G10" s="110"/>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289"/>
      <c r="AH10" s="37"/>
    </row>
    <row r="11" spans="1:34" ht="15" customHeight="1">
      <c r="A11" s="13" t="s">
        <v>51</v>
      </c>
      <c r="B11" s="78"/>
      <c r="C11" s="78"/>
      <c r="D11" s="78"/>
      <c r="E11" s="78"/>
      <c r="F11" s="189"/>
      <c r="G11" s="146"/>
      <c r="H11" s="146"/>
      <c r="I11" s="146"/>
      <c r="J11" s="146"/>
      <c r="K11" s="146"/>
      <c r="L11" s="146"/>
      <c r="M11" s="146"/>
      <c r="N11" s="146"/>
      <c r="O11" s="146"/>
      <c r="P11" s="146"/>
      <c r="Q11" s="146"/>
      <c r="R11" s="146"/>
      <c r="S11" s="102" t="s">
        <v>27</v>
      </c>
      <c r="T11" s="102"/>
      <c r="U11" s="102"/>
      <c r="V11" s="102"/>
      <c r="W11" s="102"/>
      <c r="X11" s="102"/>
      <c r="Y11" s="146"/>
      <c r="Z11" s="146"/>
      <c r="AA11" s="146"/>
      <c r="AB11" s="146"/>
      <c r="AC11" s="146"/>
      <c r="AD11" s="146"/>
      <c r="AE11" s="146"/>
      <c r="AF11" s="146"/>
      <c r="AG11" s="146"/>
      <c r="AH11" s="37"/>
    </row>
    <row r="12" spans="1:34" ht="15" customHeight="1">
      <c r="A12" s="13" t="s">
        <v>535</v>
      </c>
      <c r="B12" s="78"/>
      <c r="C12" s="78"/>
      <c r="D12" s="78"/>
      <c r="E12" s="78"/>
      <c r="F12" s="189"/>
      <c r="G12" s="146"/>
      <c r="H12" s="146"/>
      <c r="I12" s="146"/>
      <c r="J12" s="146"/>
      <c r="K12" s="146"/>
      <c r="L12" s="146"/>
      <c r="M12" s="146"/>
      <c r="N12" s="146"/>
      <c r="O12" s="146"/>
      <c r="P12" s="146"/>
      <c r="Q12" s="146"/>
      <c r="R12" s="146"/>
      <c r="S12" s="102" t="s">
        <v>33</v>
      </c>
      <c r="T12" s="102"/>
      <c r="U12" s="102"/>
      <c r="V12" s="102"/>
      <c r="W12" s="102"/>
      <c r="X12" s="102"/>
      <c r="Y12" s="318"/>
      <c r="Z12" s="318"/>
      <c r="AA12" s="318"/>
      <c r="AB12" s="318"/>
      <c r="AC12" s="318"/>
      <c r="AD12" s="318"/>
      <c r="AE12" s="318"/>
      <c r="AF12" s="318"/>
      <c r="AG12" s="318"/>
      <c r="AH12" s="37"/>
    </row>
    <row r="13" spans="1:34" ht="15" customHeight="1">
      <c r="A13" s="10" t="s">
        <v>34</v>
      </c>
      <c r="B13" s="75"/>
      <c r="C13" s="75"/>
      <c r="D13" s="75"/>
      <c r="E13" s="75"/>
      <c r="F13" s="186"/>
      <c r="G13" s="195"/>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64"/>
      <c r="AH13" s="37"/>
    </row>
    <row r="14" spans="1:34" ht="15" customHeight="1">
      <c r="A14" s="11"/>
      <c r="B14" s="76"/>
      <c r="C14" s="76"/>
      <c r="D14" s="76"/>
      <c r="E14" s="76"/>
      <c r="F14" s="187"/>
      <c r="G14" s="196"/>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67"/>
      <c r="AH14" s="37"/>
    </row>
    <row r="15" spans="1:34" ht="15" customHeight="1">
      <c r="A15" s="10" t="s">
        <v>91</v>
      </c>
      <c r="B15" s="75"/>
      <c r="C15" s="75"/>
      <c r="D15" s="75"/>
      <c r="E15" s="75"/>
      <c r="F15" s="186"/>
      <c r="G15" s="195"/>
      <c r="H15" s="203"/>
      <c r="I15" s="203"/>
      <c r="J15" s="203"/>
      <c r="K15" s="203"/>
      <c r="L15" s="203"/>
      <c r="M15" s="203"/>
      <c r="N15" s="203"/>
      <c r="O15" s="203"/>
      <c r="P15" s="203"/>
      <c r="Q15" s="203"/>
      <c r="R15" s="264"/>
      <c r="S15" s="14" t="s">
        <v>160</v>
      </c>
      <c r="T15" s="75"/>
      <c r="U15" s="75"/>
      <c r="V15" s="75"/>
      <c r="W15" s="75"/>
      <c r="X15" s="186"/>
      <c r="Y15" s="319"/>
      <c r="Z15" s="319"/>
      <c r="AA15" s="392" t="s">
        <v>13</v>
      </c>
      <c r="AB15" s="318"/>
      <c r="AC15" s="318"/>
      <c r="AD15" s="392" t="s">
        <v>32</v>
      </c>
      <c r="AE15" s="318"/>
      <c r="AF15" s="318"/>
      <c r="AG15" s="392" t="s">
        <v>363</v>
      </c>
      <c r="AH15" s="37"/>
    </row>
    <row r="16" spans="1:34" ht="15" customHeight="1">
      <c r="A16" s="12"/>
      <c r="B16" s="77"/>
      <c r="C16" s="77"/>
      <c r="D16" s="77"/>
      <c r="E16" s="77"/>
      <c r="F16" s="188"/>
      <c r="G16" s="197"/>
      <c r="H16" s="205"/>
      <c r="I16" s="205"/>
      <c r="J16" s="205"/>
      <c r="K16" s="205"/>
      <c r="L16" s="205"/>
      <c r="M16" s="205"/>
      <c r="N16" s="205"/>
      <c r="O16" s="205"/>
      <c r="P16" s="205"/>
      <c r="Q16" s="205"/>
      <c r="R16" s="265"/>
      <c r="S16" s="12"/>
      <c r="T16" s="77"/>
      <c r="U16" s="77"/>
      <c r="V16" s="71"/>
      <c r="W16" s="71"/>
      <c r="X16" s="187"/>
      <c r="Y16" s="320"/>
      <c r="Z16" s="320"/>
      <c r="AA16" s="393"/>
      <c r="AB16" s="399"/>
      <c r="AC16" s="399"/>
      <c r="AD16" s="393"/>
      <c r="AE16" s="399"/>
      <c r="AF16" s="399"/>
      <c r="AG16" s="393"/>
      <c r="AH16" s="37"/>
    </row>
    <row r="17" spans="1:34" ht="22.5" customHeight="1">
      <c r="A17" s="14" t="s">
        <v>291</v>
      </c>
      <c r="B17" s="79"/>
      <c r="C17" s="79"/>
      <c r="D17" s="79"/>
      <c r="E17" s="79"/>
      <c r="F17" s="190"/>
      <c r="G17" s="198"/>
      <c r="H17" s="206"/>
      <c r="I17" s="211"/>
      <c r="J17" s="14" t="s">
        <v>138</v>
      </c>
      <c r="K17" s="79"/>
      <c r="L17" s="190"/>
      <c r="M17" s="195"/>
      <c r="N17" s="203"/>
      <c r="O17" s="203"/>
      <c r="P17" s="247"/>
      <c r="Q17" s="260"/>
      <c r="R17" s="266"/>
      <c r="S17" s="10" t="s">
        <v>337</v>
      </c>
      <c r="T17" s="75"/>
      <c r="U17" s="186"/>
      <c r="V17" s="270" t="s">
        <v>7</v>
      </c>
      <c r="W17" s="221"/>
      <c r="X17" s="270" t="s">
        <v>100</v>
      </c>
      <c r="Y17" s="321"/>
      <c r="Z17" s="270" t="s">
        <v>380</v>
      </c>
      <c r="AA17" s="221"/>
      <c r="AB17" s="270" t="s">
        <v>100</v>
      </c>
      <c r="AC17" s="321"/>
      <c r="AD17" s="270" t="s">
        <v>343</v>
      </c>
      <c r="AE17" s="406">
        <f>W17+AA17</f>
        <v>0</v>
      </c>
      <c r="AF17" s="412"/>
      <c r="AG17" s="270" t="s">
        <v>100</v>
      </c>
      <c r="AH17" s="82"/>
    </row>
    <row r="18" spans="1:34" ht="24.75" customHeight="1">
      <c r="A18" s="15"/>
      <c r="B18" s="80"/>
      <c r="C18" s="80"/>
      <c r="D18" s="80"/>
      <c r="E18" s="80"/>
      <c r="F18" s="191"/>
      <c r="G18" s="199"/>
      <c r="H18" s="207"/>
      <c r="I18" s="212"/>
      <c r="J18" s="15"/>
      <c r="K18" s="80"/>
      <c r="L18" s="191"/>
      <c r="M18" s="196"/>
      <c r="N18" s="204"/>
      <c r="O18" s="204"/>
      <c r="P18" s="77" t="s">
        <v>13</v>
      </c>
      <c r="Q18" s="261"/>
      <c r="R18" s="188" t="s">
        <v>141</v>
      </c>
      <c r="S18" s="12"/>
      <c r="T18" s="77"/>
      <c r="U18" s="188"/>
      <c r="V18" s="271"/>
      <c r="W18" s="294"/>
      <c r="X18" s="271"/>
      <c r="Y18" s="322"/>
      <c r="Z18" s="271"/>
      <c r="AA18" s="294"/>
      <c r="AB18" s="271"/>
      <c r="AC18" s="322"/>
      <c r="AD18" s="271"/>
      <c r="AE18" s="407"/>
      <c r="AF18" s="413"/>
      <c r="AG18" s="271"/>
      <c r="AH18" s="82"/>
    </row>
    <row r="19" spans="1:34" ht="24.75" customHeight="1">
      <c r="A19" s="10" t="s">
        <v>147</v>
      </c>
      <c r="B19" s="75"/>
      <c r="C19" s="75"/>
      <c r="D19" s="75"/>
      <c r="E19" s="75"/>
      <c r="F19" s="186"/>
      <c r="G19" s="10" t="s">
        <v>218</v>
      </c>
      <c r="H19" s="75"/>
      <c r="I19" s="186"/>
      <c r="J19" s="203"/>
      <c r="K19" s="203"/>
      <c r="L19" s="203"/>
      <c r="M19" s="203"/>
      <c r="N19" s="203"/>
      <c r="O19" s="203"/>
      <c r="P19" s="203"/>
      <c r="Q19" s="203"/>
      <c r="R19" s="264"/>
      <c r="S19" s="274"/>
      <c r="T19" s="284"/>
      <c r="U19" s="284"/>
      <c r="V19" s="284"/>
      <c r="W19" s="284"/>
      <c r="X19" s="284"/>
      <c r="Y19" s="284"/>
      <c r="Z19" s="284"/>
      <c r="AA19" s="284"/>
      <c r="AB19" s="284"/>
      <c r="AC19" s="284"/>
      <c r="AD19" s="284"/>
      <c r="AE19" s="284"/>
      <c r="AF19" s="284"/>
      <c r="AG19" s="421"/>
      <c r="AH19" s="82"/>
    </row>
    <row r="20" spans="1:34" ht="24" customHeight="1">
      <c r="A20" s="12"/>
      <c r="B20" s="77"/>
      <c r="C20" s="77"/>
      <c r="D20" s="77"/>
      <c r="E20" s="77"/>
      <c r="F20" s="188"/>
      <c r="G20" s="12"/>
      <c r="H20" s="77"/>
      <c r="I20" s="188"/>
      <c r="J20" s="204"/>
      <c r="K20" s="204"/>
      <c r="L20" s="204"/>
      <c r="M20" s="204"/>
      <c r="N20" s="204"/>
      <c r="O20" s="204"/>
      <c r="P20" s="204"/>
      <c r="Q20" s="204"/>
      <c r="R20" s="267"/>
      <c r="S20" s="275"/>
      <c r="T20" s="285"/>
      <c r="U20" s="285"/>
      <c r="V20" s="285"/>
      <c r="W20" s="285"/>
      <c r="X20" s="285"/>
      <c r="Y20" s="285"/>
      <c r="Z20" s="285"/>
      <c r="AA20" s="285"/>
      <c r="AB20" s="285"/>
      <c r="AC20" s="285"/>
      <c r="AD20" s="285"/>
      <c r="AE20" s="285"/>
      <c r="AF20" s="285"/>
      <c r="AG20" s="422"/>
      <c r="AH20" s="82"/>
    </row>
    <row r="21" spans="1:34" ht="23.25" customHeight="1">
      <c r="A21" s="16"/>
      <c r="B21" s="81"/>
      <c r="C21" s="81"/>
      <c r="D21" s="81"/>
      <c r="E21" s="81"/>
      <c r="F21" s="81"/>
      <c r="G21" s="81"/>
      <c r="H21" s="81"/>
      <c r="I21" s="81"/>
      <c r="J21" s="81"/>
      <c r="K21" s="81"/>
      <c r="L21" s="81"/>
      <c r="M21" s="71"/>
      <c r="N21" s="71"/>
      <c r="O21" s="71"/>
      <c r="P21" s="71"/>
      <c r="Q21" s="71"/>
      <c r="R21" s="71"/>
      <c r="S21" s="71"/>
      <c r="T21" s="71"/>
      <c r="U21" s="71"/>
      <c r="V21" s="71"/>
      <c r="W21" s="71"/>
      <c r="X21" s="71"/>
      <c r="Y21" s="71"/>
      <c r="Z21" s="71"/>
      <c r="AA21" s="71"/>
      <c r="AB21" s="71"/>
      <c r="AC21" s="71"/>
      <c r="AD21" s="71"/>
      <c r="AE21" s="71"/>
      <c r="AF21" s="71"/>
      <c r="AG21" s="187"/>
      <c r="AH21" s="82"/>
    </row>
    <row r="22" spans="1:34" ht="15" customHeight="1">
      <c r="A22" s="6" t="s">
        <v>322</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19"/>
      <c r="AH22" s="37"/>
    </row>
    <row r="23" spans="1:34" ht="15" customHeight="1">
      <c r="A23" s="6" t="s">
        <v>754</v>
      </c>
      <c r="B23" s="82"/>
      <c r="C23" s="82"/>
      <c r="D23" s="82"/>
      <c r="E23" s="82"/>
      <c r="F23" s="82"/>
      <c r="G23" s="82"/>
      <c r="H23" s="82"/>
      <c r="I23" s="82"/>
      <c r="J23" s="82"/>
      <c r="K23" s="82"/>
      <c r="L23" s="82"/>
      <c r="M23" s="82"/>
      <c r="N23" s="82"/>
      <c r="O23" s="82"/>
      <c r="P23" s="82"/>
      <c r="Q23" s="82"/>
      <c r="R23" s="82"/>
      <c r="S23" s="71"/>
      <c r="T23" s="71"/>
      <c r="U23" s="71"/>
      <c r="V23" s="71"/>
      <c r="W23" s="71"/>
      <c r="X23" s="71"/>
      <c r="Y23" s="71"/>
      <c r="Z23" s="71"/>
      <c r="AA23" s="71"/>
      <c r="AB23" s="71"/>
      <c r="AC23" s="71"/>
      <c r="AD23" s="71"/>
      <c r="AE23" s="71"/>
      <c r="AF23" s="71"/>
      <c r="AG23" s="187"/>
      <c r="AH23" s="82"/>
    </row>
    <row r="24" spans="1:34" ht="15" customHeight="1">
      <c r="A24" s="6" t="s">
        <v>755</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82"/>
      <c r="AG24" s="419"/>
      <c r="AH24" s="37"/>
    </row>
    <row r="25" spans="1:34" ht="15" customHeight="1">
      <c r="A25" s="6" t="s">
        <v>426</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19"/>
      <c r="AH25" s="37"/>
    </row>
    <row r="26" spans="1:34" ht="15" customHeight="1">
      <c r="A26" s="17" t="s">
        <v>475</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19"/>
    </row>
    <row r="27" spans="1:34" ht="15" customHeight="1">
      <c r="A27" s="17" t="s">
        <v>203</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19"/>
    </row>
    <row r="28" spans="1:34">
      <c r="A28" s="6"/>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19"/>
    </row>
    <row r="29" spans="1:34" s="4" customFormat="1" ht="15" customHeight="1">
      <c r="A29" s="6"/>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19"/>
      <c r="AH29" s="37"/>
    </row>
    <row r="30" spans="1:34" ht="15" customHeight="1">
      <c r="A30" s="6" t="s">
        <v>536</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19"/>
      <c r="AH30" s="37"/>
    </row>
    <row r="31" spans="1:34" ht="13.5" customHeight="1">
      <c r="A31" s="6" t="s">
        <v>591</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19"/>
      <c r="AH31" s="37"/>
    </row>
    <row r="32" spans="1:34" ht="15" customHeight="1">
      <c r="A32" s="6" t="s">
        <v>756</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19"/>
      <c r="AH32" s="37"/>
    </row>
    <row r="33" spans="1:34" ht="15" customHeight="1">
      <c r="A33" s="6" t="s">
        <v>397</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19"/>
      <c r="AH33" s="37"/>
    </row>
    <row r="34" spans="1:34" ht="15" customHeight="1">
      <c r="A34" s="6" t="s">
        <v>195</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19"/>
      <c r="AH34" s="37"/>
    </row>
    <row r="35" spans="1:34" ht="15" customHeight="1">
      <c r="A35" s="6" t="s">
        <v>133</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19"/>
      <c r="AH35" s="37"/>
    </row>
    <row r="36" spans="1:34" ht="15" customHeight="1">
      <c r="A36" s="6" t="s">
        <v>947</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19"/>
      <c r="AH36" s="37"/>
    </row>
    <row r="37" spans="1:34" ht="15" customHeight="1">
      <c r="A37" s="6" t="s">
        <v>948</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83"/>
      <c r="AE37" s="83"/>
      <c r="AF37" s="83"/>
      <c r="AG37" s="419"/>
      <c r="AH37" s="37"/>
    </row>
    <row r="38" spans="1:34" ht="15" customHeight="1">
      <c r="A38" s="6" t="s">
        <v>949</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83"/>
      <c r="AE38" s="83"/>
      <c r="AF38" s="83"/>
      <c r="AG38" s="419"/>
      <c r="AH38" s="37"/>
    </row>
    <row r="39" spans="1:34" ht="15" customHeight="1">
      <c r="A39" s="6" t="s">
        <v>541</v>
      </c>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419"/>
      <c r="AH39" s="37"/>
    </row>
    <row r="40" spans="1:34" ht="15" customHeight="1">
      <c r="A40" s="6" t="s">
        <v>647</v>
      </c>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419"/>
      <c r="AH40" s="37"/>
    </row>
    <row r="41" spans="1:34">
      <c r="A41" s="6" t="s">
        <v>67</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4"/>
      <c r="AE41" s="4"/>
      <c r="AF41" s="4"/>
      <c r="AG41" s="419"/>
    </row>
    <row r="42" spans="1:34">
      <c r="A42" s="6" t="s">
        <v>477</v>
      </c>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4"/>
      <c r="AE42" s="4"/>
      <c r="AF42" s="4"/>
      <c r="AG42" s="419"/>
    </row>
    <row r="43" spans="1:34">
      <c r="A43" s="6"/>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19"/>
    </row>
    <row r="44" spans="1:34">
      <c r="A44" s="18"/>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423"/>
    </row>
    <row r="45" spans="1:34" s="4" customFormat="1">
      <c r="A45" s="19" t="s">
        <v>59</v>
      </c>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424"/>
      <c r="AH45" s="37"/>
    </row>
    <row r="46" spans="1:34" s="4" customFormat="1">
      <c r="A46" s="20"/>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425"/>
      <c r="AH46" s="37"/>
    </row>
    <row r="47" spans="1:34" s="4" customFormat="1" ht="18.75">
      <c r="A47" s="21"/>
      <c r="B47" s="87"/>
      <c r="C47" s="87"/>
      <c r="D47" s="87"/>
      <c r="E47" s="87"/>
      <c r="F47" s="87"/>
      <c r="G47" s="87"/>
      <c r="H47" s="87"/>
      <c r="I47" s="87"/>
      <c r="J47" s="87"/>
      <c r="K47" s="87"/>
      <c r="L47" s="87"/>
      <c r="M47" s="87"/>
      <c r="N47" s="87"/>
      <c r="O47" s="87"/>
      <c r="P47" s="87"/>
      <c r="Q47" s="87"/>
      <c r="R47" s="268" t="s">
        <v>310</v>
      </c>
      <c r="S47" s="268"/>
      <c r="T47" s="268"/>
      <c r="U47" s="268"/>
      <c r="V47" s="268"/>
      <c r="W47" s="268"/>
      <c r="X47" s="268"/>
      <c r="Y47" s="268" t="s">
        <v>295</v>
      </c>
      <c r="Z47" s="268"/>
      <c r="AA47" s="394"/>
      <c r="AB47" s="400" t="s">
        <v>13</v>
      </c>
      <c r="AC47" s="403"/>
      <c r="AD47" s="400" t="s">
        <v>141</v>
      </c>
      <c r="AE47" s="403"/>
      <c r="AF47" s="400" t="s">
        <v>152</v>
      </c>
      <c r="AG47" s="217" t="s">
        <v>4</v>
      </c>
      <c r="AH47" s="37"/>
    </row>
    <row r="48" spans="1:34" s="4" customFormat="1">
      <c r="A48" s="22"/>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217"/>
      <c r="AH48" s="37"/>
    </row>
    <row r="49" spans="1:34" s="4" customFormat="1">
      <c r="A49" s="22"/>
      <c r="B49" s="71"/>
      <c r="C49" s="72"/>
      <c r="D49" s="72"/>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414"/>
      <c r="AG49" s="217"/>
      <c r="AH49" s="37"/>
    </row>
    <row r="50" spans="1:34" s="4" customFormat="1">
      <c r="A50" s="22"/>
      <c r="B50" s="72"/>
      <c r="C50" s="72"/>
      <c r="D50" s="72"/>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217"/>
      <c r="AH50" s="37"/>
    </row>
    <row r="51" spans="1:34" s="4" customFormat="1">
      <c r="A51" s="10" t="s">
        <v>134</v>
      </c>
      <c r="B51" s="75"/>
      <c r="C51" s="75"/>
      <c r="D51" s="75"/>
      <c r="E51" s="75"/>
      <c r="F51" s="75"/>
      <c r="G51" s="75"/>
      <c r="H51" s="75"/>
      <c r="I51" s="75"/>
      <c r="J51" s="75"/>
      <c r="K51" s="186"/>
      <c r="L51" s="10" t="s">
        <v>70</v>
      </c>
      <c r="M51" s="75"/>
      <c r="N51" s="75"/>
      <c r="O51" s="75"/>
      <c r="P51" s="75"/>
      <c r="Q51" s="75"/>
      <c r="R51" s="75"/>
      <c r="S51" s="75"/>
      <c r="T51" s="75"/>
      <c r="U51" s="75"/>
      <c r="V51" s="186"/>
      <c r="W51" s="10" t="s">
        <v>149</v>
      </c>
      <c r="X51" s="75"/>
      <c r="Y51" s="75"/>
      <c r="Z51" s="75"/>
      <c r="AA51" s="75"/>
      <c r="AB51" s="75"/>
      <c r="AC51" s="75"/>
      <c r="AD51" s="75"/>
      <c r="AE51" s="75"/>
      <c r="AF51" s="75"/>
      <c r="AG51" s="186"/>
      <c r="AH51" s="37"/>
    </row>
    <row r="52" spans="1:34" s="4" customFormat="1">
      <c r="A52" s="12"/>
      <c r="B52" s="77"/>
      <c r="C52" s="77"/>
      <c r="D52" s="77"/>
      <c r="E52" s="77"/>
      <c r="F52" s="77"/>
      <c r="G52" s="77"/>
      <c r="H52" s="77"/>
      <c r="I52" s="77"/>
      <c r="J52" s="77"/>
      <c r="K52" s="188"/>
      <c r="L52" s="12"/>
      <c r="M52" s="77"/>
      <c r="N52" s="77"/>
      <c r="O52" s="77"/>
      <c r="P52" s="77"/>
      <c r="Q52" s="77"/>
      <c r="R52" s="77"/>
      <c r="S52" s="77"/>
      <c r="T52" s="77"/>
      <c r="U52" s="77"/>
      <c r="V52" s="188"/>
      <c r="W52" s="12"/>
      <c r="X52" s="77"/>
      <c r="Y52" s="77"/>
      <c r="Z52" s="77"/>
      <c r="AA52" s="77"/>
      <c r="AB52" s="77"/>
      <c r="AC52" s="77"/>
      <c r="AD52" s="77"/>
      <c r="AE52" s="77"/>
      <c r="AF52" s="77"/>
      <c r="AG52" s="188"/>
      <c r="AH52" s="37"/>
    </row>
    <row r="53" spans="1:34" s="4" customFormat="1">
      <c r="A53" s="23" t="s">
        <v>72</v>
      </c>
      <c r="B53" s="75"/>
      <c r="C53" s="75"/>
      <c r="D53" s="75"/>
      <c r="E53" s="75"/>
      <c r="F53" s="75"/>
      <c r="G53" s="75"/>
      <c r="H53" s="75"/>
      <c r="I53" s="75"/>
      <c r="J53" s="75"/>
      <c r="K53" s="186"/>
      <c r="L53" s="10"/>
      <c r="M53" s="75"/>
      <c r="N53" s="75"/>
      <c r="O53" s="75"/>
      <c r="P53" s="75"/>
      <c r="Q53" s="75"/>
      <c r="R53" s="75"/>
      <c r="S53" s="75"/>
      <c r="T53" s="75"/>
      <c r="U53" s="75"/>
      <c r="V53" s="186"/>
      <c r="W53" s="10"/>
      <c r="X53" s="75"/>
      <c r="Y53" s="75"/>
      <c r="Z53" s="75"/>
      <c r="AA53" s="75"/>
      <c r="AB53" s="75"/>
      <c r="AC53" s="75"/>
      <c r="AD53" s="75"/>
      <c r="AE53" s="75"/>
      <c r="AF53" s="75"/>
      <c r="AG53" s="186"/>
      <c r="AH53" s="37"/>
    </row>
    <row r="54" spans="1:34" s="4" customFormat="1">
      <c r="A54" s="24"/>
      <c r="B54" s="88"/>
      <c r="C54" s="88"/>
      <c r="D54" s="88"/>
      <c r="E54" s="88"/>
      <c r="F54" s="88"/>
      <c r="G54" s="88"/>
      <c r="H54" s="88"/>
      <c r="I54" s="88"/>
      <c r="J54" s="88"/>
      <c r="K54" s="216"/>
      <c r="L54" s="24" t="s">
        <v>297</v>
      </c>
      <c r="M54" s="88"/>
      <c r="N54" s="88"/>
      <c r="O54" s="88"/>
      <c r="P54" s="88"/>
      <c r="Q54" s="88"/>
      <c r="R54" s="88"/>
      <c r="S54" s="88"/>
      <c r="T54" s="88"/>
      <c r="U54" s="88"/>
      <c r="V54" s="216"/>
      <c r="W54" s="24"/>
      <c r="X54" s="88"/>
      <c r="Y54" s="88"/>
      <c r="Z54" s="88"/>
      <c r="AA54" s="88"/>
      <c r="AB54" s="88"/>
      <c r="AC54" s="88"/>
      <c r="AD54" s="88"/>
      <c r="AE54" s="88"/>
      <c r="AF54" s="88"/>
      <c r="AG54" s="216"/>
      <c r="AH54" s="37"/>
    </row>
    <row r="55" spans="1:34" s="4" customFormat="1">
      <c r="A55" s="24"/>
      <c r="B55" s="88"/>
      <c r="C55" s="88"/>
      <c r="D55" s="88"/>
      <c r="E55" s="88"/>
      <c r="F55" s="88"/>
      <c r="G55" s="88"/>
      <c r="H55" s="88"/>
      <c r="I55" s="88"/>
      <c r="J55" s="88"/>
      <c r="K55" s="216"/>
      <c r="L55" s="24"/>
      <c r="M55" s="88"/>
      <c r="N55" s="88"/>
      <c r="O55" s="88"/>
      <c r="P55" s="88"/>
      <c r="Q55" s="88"/>
      <c r="R55" s="88"/>
      <c r="S55" s="88"/>
      <c r="T55" s="88"/>
      <c r="U55" s="88"/>
      <c r="V55" s="216"/>
      <c r="W55" s="24"/>
      <c r="X55" s="88"/>
      <c r="Y55" s="88"/>
      <c r="Z55" s="88"/>
      <c r="AA55" s="88"/>
      <c r="AB55" s="88"/>
      <c r="AC55" s="88"/>
      <c r="AD55" s="88"/>
      <c r="AE55" s="88"/>
      <c r="AF55" s="88"/>
      <c r="AG55" s="216"/>
      <c r="AH55" s="37"/>
    </row>
    <row r="56" spans="1:34" s="4" customFormat="1">
      <c r="A56" s="24"/>
      <c r="B56" s="88"/>
      <c r="C56" s="88"/>
      <c r="D56" s="88"/>
      <c r="E56" s="88"/>
      <c r="F56" s="88"/>
      <c r="G56" s="88"/>
      <c r="H56" s="88"/>
      <c r="I56" s="88"/>
      <c r="J56" s="88"/>
      <c r="K56" s="216"/>
      <c r="L56" s="24"/>
      <c r="M56" s="88"/>
      <c r="N56" s="88"/>
      <c r="O56" s="88"/>
      <c r="P56" s="88"/>
      <c r="Q56" s="88"/>
      <c r="R56" s="88"/>
      <c r="S56" s="88"/>
      <c r="T56" s="88"/>
      <c r="U56" s="88"/>
      <c r="V56" s="216"/>
      <c r="W56" s="24"/>
      <c r="X56" s="88"/>
      <c r="Y56" s="88"/>
      <c r="Z56" s="88"/>
      <c r="AA56" s="88"/>
      <c r="AB56" s="88"/>
      <c r="AC56" s="88"/>
      <c r="AD56" s="88"/>
      <c r="AE56" s="88"/>
      <c r="AF56" s="88"/>
      <c r="AG56" s="216"/>
      <c r="AH56" s="37"/>
    </row>
    <row r="57" spans="1:34" s="4" customFormat="1">
      <c r="A57" s="24"/>
      <c r="B57" s="88"/>
      <c r="C57" s="88"/>
      <c r="D57" s="88"/>
      <c r="E57" s="88"/>
      <c r="F57" s="88"/>
      <c r="G57" s="88"/>
      <c r="H57" s="88"/>
      <c r="I57" s="88"/>
      <c r="J57" s="88"/>
      <c r="K57" s="216"/>
      <c r="L57" s="24"/>
      <c r="M57" s="88"/>
      <c r="N57" s="88"/>
      <c r="O57" s="88"/>
      <c r="P57" s="88"/>
      <c r="Q57" s="88"/>
      <c r="R57" s="88"/>
      <c r="S57" s="88"/>
      <c r="T57" s="88"/>
      <c r="U57" s="88"/>
      <c r="V57" s="216"/>
      <c r="W57" s="24"/>
      <c r="X57" s="88"/>
      <c r="Y57" s="88"/>
      <c r="Z57" s="88"/>
      <c r="AA57" s="88"/>
      <c r="AB57" s="88"/>
      <c r="AC57" s="88"/>
      <c r="AD57" s="88"/>
      <c r="AE57" s="88"/>
      <c r="AF57" s="88"/>
      <c r="AG57" s="216"/>
      <c r="AH57" s="37"/>
    </row>
    <row r="58" spans="1:34" s="4" customFormat="1">
      <c r="A58" s="24"/>
      <c r="B58" s="88"/>
      <c r="C58" s="88"/>
      <c r="D58" s="88"/>
      <c r="E58" s="88"/>
      <c r="F58" s="88"/>
      <c r="G58" s="88"/>
      <c r="H58" s="88"/>
      <c r="I58" s="88"/>
      <c r="J58" s="88"/>
      <c r="K58" s="216"/>
      <c r="L58" s="24"/>
      <c r="M58" s="88"/>
      <c r="N58" s="88"/>
      <c r="O58" s="88"/>
      <c r="P58" s="88"/>
      <c r="Q58" s="88"/>
      <c r="R58" s="88"/>
      <c r="S58" s="88"/>
      <c r="T58" s="88"/>
      <c r="U58" s="88"/>
      <c r="V58" s="216"/>
      <c r="W58" s="24"/>
      <c r="X58" s="88"/>
      <c r="Y58" s="88"/>
      <c r="Z58" s="88"/>
      <c r="AA58" s="88"/>
      <c r="AB58" s="88"/>
      <c r="AC58" s="88"/>
      <c r="AD58" s="88"/>
      <c r="AE58" s="88"/>
      <c r="AF58" s="88"/>
      <c r="AG58" s="216"/>
      <c r="AH58" s="37"/>
    </row>
    <row r="59" spans="1:34" s="4" customFormat="1">
      <c r="A59" s="24"/>
      <c r="B59" s="88"/>
      <c r="C59" s="88"/>
      <c r="D59" s="88"/>
      <c r="E59" s="88"/>
      <c r="F59" s="88"/>
      <c r="G59" s="88"/>
      <c r="H59" s="88"/>
      <c r="I59" s="88"/>
      <c r="J59" s="88"/>
      <c r="K59" s="216"/>
      <c r="L59" s="24"/>
      <c r="M59" s="88"/>
      <c r="N59" s="88"/>
      <c r="O59" s="88"/>
      <c r="P59" s="88"/>
      <c r="Q59" s="88"/>
      <c r="R59" s="88"/>
      <c r="S59" s="88"/>
      <c r="T59" s="88"/>
      <c r="U59" s="88"/>
      <c r="V59" s="216"/>
      <c r="W59" s="24"/>
      <c r="X59" s="88"/>
      <c r="Y59" s="88"/>
      <c r="Z59" s="88"/>
      <c r="AA59" s="88"/>
      <c r="AB59" s="88"/>
      <c r="AC59" s="88"/>
      <c r="AD59" s="88"/>
      <c r="AE59" s="88"/>
      <c r="AF59" s="88"/>
      <c r="AG59" s="216"/>
      <c r="AH59" s="37"/>
    </row>
    <row r="60" spans="1:34" s="4" customFormat="1">
      <c r="A60" s="24"/>
      <c r="B60" s="88"/>
      <c r="C60" s="88"/>
      <c r="D60" s="88"/>
      <c r="E60" s="88"/>
      <c r="F60" s="88"/>
      <c r="G60" s="88"/>
      <c r="H60" s="88"/>
      <c r="I60" s="88"/>
      <c r="J60" s="88"/>
      <c r="K60" s="216"/>
      <c r="L60" s="24"/>
      <c r="M60" s="88"/>
      <c r="N60" s="88"/>
      <c r="O60" s="88"/>
      <c r="P60" s="88"/>
      <c r="Q60" s="88"/>
      <c r="R60" s="88"/>
      <c r="S60" s="88"/>
      <c r="T60" s="88"/>
      <c r="U60" s="88"/>
      <c r="V60" s="216"/>
      <c r="W60" s="24"/>
      <c r="X60" s="88"/>
      <c r="Y60" s="88"/>
      <c r="Z60" s="88"/>
      <c r="AA60" s="88"/>
      <c r="AB60" s="88"/>
      <c r="AC60" s="88"/>
      <c r="AD60" s="88"/>
      <c r="AE60" s="88"/>
      <c r="AF60" s="88"/>
      <c r="AG60" s="216"/>
      <c r="AH60" s="37"/>
    </row>
    <row r="61" spans="1:34" s="4" customFormat="1">
      <c r="A61" s="24"/>
      <c r="B61" s="88"/>
      <c r="C61" s="88"/>
      <c r="D61" s="88"/>
      <c r="E61" s="88"/>
      <c r="F61" s="88"/>
      <c r="G61" s="88"/>
      <c r="H61" s="88"/>
      <c r="I61" s="88"/>
      <c r="J61" s="88"/>
      <c r="K61" s="216"/>
      <c r="L61" s="24"/>
      <c r="M61" s="88"/>
      <c r="N61" s="88"/>
      <c r="O61" s="88"/>
      <c r="P61" s="88"/>
      <c r="Q61" s="88"/>
      <c r="R61" s="88"/>
      <c r="S61" s="88"/>
      <c r="T61" s="88"/>
      <c r="U61" s="88"/>
      <c r="V61" s="216"/>
      <c r="W61" s="24"/>
      <c r="X61" s="88"/>
      <c r="Y61" s="88"/>
      <c r="Z61" s="88"/>
      <c r="AA61" s="88"/>
      <c r="AB61" s="88"/>
      <c r="AC61" s="88"/>
      <c r="AD61" s="88"/>
      <c r="AE61" s="88"/>
      <c r="AF61" s="88"/>
      <c r="AG61" s="216"/>
      <c r="AH61" s="37"/>
    </row>
    <row r="62" spans="1:34" s="4" customFormat="1">
      <c r="A62" s="24"/>
      <c r="B62" s="88"/>
      <c r="C62" s="88"/>
      <c r="D62" s="88"/>
      <c r="E62" s="88"/>
      <c r="F62" s="88"/>
      <c r="G62" s="88"/>
      <c r="H62" s="88"/>
      <c r="I62" s="88"/>
      <c r="J62" s="88"/>
      <c r="K62" s="216"/>
      <c r="L62" s="24"/>
      <c r="M62" s="88"/>
      <c r="N62" s="88"/>
      <c r="O62" s="88"/>
      <c r="P62" s="88"/>
      <c r="Q62" s="88"/>
      <c r="R62" s="88"/>
      <c r="S62" s="88"/>
      <c r="T62" s="88"/>
      <c r="U62" s="88"/>
      <c r="V62" s="216"/>
      <c r="W62" s="24"/>
      <c r="X62" s="88"/>
      <c r="Y62" s="88"/>
      <c r="Z62" s="88"/>
      <c r="AA62" s="88"/>
      <c r="AB62" s="88"/>
      <c r="AC62" s="88"/>
      <c r="AD62" s="88"/>
      <c r="AE62" s="88"/>
      <c r="AF62" s="88"/>
      <c r="AG62" s="216"/>
      <c r="AH62" s="37"/>
    </row>
    <row r="63" spans="1:34" s="4" customFormat="1">
      <c r="A63" s="24"/>
      <c r="B63" s="88"/>
      <c r="C63" s="88"/>
      <c r="D63" s="88"/>
      <c r="E63" s="88"/>
      <c r="F63" s="88"/>
      <c r="G63" s="88"/>
      <c r="H63" s="88"/>
      <c r="I63" s="88"/>
      <c r="J63" s="88"/>
      <c r="K63" s="216"/>
      <c r="L63" s="24"/>
      <c r="M63" s="88"/>
      <c r="N63" s="88"/>
      <c r="O63" s="88"/>
      <c r="P63" s="88"/>
      <c r="Q63" s="88"/>
      <c r="R63" s="88"/>
      <c r="S63" s="88"/>
      <c r="T63" s="88"/>
      <c r="U63" s="88"/>
      <c r="V63" s="216"/>
      <c r="W63" s="24"/>
      <c r="X63" s="88"/>
      <c r="Y63" s="88"/>
      <c r="Z63" s="88"/>
      <c r="AA63" s="88"/>
      <c r="AB63" s="88"/>
      <c r="AC63" s="88"/>
      <c r="AD63" s="88"/>
      <c r="AE63" s="88"/>
      <c r="AF63" s="88"/>
      <c r="AG63" s="216"/>
      <c r="AH63" s="37"/>
    </row>
    <row r="64" spans="1:34" s="4" customFormat="1">
      <c r="A64" s="24"/>
      <c r="B64" s="88"/>
      <c r="C64" s="88"/>
      <c r="D64" s="88"/>
      <c r="E64" s="88"/>
      <c r="F64" s="88"/>
      <c r="G64" s="88"/>
      <c r="H64" s="88"/>
      <c r="I64" s="88"/>
      <c r="J64" s="88"/>
      <c r="K64" s="216"/>
      <c r="L64" s="24"/>
      <c r="M64" s="88"/>
      <c r="N64" s="88"/>
      <c r="O64" s="88"/>
      <c r="P64" s="88"/>
      <c r="Q64" s="88"/>
      <c r="R64" s="88"/>
      <c r="S64" s="88"/>
      <c r="T64" s="88"/>
      <c r="U64" s="88"/>
      <c r="V64" s="216"/>
      <c r="W64" s="24"/>
      <c r="X64" s="88"/>
      <c r="Y64" s="88"/>
      <c r="Z64" s="88"/>
      <c r="AA64" s="88"/>
      <c r="AB64" s="88"/>
      <c r="AC64" s="88"/>
      <c r="AD64" s="88"/>
      <c r="AE64" s="88"/>
      <c r="AF64" s="88"/>
      <c r="AG64" s="216"/>
      <c r="AH64" s="37"/>
    </row>
    <row r="65" spans="1:34" s="4" customFormat="1">
      <c r="A65" s="24"/>
      <c r="B65" s="88"/>
      <c r="C65" s="88"/>
      <c r="D65" s="88"/>
      <c r="E65" s="88"/>
      <c r="F65" s="88"/>
      <c r="G65" s="88"/>
      <c r="H65" s="88"/>
      <c r="I65" s="88"/>
      <c r="J65" s="88"/>
      <c r="K65" s="216"/>
      <c r="L65" s="24"/>
      <c r="M65" s="88"/>
      <c r="N65" s="88"/>
      <c r="O65" s="88"/>
      <c r="P65" s="88"/>
      <c r="Q65" s="88"/>
      <c r="R65" s="88"/>
      <c r="S65" s="88"/>
      <c r="T65" s="88"/>
      <c r="U65" s="88"/>
      <c r="V65" s="216"/>
      <c r="W65" s="24"/>
      <c r="X65" s="88"/>
      <c r="Y65" s="88"/>
      <c r="Z65" s="88"/>
      <c r="AA65" s="88"/>
      <c r="AB65" s="88"/>
      <c r="AC65" s="88"/>
      <c r="AD65" s="88"/>
      <c r="AE65" s="88"/>
      <c r="AF65" s="88"/>
      <c r="AG65" s="216"/>
      <c r="AH65" s="37"/>
    </row>
    <row r="66" spans="1:34" s="4" customFormat="1">
      <c r="A66" s="24"/>
      <c r="B66" s="88"/>
      <c r="C66" s="88"/>
      <c r="D66" s="88"/>
      <c r="E66" s="88"/>
      <c r="F66" s="88"/>
      <c r="G66" s="88"/>
      <c r="H66" s="88"/>
      <c r="I66" s="88"/>
      <c r="J66" s="88"/>
      <c r="K66" s="216"/>
      <c r="L66" s="24"/>
      <c r="M66" s="88"/>
      <c r="N66" s="88"/>
      <c r="O66" s="88"/>
      <c r="P66" s="88"/>
      <c r="Q66" s="88"/>
      <c r="R66" s="88"/>
      <c r="S66" s="88"/>
      <c r="T66" s="88"/>
      <c r="U66" s="88"/>
      <c r="V66" s="216"/>
      <c r="W66" s="24"/>
      <c r="X66" s="88"/>
      <c r="Y66" s="88"/>
      <c r="Z66" s="88"/>
      <c r="AA66" s="88"/>
      <c r="AB66" s="88"/>
      <c r="AC66" s="88"/>
      <c r="AD66" s="88"/>
      <c r="AE66" s="88"/>
      <c r="AF66" s="88"/>
      <c r="AG66" s="216"/>
      <c r="AH66" s="37"/>
    </row>
    <row r="67" spans="1:34" s="4" customFormat="1">
      <c r="A67" s="24"/>
      <c r="B67" s="88"/>
      <c r="C67" s="88"/>
      <c r="D67" s="88"/>
      <c r="E67" s="88"/>
      <c r="F67" s="88"/>
      <c r="G67" s="88"/>
      <c r="H67" s="88"/>
      <c r="I67" s="88"/>
      <c r="J67" s="88"/>
      <c r="K67" s="216"/>
      <c r="L67" s="24"/>
      <c r="M67" s="88"/>
      <c r="N67" s="88"/>
      <c r="O67" s="88"/>
      <c r="P67" s="88"/>
      <c r="Q67" s="88"/>
      <c r="R67" s="88"/>
      <c r="S67" s="88"/>
      <c r="T67" s="88"/>
      <c r="U67" s="88"/>
      <c r="V67" s="216"/>
      <c r="W67" s="24"/>
      <c r="X67" s="88"/>
      <c r="Y67" s="88"/>
      <c r="Z67" s="88"/>
      <c r="AA67" s="88"/>
      <c r="AB67" s="88"/>
      <c r="AC67" s="88"/>
      <c r="AD67" s="88"/>
      <c r="AE67" s="88"/>
      <c r="AF67" s="88"/>
      <c r="AG67" s="216"/>
      <c r="AH67" s="37"/>
    </row>
    <row r="68" spans="1:34" s="4" customFormat="1">
      <c r="A68" s="24"/>
      <c r="B68" s="88"/>
      <c r="C68" s="88"/>
      <c r="D68" s="88"/>
      <c r="E68" s="88"/>
      <c r="F68" s="88"/>
      <c r="G68" s="88"/>
      <c r="H68" s="88"/>
      <c r="I68" s="88"/>
      <c r="J68" s="88"/>
      <c r="K68" s="216"/>
      <c r="L68" s="24"/>
      <c r="M68" s="88"/>
      <c r="N68" s="88"/>
      <c r="O68" s="88"/>
      <c r="P68" s="88"/>
      <c r="Q68" s="88"/>
      <c r="R68" s="88"/>
      <c r="S68" s="88"/>
      <c r="T68" s="88"/>
      <c r="U68" s="88"/>
      <c r="V68" s="216"/>
      <c r="W68" s="24"/>
      <c r="X68" s="88"/>
      <c r="Y68" s="88"/>
      <c r="Z68" s="88"/>
      <c r="AA68" s="88"/>
      <c r="AB68" s="88"/>
      <c r="AC68" s="88"/>
      <c r="AD68" s="88"/>
      <c r="AE68" s="88"/>
      <c r="AF68" s="88"/>
      <c r="AG68" s="216"/>
      <c r="AH68" s="37"/>
    </row>
    <row r="69" spans="1:34" s="4" customFormat="1">
      <c r="A69" s="24"/>
      <c r="B69" s="88"/>
      <c r="C69" s="88"/>
      <c r="D69" s="88"/>
      <c r="E69" s="88"/>
      <c r="F69" s="88"/>
      <c r="G69" s="88"/>
      <c r="H69" s="88"/>
      <c r="I69" s="88"/>
      <c r="J69" s="88"/>
      <c r="K69" s="216"/>
      <c r="L69" s="24"/>
      <c r="M69" s="88"/>
      <c r="N69" s="88"/>
      <c r="O69" s="88"/>
      <c r="P69" s="88"/>
      <c r="Q69" s="88"/>
      <c r="R69" s="88"/>
      <c r="S69" s="88"/>
      <c r="T69" s="88"/>
      <c r="U69" s="88"/>
      <c r="V69" s="216"/>
      <c r="W69" s="24"/>
      <c r="X69" s="88"/>
      <c r="Y69" s="88"/>
      <c r="Z69" s="88"/>
      <c r="AA69" s="88"/>
      <c r="AB69" s="88"/>
      <c r="AC69" s="88"/>
      <c r="AD69" s="88"/>
      <c r="AE69" s="88"/>
      <c r="AF69" s="88"/>
      <c r="AG69" s="216"/>
      <c r="AH69" s="37"/>
    </row>
    <row r="70" spans="1:34" s="4" customFormat="1">
      <c r="A70" s="24"/>
      <c r="B70" s="88"/>
      <c r="C70" s="88"/>
      <c r="D70" s="88"/>
      <c r="E70" s="88"/>
      <c r="F70" s="88"/>
      <c r="G70" s="88"/>
      <c r="H70" s="88"/>
      <c r="I70" s="88"/>
      <c r="J70" s="88"/>
      <c r="K70" s="216"/>
      <c r="L70" s="24"/>
      <c r="M70" s="88"/>
      <c r="N70" s="88"/>
      <c r="O70" s="88"/>
      <c r="P70" s="88"/>
      <c r="Q70" s="88"/>
      <c r="R70" s="88"/>
      <c r="S70" s="88"/>
      <c r="T70" s="88"/>
      <c r="U70" s="88"/>
      <c r="V70" s="216"/>
      <c r="W70" s="24"/>
      <c r="X70" s="88"/>
      <c r="Y70" s="88"/>
      <c r="Z70" s="88"/>
      <c r="AA70" s="88"/>
      <c r="AB70" s="88"/>
      <c r="AC70" s="88"/>
      <c r="AD70" s="88"/>
      <c r="AE70" s="88"/>
      <c r="AF70" s="88"/>
      <c r="AG70" s="216"/>
      <c r="AH70" s="37"/>
    </row>
    <row r="71" spans="1:34" s="4" customFormat="1">
      <c r="A71" s="24"/>
      <c r="B71" s="88"/>
      <c r="C71" s="88"/>
      <c r="D71" s="88"/>
      <c r="E71" s="88"/>
      <c r="F71" s="88"/>
      <c r="G71" s="88"/>
      <c r="H71" s="88"/>
      <c r="I71" s="88"/>
      <c r="J71" s="88"/>
      <c r="K71" s="216"/>
      <c r="L71" s="24"/>
      <c r="M71" s="88"/>
      <c r="N71" s="88"/>
      <c r="O71" s="88"/>
      <c r="P71" s="88"/>
      <c r="Q71" s="88"/>
      <c r="R71" s="88"/>
      <c r="S71" s="88"/>
      <c r="T71" s="88"/>
      <c r="U71" s="88"/>
      <c r="V71" s="216"/>
      <c r="W71" s="24"/>
      <c r="X71" s="88"/>
      <c r="Y71" s="88"/>
      <c r="Z71" s="88"/>
      <c r="AA71" s="88"/>
      <c r="AB71" s="88"/>
      <c r="AC71" s="88"/>
      <c r="AD71" s="88"/>
      <c r="AE71" s="88"/>
      <c r="AF71" s="88"/>
      <c r="AG71" s="216"/>
      <c r="AH71" s="37"/>
    </row>
    <row r="72" spans="1:34" s="4" customFormat="1">
      <c r="A72" s="24"/>
      <c r="B72" s="88"/>
      <c r="C72" s="88"/>
      <c r="D72" s="88"/>
      <c r="E72" s="88"/>
      <c r="F72" s="88"/>
      <c r="G72" s="88"/>
      <c r="H72" s="88"/>
      <c r="I72" s="88"/>
      <c r="J72" s="88"/>
      <c r="K72" s="216"/>
      <c r="L72" s="24"/>
      <c r="M72" s="88"/>
      <c r="N72" s="88"/>
      <c r="O72" s="88"/>
      <c r="P72" s="88"/>
      <c r="Q72" s="88"/>
      <c r="R72" s="88"/>
      <c r="S72" s="88"/>
      <c r="T72" s="88"/>
      <c r="U72" s="88"/>
      <c r="V72" s="216"/>
      <c r="W72" s="24"/>
      <c r="X72" s="88"/>
      <c r="Y72" s="88"/>
      <c r="Z72" s="88"/>
      <c r="AA72" s="88"/>
      <c r="AB72" s="88"/>
      <c r="AC72" s="88"/>
      <c r="AD72" s="88"/>
      <c r="AE72" s="88"/>
      <c r="AF72" s="88"/>
      <c r="AG72" s="216"/>
      <c r="AH72" s="37"/>
    </row>
    <row r="73" spans="1:34" s="4" customFormat="1">
      <c r="A73" s="24"/>
      <c r="B73" s="88"/>
      <c r="C73" s="88"/>
      <c r="D73" s="88"/>
      <c r="E73" s="88"/>
      <c r="F73" s="88"/>
      <c r="G73" s="88"/>
      <c r="H73" s="88"/>
      <c r="I73" s="88"/>
      <c r="J73" s="88"/>
      <c r="K73" s="216"/>
      <c r="L73" s="24"/>
      <c r="M73" s="88"/>
      <c r="N73" s="88"/>
      <c r="O73" s="88"/>
      <c r="P73" s="88"/>
      <c r="Q73" s="88"/>
      <c r="R73" s="88"/>
      <c r="S73" s="88"/>
      <c r="T73" s="88"/>
      <c r="U73" s="88"/>
      <c r="V73" s="216"/>
      <c r="W73" s="24"/>
      <c r="X73" s="88"/>
      <c r="Y73" s="88"/>
      <c r="Z73" s="88"/>
      <c r="AA73" s="88"/>
      <c r="AB73" s="88"/>
      <c r="AC73" s="88"/>
      <c r="AD73" s="88"/>
      <c r="AE73" s="88"/>
      <c r="AF73" s="88"/>
      <c r="AG73" s="216"/>
      <c r="AH73" s="37"/>
    </row>
    <row r="74" spans="1:34" s="4" customFormat="1">
      <c r="A74" s="24"/>
      <c r="B74" s="88"/>
      <c r="C74" s="88"/>
      <c r="D74" s="88"/>
      <c r="E74" s="88"/>
      <c r="F74" s="88"/>
      <c r="G74" s="88"/>
      <c r="H74" s="88"/>
      <c r="I74" s="88"/>
      <c r="J74" s="88"/>
      <c r="K74" s="216"/>
      <c r="L74" s="24"/>
      <c r="M74" s="88"/>
      <c r="N74" s="88"/>
      <c r="O74" s="88"/>
      <c r="P74" s="88"/>
      <c r="Q74" s="88"/>
      <c r="R74" s="88"/>
      <c r="S74" s="88"/>
      <c r="T74" s="88"/>
      <c r="U74" s="88"/>
      <c r="V74" s="216"/>
      <c r="W74" s="24"/>
      <c r="X74" s="88"/>
      <c r="Y74" s="88"/>
      <c r="Z74" s="88"/>
      <c r="AA74" s="88"/>
      <c r="AB74" s="88"/>
      <c r="AC74" s="88"/>
      <c r="AD74" s="88"/>
      <c r="AE74" s="88"/>
      <c r="AF74" s="88"/>
      <c r="AG74" s="216"/>
      <c r="AH74" s="37"/>
    </row>
    <row r="75" spans="1:34" s="4" customFormat="1">
      <c r="A75" s="24"/>
      <c r="B75" s="88"/>
      <c r="C75" s="88"/>
      <c r="D75" s="88"/>
      <c r="E75" s="88"/>
      <c r="F75" s="88"/>
      <c r="G75" s="88"/>
      <c r="H75" s="88"/>
      <c r="I75" s="88"/>
      <c r="J75" s="88"/>
      <c r="K75" s="216"/>
      <c r="L75" s="24"/>
      <c r="M75" s="88"/>
      <c r="N75" s="88"/>
      <c r="O75" s="88"/>
      <c r="P75" s="88"/>
      <c r="Q75" s="88"/>
      <c r="R75" s="88"/>
      <c r="S75" s="88"/>
      <c r="T75" s="88"/>
      <c r="U75" s="88"/>
      <c r="V75" s="216"/>
      <c r="W75" s="24"/>
      <c r="X75" s="88"/>
      <c r="Y75" s="88"/>
      <c r="Z75" s="88"/>
      <c r="AA75" s="88"/>
      <c r="AB75" s="88"/>
      <c r="AC75" s="88"/>
      <c r="AD75" s="88"/>
      <c r="AE75" s="88"/>
      <c r="AF75" s="88"/>
      <c r="AG75" s="216"/>
      <c r="AH75" s="37"/>
    </row>
    <row r="76" spans="1:34" s="4" customFormat="1">
      <c r="A76" s="25" t="s">
        <v>36</v>
      </c>
      <c r="B76" s="71"/>
      <c r="C76" s="71"/>
      <c r="D76" s="71"/>
      <c r="E76" s="71"/>
      <c r="F76" s="71"/>
      <c r="G76" s="39"/>
      <c r="H76" s="39"/>
      <c r="I76" s="39"/>
      <c r="J76" s="39"/>
      <c r="K76" s="217"/>
      <c r="L76" s="39"/>
      <c r="M76" s="39"/>
      <c r="N76" s="39"/>
      <c r="O76" s="39"/>
      <c r="P76" s="39"/>
      <c r="Q76" s="39"/>
      <c r="R76" s="39"/>
      <c r="S76" s="39"/>
      <c r="T76" s="39"/>
      <c r="U76" s="39"/>
      <c r="V76" s="39"/>
      <c r="W76" s="35"/>
      <c r="X76" s="39"/>
      <c r="Y76" s="39"/>
      <c r="Z76" s="39"/>
      <c r="AA76" s="39"/>
      <c r="AB76" s="39"/>
      <c r="AC76" s="39"/>
      <c r="AD76" s="39"/>
      <c r="AE76" s="39"/>
      <c r="AF76" s="39"/>
      <c r="AG76" s="217"/>
      <c r="AH76" s="37"/>
    </row>
    <row r="77" spans="1:34" s="4" customFormat="1">
      <c r="A77" s="26"/>
      <c r="B77" s="89"/>
      <c r="C77" s="89"/>
      <c r="D77" s="89"/>
      <c r="E77" s="89"/>
      <c r="F77" s="89"/>
      <c r="G77" s="89"/>
      <c r="H77" s="89"/>
      <c r="I77" s="89"/>
      <c r="J77" s="89"/>
      <c r="K77" s="218"/>
      <c r="L77" s="26"/>
      <c r="M77" s="89"/>
      <c r="N77" s="89"/>
      <c r="O77" s="89"/>
      <c r="P77" s="89"/>
      <c r="Q77" s="89"/>
      <c r="R77" s="89"/>
      <c r="S77" s="89"/>
      <c r="T77" s="89"/>
      <c r="U77" s="89"/>
      <c r="V77" s="218"/>
      <c r="W77" s="26"/>
      <c r="X77" s="89"/>
      <c r="Y77" s="89"/>
      <c r="Z77" s="89"/>
      <c r="AA77" s="89"/>
      <c r="AB77" s="89"/>
      <c r="AC77" s="89"/>
      <c r="AD77" s="89"/>
      <c r="AE77" s="89"/>
      <c r="AF77" s="89"/>
      <c r="AG77" s="218"/>
      <c r="AH77" s="37"/>
    </row>
    <row r="78" spans="1:34" s="4" customFormat="1">
      <c r="A78" s="26"/>
      <c r="B78" s="89"/>
      <c r="C78" s="89"/>
      <c r="D78" s="89"/>
      <c r="E78" s="89"/>
      <c r="F78" s="89"/>
      <c r="G78" s="89"/>
      <c r="H78" s="89"/>
      <c r="I78" s="89"/>
      <c r="J78" s="89"/>
      <c r="K78" s="218"/>
      <c r="L78" s="26"/>
      <c r="M78" s="89"/>
      <c r="N78" s="89"/>
      <c r="O78" s="89"/>
      <c r="P78" s="89"/>
      <c r="Q78" s="89"/>
      <c r="R78" s="89"/>
      <c r="S78" s="89"/>
      <c r="T78" s="89"/>
      <c r="U78" s="89"/>
      <c r="V78" s="218"/>
      <c r="W78" s="26"/>
      <c r="X78" s="89"/>
      <c r="Y78" s="89"/>
      <c r="Z78" s="89"/>
      <c r="AA78" s="89"/>
      <c r="AB78" s="89"/>
      <c r="AC78" s="89"/>
      <c r="AD78" s="89"/>
      <c r="AE78" s="89"/>
      <c r="AF78" s="89"/>
      <c r="AG78" s="218"/>
      <c r="AH78" s="37"/>
    </row>
    <row r="79" spans="1:34" s="4" customFormat="1">
      <c r="A79" s="26"/>
      <c r="B79" s="89"/>
      <c r="C79" s="89"/>
      <c r="D79" s="89"/>
      <c r="E79" s="89"/>
      <c r="F79" s="89"/>
      <c r="G79" s="89"/>
      <c r="H79" s="89"/>
      <c r="I79" s="89"/>
      <c r="J79" s="89"/>
      <c r="K79" s="218"/>
      <c r="L79" s="26"/>
      <c r="M79" s="89"/>
      <c r="N79" s="89"/>
      <c r="O79" s="89"/>
      <c r="P79" s="89"/>
      <c r="Q79" s="89"/>
      <c r="R79" s="89"/>
      <c r="S79" s="89"/>
      <c r="T79" s="89"/>
      <c r="U79" s="89"/>
      <c r="V79" s="218"/>
      <c r="W79" s="26"/>
      <c r="X79" s="89"/>
      <c r="Y79" s="89"/>
      <c r="Z79" s="89"/>
      <c r="AA79" s="89"/>
      <c r="AB79" s="89"/>
      <c r="AC79" s="89"/>
      <c r="AD79" s="89"/>
      <c r="AE79" s="89"/>
      <c r="AF79" s="89"/>
      <c r="AG79" s="218"/>
      <c r="AH79" s="37"/>
    </row>
    <row r="80" spans="1:34" s="4" customFormat="1">
      <c r="A80" s="26"/>
      <c r="B80" s="89"/>
      <c r="C80" s="89"/>
      <c r="D80" s="89"/>
      <c r="E80" s="89"/>
      <c r="F80" s="89"/>
      <c r="G80" s="89"/>
      <c r="H80" s="89"/>
      <c r="I80" s="89"/>
      <c r="J80" s="89"/>
      <c r="K80" s="218"/>
      <c r="L80" s="26"/>
      <c r="M80" s="89"/>
      <c r="N80" s="89"/>
      <c r="O80" s="89"/>
      <c r="P80" s="89"/>
      <c r="Q80" s="89"/>
      <c r="R80" s="89"/>
      <c r="S80" s="89"/>
      <c r="T80" s="89"/>
      <c r="U80" s="89"/>
      <c r="V80" s="218"/>
      <c r="W80" s="26"/>
      <c r="X80" s="89"/>
      <c r="Y80" s="89"/>
      <c r="Z80" s="89"/>
      <c r="AA80" s="89"/>
      <c r="AB80" s="89"/>
      <c r="AC80" s="89"/>
      <c r="AD80" s="89"/>
      <c r="AE80" s="89"/>
      <c r="AF80" s="89"/>
      <c r="AG80" s="218"/>
      <c r="AH80" s="37"/>
    </row>
    <row r="81" spans="1:34" s="4" customFormat="1">
      <c r="A81" s="26"/>
      <c r="B81" s="89"/>
      <c r="C81" s="89"/>
      <c r="D81" s="89"/>
      <c r="E81" s="89"/>
      <c r="F81" s="89"/>
      <c r="G81" s="89"/>
      <c r="H81" s="89"/>
      <c r="I81" s="89"/>
      <c r="J81" s="89"/>
      <c r="K81" s="218"/>
      <c r="L81" s="26"/>
      <c r="M81" s="89"/>
      <c r="N81" s="89"/>
      <c r="O81" s="89"/>
      <c r="P81" s="89"/>
      <c r="Q81" s="89"/>
      <c r="R81" s="89"/>
      <c r="S81" s="89"/>
      <c r="T81" s="89"/>
      <c r="U81" s="89"/>
      <c r="V81" s="218"/>
      <c r="W81" s="26"/>
      <c r="X81" s="89"/>
      <c r="Y81" s="89"/>
      <c r="Z81" s="89"/>
      <c r="AA81" s="89"/>
      <c r="AB81" s="89"/>
      <c r="AC81" s="89"/>
      <c r="AD81" s="89"/>
      <c r="AE81" s="89"/>
      <c r="AF81" s="89"/>
      <c r="AG81" s="218"/>
      <c r="AH81" s="37"/>
    </row>
    <row r="82" spans="1:34" s="4" customFormat="1">
      <c r="A82" s="26"/>
      <c r="B82" s="89"/>
      <c r="C82" s="89"/>
      <c r="D82" s="89"/>
      <c r="E82" s="89"/>
      <c r="F82" s="89"/>
      <c r="G82" s="89"/>
      <c r="H82" s="89"/>
      <c r="I82" s="89"/>
      <c r="J82" s="89"/>
      <c r="K82" s="218"/>
      <c r="L82" s="26"/>
      <c r="M82" s="89"/>
      <c r="N82" s="89"/>
      <c r="O82" s="89"/>
      <c r="P82" s="89"/>
      <c r="Q82" s="89"/>
      <c r="R82" s="89"/>
      <c r="S82" s="89"/>
      <c r="T82" s="89"/>
      <c r="U82" s="89"/>
      <c r="V82" s="218"/>
      <c r="W82" s="26"/>
      <c r="X82" s="89"/>
      <c r="Y82" s="89"/>
      <c r="Z82" s="89"/>
      <c r="AA82" s="89"/>
      <c r="AB82" s="89"/>
      <c r="AC82" s="89"/>
      <c r="AD82" s="89"/>
      <c r="AE82" s="89"/>
      <c r="AF82" s="89"/>
      <c r="AG82" s="218"/>
      <c r="AH82" s="37"/>
    </row>
    <row r="83" spans="1:34" s="4" customFormat="1">
      <c r="A83" s="26"/>
      <c r="B83" s="89"/>
      <c r="C83" s="89"/>
      <c r="D83" s="89"/>
      <c r="E83" s="89"/>
      <c r="F83" s="89"/>
      <c r="G83" s="89"/>
      <c r="H83" s="89"/>
      <c r="I83" s="89"/>
      <c r="J83" s="89"/>
      <c r="K83" s="218"/>
      <c r="L83" s="26"/>
      <c r="M83" s="89"/>
      <c r="N83" s="89"/>
      <c r="O83" s="89"/>
      <c r="P83" s="89"/>
      <c r="Q83" s="89"/>
      <c r="R83" s="89"/>
      <c r="S83" s="89"/>
      <c r="T83" s="89"/>
      <c r="U83" s="89"/>
      <c r="V83" s="218"/>
      <c r="W83" s="26"/>
      <c r="X83" s="89"/>
      <c r="Y83" s="89"/>
      <c r="Z83" s="89"/>
      <c r="AA83" s="89"/>
      <c r="AB83" s="89"/>
      <c r="AC83" s="89"/>
      <c r="AD83" s="89"/>
      <c r="AE83" s="89"/>
      <c r="AF83" s="89"/>
      <c r="AG83" s="218"/>
      <c r="AH83" s="37"/>
    </row>
    <row r="84" spans="1:34" s="4" customFormat="1">
      <c r="A84" s="26"/>
      <c r="B84" s="89"/>
      <c r="C84" s="89"/>
      <c r="D84" s="89"/>
      <c r="E84" s="89"/>
      <c r="F84" s="89"/>
      <c r="G84" s="89"/>
      <c r="H84" s="89"/>
      <c r="I84" s="89"/>
      <c r="J84" s="89"/>
      <c r="K84" s="218"/>
      <c r="L84" s="26"/>
      <c r="M84" s="89"/>
      <c r="N84" s="89"/>
      <c r="O84" s="89"/>
      <c r="P84" s="89"/>
      <c r="Q84" s="89"/>
      <c r="R84" s="89"/>
      <c r="S84" s="89"/>
      <c r="T84" s="89"/>
      <c r="U84" s="89"/>
      <c r="V84" s="218"/>
      <c r="W84" s="26"/>
      <c r="X84" s="89"/>
      <c r="Y84" s="89"/>
      <c r="Z84" s="89"/>
      <c r="AA84" s="89"/>
      <c r="AB84" s="89"/>
      <c r="AC84" s="89"/>
      <c r="AD84" s="89"/>
      <c r="AE84" s="89"/>
      <c r="AF84" s="89"/>
      <c r="AG84" s="218"/>
      <c r="AH84" s="37"/>
    </row>
    <row r="85" spans="1:34" s="4" customFormat="1">
      <c r="A85" s="26"/>
      <c r="B85" s="89"/>
      <c r="C85" s="89"/>
      <c r="D85" s="89"/>
      <c r="E85" s="89"/>
      <c r="F85" s="89"/>
      <c r="G85" s="89"/>
      <c r="H85" s="89"/>
      <c r="I85" s="89"/>
      <c r="J85" s="89"/>
      <c r="K85" s="218"/>
      <c r="L85" s="26"/>
      <c r="M85" s="89"/>
      <c r="N85" s="89"/>
      <c r="O85" s="89"/>
      <c r="P85" s="89"/>
      <c r="Q85" s="89"/>
      <c r="R85" s="89"/>
      <c r="S85" s="89"/>
      <c r="T85" s="89"/>
      <c r="U85" s="89"/>
      <c r="V85" s="218"/>
      <c r="W85" s="26"/>
      <c r="X85" s="89"/>
      <c r="Y85" s="89"/>
      <c r="Z85" s="89"/>
      <c r="AA85" s="89"/>
      <c r="AB85" s="89"/>
      <c r="AC85" s="89"/>
      <c r="AD85" s="89"/>
      <c r="AE85" s="89"/>
      <c r="AF85" s="89"/>
      <c r="AG85" s="218"/>
      <c r="AH85" s="37"/>
    </row>
    <row r="86" spans="1:34" s="4" customFormat="1">
      <c r="A86" s="26"/>
      <c r="B86" s="89"/>
      <c r="C86" s="89"/>
      <c r="D86" s="89"/>
      <c r="E86" s="89"/>
      <c r="F86" s="89"/>
      <c r="G86" s="89"/>
      <c r="H86" s="89"/>
      <c r="I86" s="89"/>
      <c r="J86" s="89"/>
      <c r="K86" s="218"/>
      <c r="L86" s="26"/>
      <c r="M86" s="89"/>
      <c r="N86" s="89"/>
      <c r="O86" s="89"/>
      <c r="P86" s="89"/>
      <c r="Q86" s="89"/>
      <c r="R86" s="89"/>
      <c r="S86" s="89"/>
      <c r="T86" s="89"/>
      <c r="U86" s="89"/>
      <c r="V86" s="218"/>
      <c r="W86" s="26"/>
      <c r="X86" s="89"/>
      <c r="Y86" s="89"/>
      <c r="Z86" s="89"/>
      <c r="AA86" s="89"/>
      <c r="AB86" s="89"/>
      <c r="AC86" s="89"/>
      <c r="AD86" s="89"/>
      <c r="AE86" s="89"/>
      <c r="AF86" s="89"/>
      <c r="AG86" s="218"/>
      <c r="AH86" s="37"/>
    </row>
    <row r="87" spans="1:34" s="4" customFormat="1">
      <c r="A87" s="26"/>
      <c r="B87" s="89"/>
      <c r="C87" s="89"/>
      <c r="D87" s="89"/>
      <c r="E87" s="89"/>
      <c r="F87" s="89"/>
      <c r="G87" s="89"/>
      <c r="H87" s="89"/>
      <c r="I87" s="89"/>
      <c r="J87" s="89"/>
      <c r="K87" s="218"/>
      <c r="L87" s="26"/>
      <c r="M87" s="89"/>
      <c r="N87" s="89"/>
      <c r="O87" s="89"/>
      <c r="P87" s="89"/>
      <c r="Q87" s="89"/>
      <c r="R87" s="89"/>
      <c r="S87" s="89"/>
      <c r="T87" s="89"/>
      <c r="U87" s="89"/>
      <c r="V87" s="218"/>
      <c r="W87" s="26"/>
      <c r="X87" s="89"/>
      <c r="Y87" s="89"/>
      <c r="Z87" s="89"/>
      <c r="AA87" s="89"/>
      <c r="AB87" s="89"/>
      <c r="AC87" s="89"/>
      <c r="AD87" s="89"/>
      <c r="AE87" s="89"/>
      <c r="AF87" s="89"/>
      <c r="AG87" s="218"/>
      <c r="AH87" s="37"/>
    </row>
    <row r="88" spans="1:34" s="4" customFormat="1">
      <c r="A88" s="26"/>
      <c r="B88" s="89"/>
      <c r="C88" s="89"/>
      <c r="D88" s="89"/>
      <c r="E88" s="89"/>
      <c r="F88" s="89"/>
      <c r="G88" s="89"/>
      <c r="H88" s="89"/>
      <c r="I88" s="89"/>
      <c r="J88" s="89"/>
      <c r="K88" s="218"/>
      <c r="L88" s="26"/>
      <c r="M88" s="89"/>
      <c r="N88" s="89"/>
      <c r="O88" s="89"/>
      <c r="P88" s="89"/>
      <c r="Q88" s="89"/>
      <c r="R88" s="89"/>
      <c r="S88" s="89"/>
      <c r="T88" s="89"/>
      <c r="U88" s="89"/>
      <c r="V88" s="218"/>
      <c r="W88" s="26"/>
      <c r="X88" s="89"/>
      <c r="Y88" s="89"/>
      <c r="Z88" s="89"/>
      <c r="AA88" s="89"/>
      <c r="AB88" s="89"/>
      <c r="AC88" s="89"/>
      <c r="AD88" s="89"/>
      <c r="AE88" s="89"/>
      <c r="AF88" s="89"/>
      <c r="AG88" s="218"/>
      <c r="AH88" s="37"/>
    </row>
    <row r="89" spans="1:34" s="4" customFormat="1">
      <c r="A89" s="26"/>
      <c r="B89" s="89"/>
      <c r="C89" s="89"/>
      <c r="D89" s="89"/>
      <c r="E89" s="89"/>
      <c r="F89" s="89"/>
      <c r="G89" s="89"/>
      <c r="H89" s="89"/>
      <c r="I89" s="89"/>
      <c r="J89" s="89"/>
      <c r="K89" s="218"/>
      <c r="L89" s="26"/>
      <c r="M89" s="89"/>
      <c r="N89" s="89"/>
      <c r="O89" s="89"/>
      <c r="P89" s="89"/>
      <c r="Q89" s="89"/>
      <c r="R89" s="89"/>
      <c r="S89" s="89"/>
      <c r="T89" s="89"/>
      <c r="U89" s="89"/>
      <c r="V89" s="218"/>
      <c r="W89" s="26"/>
      <c r="X89" s="89"/>
      <c r="Y89" s="89"/>
      <c r="Z89" s="89"/>
      <c r="AA89" s="89"/>
      <c r="AB89" s="89"/>
      <c r="AC89" s="89"/>
      <c r="AD89" s="89"/>
      <c r="AE89" s="89"/>
      <c r="AF89" s="89"/>
      <c r="AG89" s="218"/>
      <c r="AH89" s="37"/>
    </row>
    <row r="90" spans="1:34" s="4" customFormat="1">
      <c r="A90" s="26"/>
      <c r="B90" s="89"/>
      <c r="C90" s="89"/>
      <c r="D90" s="89"/>
      <c r="E90" s="89"/>
      <c r="F90" s="89"/>
      <c r="G90" s="89"/>
      <c r="H90" s="89"/>
      <c r="I90" s="89"/>
      <c r="J90" s="89"/>
      <c r="K90" s="218"/>
      <c r="L90" s="26"/>
      <c r="M90" s="89"/>
      <c r="N90" s="89"/>
      <c r="O90" s="89"/>
      <c r="P90" s="89"/>
      <c r="Q90" s="89"/>
      <c r="R90" s="89"/>
      <c r="S90" s="89"/>
      <c r="T90" s="89"/>
      <c r="U90" s="89"/>
      <c r="V90" s="218"/>
      <c r="W90" s="26"/>
      <c r="X90" s="89"/>
      <c r="Y90" s="89"/>
      <c r="Z90" s="89"/>
      <c r="AA90" s="89"/>
      <c r="AB90" s="89"/>
      <c r="AC90" s="89"/>
      <c r="AD90" s="89"/>
      <c r="AE90" s="89"/>
      <c r="AF90" s="89"/>
      <c r="AG90" s="218"/>
      <c r="AH90" s="37"/>
    </row>
    <row r="91" spans="1:34" s="4" customFormat="1">
      <c r="A91" s="26"/>
      <c r="B91" s="89"/>
      <c r="C91" s="89"/>
      <c r="D91" s="89"/>
      <c r="E91" s="89"/>
      <c r="F91" s="89"/>
      <c r="G91" s="89"/>
      <c r="H91" s="89"/>
      <c r="I91" s="89"/>
      <c r="J91" s="89"/>
      <c r="K91" s="218"/>
      <c r="L91" s="26"/>
      <c r="M91" s="89"/>
      <c r="N91" s="89"/>
      <c r="O91" s="89"/>
      <c r="P91" s="89"/>
      <c r="Q91" s="89"/>
      <c r="R91" s="89"/>
      <c r="S91" s="89"/>
      <c r="T91" s="89"/>
      <c r="U91" s="89"/>
      <c r="V91" s="218"/>
      <c r="W91" s="26"/>
      <c r="X91" s="89"/>
      <c r="Y91" s="89"/>
      <c r="Z91" s="89"/>
      <c r="AA91" s="89"/>
      <c r="AB91" s="89"/>
      <c r="AC91" s="89"/>
      <c r="AD91" s="89"/>
      <c r="AE91" s="89"/>
      <c r="AF91" s="89"/>
      <c r="AG91" s="218"/>
      <c r="AH91" s="37"/>
    </row>
    <row r="92" spans="1:34" s="4" customFormat="1">
      <c r="A92" s="26"/>
      <c r="B92" s="89"/>
      <c r="C92" s="89"/>
      <c r="D92" s="89"/>
      <c r="E92" s="89"/>
      <c r="F92" s="89"/>
      <c r="G92" s="89"/>
      <c r="H92" s="89"/>
      <c r="I92" s="89"/>
      <c r="J92" s="89"/>
      <c r="K92" s="218"/>
      <c r="L92" s="26"/>
      <c r="M92" s="89"/>
      <c r="N92" s="89"/>
      <c r="O92" s="89"/>
      <c r="P92" s="89"/>
      <c r="Q92" s="89"/>
      <c r="R92" s="89"/>
      <c r="S92" s="89"/>
      <c r="T92" s="89"/>
      <c r="U92" s="89"/>
      <c r="V92" s="218"/>
      <c r="W92" s="26"/>
      <c r="X92" s="89"/>
      <c r="Y92" s="89"/>
      <c r="Z92" s="89"/>
      <c r="AA92" s="89"/>
      <c r="AB92" s="89"/>
      <c r="AC92" s="89"/>
      <c r="AD92" s="89"/>
      <c r="AE92" s="89"/>
      <c r="AF92" s="89"/>
      <c r="AG92" s="218"/>
      <c r="AH92" s="37"/>
    </row>
    <row r="93" spans="1:34" s="4" customFormat="1">
      <c r="A93" s="26"/>
      <c r="B93" s="89"/>
      <c r="C93" s="89"/>
      <c r="D93" s="89"/>
      <c r="E93" s="89"/>
      <c r="F93" s="89"/>
      <c r="G93" s="89"/>
      <c r="H93" s="89"/>
      <c r="I93" s="89"/>
      <c r="J93" s="89"/>
      <c r="K93" s="218"/>
      <c r="L93" s="26"/>
      <c r="M93" s="89"/>
      <c r="N93" s="89"/>
      <c r="O93" s="89"/>
      <c r="P93" s="89"/>
      <c r="Q93" s="89"/>
      <c r="R93" s="89"/>
      <c r="S93" s="89"/>
      <c r="T93" s="89"/>
      <c r="U93" s="89"/>
      <c r="V93" s="218"/>
      <c r="W93" s="26"/>
      <c r="X93" s="89"/>
      <c r="Y93" s="89"/>
      <c r="Z93" s="89"/>
      <c r="AA93" s="89"/>
      <c r="AB93" s="89"/>
      <c r="AC93" s="89"/>
      <c r="AD93" s="89"/>
      <c r="AE93" s="89"/>
      <c r="AF93" s="89"/>
      <c r="AG93" s="218"/>
      <c r="AH93" s="37"/>
    </row>
    <row r="94" spans="1:34" s="4" customFormat="1">
      <c r="A94" s="26"/>
      <c r="B94" s="89"/>
      <c r="C94" s="89"/>
      <c r="D94" s="89"/>
      <c r="E94" s="89"/>
      <c r="F94" s="89"/>
      <c r="G94" s="89"/>
      <c r="H94" s="89"/>
      <c r="I94" s="89"/>
      <c r="J94" s="89"/>
      <c r="K94" s="218"/>
      <c r="L94" s="26"/>
      <c r="M94" s="89"/>
      <c r="N94" s="89"/>
      <c r="O94" s="89"/>
      <c r="P94" s="89"/>
      <c r="Q94" s="89"/>
      <c r="R94" s="89"/>
      <c r="S94" s="89"/>
      <c r="T94" s="89"/>
      <c r="U94" s="89"/>
      <c r="V94" s="218"/>
      <c r="W94" s="26"/>
      <c r="X94" s="89"/>
      <c r="Y94" s="89"/>
      <c r="Z94" s="89"/>
      <c r="AA94" s="89"/>
      <c r="AB94" s="89"/>
      <c r="AC94" s="89"/>
      <c r="AD94" s="89"/>
      <c r="AE94" s="89"/>
      <c r="AF94" s="89"/>
      <c r="AG94" s="218"/>
      <c r="AH94" s="37"/>
    </row>
    <row r="95" spans="1:34" s="4" customFormat="1">
      <c r="A95" s="26"/>
      <c r="B95" s="89"/>
      <c r="C95" s="89"/>
      <c r="D95" s="89"/>
      <c r="E95" s="89"/>
      <c r="F95" s="89"/>
      <c r="G95" s="89"/>
      <c r="H95" s="89"/>
      <c r="I95" s="89"/>
      <c r="J95" s="89"/>
      <c r="K95" s="218"/>
      <c r="L95" s="26"/>
      <c r="M95" s="89"/>
      <c r="N95" s="89"/>
      <c r="O95" s="89"/>
      <c r="P95" s="89"/>
      <c r="Q95" s="89"/>
      <c r="R95" s="89"/>
      <c r="S95" s="89"/>
      <c r="T95" s="89"/>
      <c r="U95" s="89"/>
      <c r="V95" s="218"/>
      <c r="W95" s="26"/>
      <c r="X95" s="89"/>
      <c r="Y95" s="89"/>
      <c r="Z95" s="89"/>
      <c r="AA95" s="89"/>
      <c r="AB95" s="89"/>
      <c r="AC95" s="89"/>
      <c r="AD95" s="89"/>
      <c r="AE95" s="89"/>
      <c r="AF95" s="89"/>
      <c r="AG95" s="218"/>
      <c r="AH95" s="37"/>
    </row>
    <row r="96" spans="1:34" s="4" customFormat="1">
      <c r="A96" s="26"/>
      <c r="B96" s="89"/>
      <c r="C96" s="89"/>
      <c r="D96" s="89"/>
      <c r="E96" s="89"/>
      <c r="F96" s="89"/>
      <c r="G96" s="89"/>
      <c r="H96" s="89"/>
      <c r="I96" s="89"/>
      <c r="J96" s="89"/>
      <c r="K96" s="218"/>
      <c r="L96" s="26"/>
      <c r="M96" s="89"/>
      <c r="N96" s="89"/>
      <c r="O96" s="89"/>
      <c r="P96" s="89"/>
      <c r="Q96" s="89"/>
      <c r="R96" s="89"/>
      <c r="S96" s="89"/>
      <c r="T96" s="89"/>
      <c r="U96" s="89"/>
      <c r="V96" s="218"/>
      <c r="W96" s="26"/>
      <c r="X96" s="89"/>
      <c r="Y96" s="89"/>
      <c r="Z96" s="89"/>
      <c r="AA96" s="89"/>
      <c r="AB96" s="89"/>
      <c r="AC96" s="89"/>
      <c r="AD96" s="89"/>
      <c r="AE96" s="89"/>
      <c r="AF96" s="89"/>
      <c r="AG96" s="218"/>
      <c r="AH96" s="37"/>
    </row>
    <row r="97" spans="1:34" s="4" customFormat="1">
      <c r="A97" s="26"/>
      <c r="B97" s="89"/>
      <c r="C97" s="89"/>
      <c r="D97" s="89"/>
      <c r="E97" s="89"/>
      <c r="F97" s="89"/>
      <c r="G97" s="89"/>
      <c r="H97" s="89"/>
      <c r="I97" s="89"/>
      <c r="J97" s="89"/>
      <c r="K97" s="218"/>
      <c r="L97" s="26"/>
      <c r="M97" s="89"/>
      <c r="N97" s="89"/>
      <c r="O97" s="89"/>
      <c r="P97" s="89"/>
      <c r="Q97" s="89"/>
      <c r="R97" s="89"/>
      <c r="S97" s="89"/>
      <c r="T97" s="89"/>
      <c r="U97" s="89"/>
      <c r="V97" s="218"/>
      <c r="W97" s="26"/>
      <c r="X97" s="89"/>
      <c r="Y97" s="89"/>
      <c r="Z97" s="89"/>
      <c r="AA97" s="89"/>
      <c r="AB97" s="89"/>
      <c r="AC97" s="89"/>
      <c r="AD97" s="89"/>
      <c r="AE97" s="89"/>
      <c r="AF97" s="89"/>
      <c r="AG97" s="218"/>
      <c r="AH97" s="37"/>
    </row>
    <row r="98" spans="1:34" s="4" customFormat="1">
      <c r="A98" s="27"/>
      <c r="B98" s="90"/>
      <c r="C98" s="90"/>
      <c r="D98" s="90"/>
      <c r="E98" s="90"/>
      <c r="F98" s="90"/>
      <c r="G98" s="90"/>
      <c r="H98" s="90"/>
      <c r="I98" s="90"/>
      <c r="J98" s="90"/>
      <c r="K98" s="219"/>
      <c r="L98" s="27"/>
      <c r="M98" s="90"/>
      <c r="N98" s="90"/>
      <c r="O98" s="90"/>
      <c r="P98" s="90"/>
      <c r="Q98" s="90"/>
      <c r="R98" s="90"/>
      <c r="S98" s="90"/>
      <c r="T98" s="90"/>
      <c r="U98" s="90"/>
      <c r="V98" s="219"/>
      <c r="W98" s="27"/>
      <c r="X98" s="90"/>
      <c r="Y98" s="90"/>
      <c r="Z98" s="90"/>
      <c r="AA98" s="90"/>
      <c r="AB98" s="90"/>
      <c r="AC98" s="90"/>
      <c r="AD98" s="90"/>
      <c r="AE98" s="90"/>
      <c r="AF98" s="90"/>
      <c r="AG98" s="219"/>
      <c r="AH98" s="37"/>
    </row>
    <row r="99" spans="1:34" s="4" customFormat="1">
      <c r="A99" s="6"/>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19"/>
      <c r="AH99" s="37"/>
    </row>
    <row r="100" spans="1:34" s="4" customFormat="1">
      <c r="A100" s="6"/>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19"/>
      <c r="AH100" s="37"/>
    </row>
    <row r="101" spans="1:34" s="4" customFormat="1">
      <c r="A101" s="6"/>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19"/>
      <c r="AH101" s="37"/>
    </row>
    <row r="102" spans="1:34" s="4" customFormat="1">
      <c r="A102" s="6"/>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19"/>
      <c r="AH102" s="37"/>
    </row>
    <row r="103" spans="1:34" s="4" customFormat="1">
      <c r="A103" s="6"/>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19"/>
      <c r="AH103" s="37"/>
    </row>
    <row r="104" spans="1:34" s="4" customFormat="1">
      <c r="A104" s="6"/>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19"/>
      <c r="AH104" s="37"/>
    </row>
    <row r="105" spans="1:34" s="4" customFormat="1">
      <c r="A105" s="18"/>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423"/>
      <c r="AH105" s="37"/>
    </row>
    <row r="106" spans="1:34" s="4" customFormat="1">
      <c r="A106" s="28" t="s">
        <v>159</v>
      </c>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426"/>
      <c r="AH106" s="37"/>
    </row>
    <row r="107" spans="1:34" s="4" customFormat="1">
      <c r="A107" s="29"/>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427"/>
      <c r="AH107" s="37"/>
    </row>
    <row r="108" spans="1:34" s="4" customFormat="1">
      <c r="A108" s="25"/>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187"/>
      <c r="AH108" s="37"/>
    </row>
    <row r="109" spans="1:34" s="4" customFormat="1">
      <c r="A109" s="23" t="s">
        <v>85</v>
      </c>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186"/>
      <c r="AH109" s="37"/>
    </row>
    <row r="110" spans="1:34" s="4" customFormat="1">
      <c r="A110" s="30"/>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428"/>
      <c r="AH110" s="37"/>
    </row>
    <row r="111" spans="1:34" s="4" customFormat="1">
      <c r="A111" s="24"/>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216"/>
      <c r="AH111" s="37"/>
    </row>
    <row r="112" spans="1:34" s="4" customFormat="1">
      <c r="A112" s="24"/>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216"/>
      <c r="AH112" s="37"/>
    </row>
    <row r="113" spans="1:34" s="4" customFormat="1">
      <c r="A113" s="24"/>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216"/>
      <c r="AH113" s="37"/>
    </row>
    <row r="114" spans="1:34" s="4" customFormat="1">
      <c r="A114" s="24"/>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216"/>
      <c r="AH114" s="37"/>
    </row>
    <row r="115" spans="1:34" s="4" customFormat="1">
      <c r="A115" s="24"/>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216"/>
      <c r="AH115" s="37"/>
    </row>
    <row r="116" spans="1:34" s="4" customFormat="1">
      <c r="A116" s="24"/>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216"/>
      <c r="AH116" s="37"/>
    </row>
    <row r="117" spans="1:34" s="4" customFormat="1">
      <c r="A117" s="24"/>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216"/>
      <c r="AH117" s="37"/>
    </row>
    <row r="118" spans="1:34" s="4" customFormat="1">
      <c r="A118" s="24"/>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216"/>
      <c r="AH118" s="37"/>
    </row>
    <row r="119" spans="1:34" s="4" customFormat="1">
      <c r="A119" s="24"/>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216"/>
      <c r="AH119" s="37"/>
    </row>
    <row r="120" spans="1:34" s="4" customFormat="1">
      <c r="A120" s="24"/>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216"/>
      <c r="AH120" s="37"/>
    </row>
    <row r="121" spans="1:34" s="4" customFormat="1">
      <c r="A121" s="24"/>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216"/>
      <c r="AH121" s="37"/>
    </row>
    <row r="122" spans="1:34" s="4" customFormat="1">
      <c r="A122" s="24"/>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216"/>
      <c r="AH122" s="37"/>
    </row>
    <row r="123" spans="1:34" s="4" customFormat="1">
      <c r="A123" s="24"/>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216"/>
      <c r="AH123" s="37"/>
    </row>
    <row r="124" spans="1:34" s="4" customFormat="1">
      <c r="A124" s="24"/>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216"/>
      <c r="AH124" s="37"/>
    </row>
    <row r="125" spans="1:34" s="4" customFormat="1">
      <c r="A125" s="24"/>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216"/>
      <c r="AH125" s="37"/>
    </row>
    <row r="126" spans="1:34" s="4" customFormat="1">
      <c r="A126" s="24"/>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216"/>
      <c r="AH126" s="37"/>
    </row>
    <row r="127" spans="1:34" s="4" customFormat="1">
      <c r="A127" s="24"/>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216"/>
      <c r="AH127" s="37"/>
    </row>
    <row r="128" spans="1:34" s="4" customFormat="1">
      <c r="A128" s="2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216"/>
      <c r="AH128" s="37"/>
    </row>
    <row r="129" spans="1:34" s="4" customFormat="1">
      <c r="A129" s="24"/>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216"/>
      <c r="AH129" s="37"/>
    </row>
    <row r="130" spans="1:34" s="4" customFormat="1">
      <c r="A130" s="24"/>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216"/>
      <c r="AH130" s="37"/>
    </row>
    <row r="131" spans="1:34" s="4" customFormat="1">
      <c r="A131" s="31"/>
      <c r="B131" s="94"/>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429"/>
      <c r="AH131" s="37"/>
    </row>
    <row r="132" spans="1:34" s="4" customFormat="1">
      <c r="A132" s="32" t="s">
        <v>207</v>
      </c>
      <c r="B132" s="95"/>
      <c r="C132" s="95"/>
      <c r="D132" s="95"/>
      <c r="E132" s="95"/>
      <c r="F132" s="95"/>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430"/>
      <c r="AH132" s="37"/>
    </row>
    <row r="133" spans="1:34" s="4" customFormat="1">
      <c r="A133" s="33"/>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431"/>
      <c r="AH133" s="37"/>
    </row>
    <row r="134" spans="1:34" s="4" customFormat="1">
      <c r="A134" s="26"/>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218"/>
      <c r="AH134" s="37"/>
    </row>
    <row r="135" spans="1:34" s="4" customFormat="1">
      <c r="A135" s="26"/>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218"/>
      <c r="AH135" s="37"/>
    </row>
    <row r="136" spans="1:34" s="4" customFormat="1">
      <c r="A136" s="26"/>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218"/>
      <c r="AH136" s="37"/>
    </row>
    <row r="137" spans="1:34" s="4" customFormat="1">
      <c r="A137" s="26"/>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218"/>
      <c r="AH137" s="37"/>
    </row>
    <row r="138" spans="1:34" s="4" customFormat="1">
      <c r="A138" s="26"/>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218"/>
      <c r="AH138" s="37"/>
    </row>
    <row r="139" spans="1:34" s="4" customFormat="1">
      <c r="A139" s="26"/>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218"/>
      <c r="AH139" s="37"/>
    </row>
    <row r="140" spans="1:34" s="4" customFormat="1">
      <c r="A140" s="26"/>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218"/>
      <c r="AH140" s="37"/>
    </row>
    <row r="141" spans="1:34" s="4" customFormat="1">
      <c r="A141" s="26"/>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218"/>
      <c r="AH141" s="37"/>
    </row>
    <row r="142" spans="1:34" s="4" customFormat="1">
      <c r="A142" s="26"/>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218"/>
      <c r="AH142" s="37"/>
    </row>
    <row r="143" spans="1:34" s="4" customFormat="1">
      <c r="A143" s="26"/>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218"/>
      <c r="AH143" s="37"/>
    </row>
    <row r="144" spans="1:34" s="4" customFormat="1">
      <c r="A144" s="26"/>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218"/>
      <c r="AH144" s="37"/>
    </row>
    <row r="145" spans="1:34" s="4" customFormat="1">
      <c r="A145" s="26"/>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218"/>
      <c r="AH145" s="37"/>
    </row>
    <row r="146" spans="1:34" s="4" customFormat="1">
      <c r="A146" s="26"/>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218"/>
      <c r="AH146" s="37"/>
    </row>
    <row r="147" spans="1:34" s="4" customFormat="1">
      <c r="A147" s="26"/>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218"/>
      <c r="AH147" s="37"/>
    </row>
    <row r="148" spans="1:34" s="4" customFormat="1">
      <c r="A148" s="26"/>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218"/>
      <c r="AH148" s="37"/>
    </row>
    <row r="149" spans="1:34" s="4" customFormat="1">
      <c r="A149" s="26"/>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218"/>
      <c r="AH149" s="37"/>
    </row>
    <row r="150" spans="1:34" s="4" customFormat="1">
      <c r="A150" s="26"/>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218"/>
      <c r="AH150" s="37"/>
    </row>
    <row r="151" spans="1:34" s="4" customFormat="1">
      <c r="A151" s="26"/>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218"/>
      <c r="AH151" s="37"/>
    </row>
    <row r="152" spans="1:34" s="4" customFormat="1">
      <c r="A152" s="26"/>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218"/>
      <c r="AH152" s="37"/>
    </row>
    <row r="153" spans="1:34" s="4" customFormat="1">
      <c r="A153" s="26"/>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218"/>
      <c r="AH153" s="37"/>
    </row>
    <row r="154" spans="1:34" s="4" customFormat="1">
      <c r="A154" s="27"/>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219"/>
      <c r="AH154" s="37"/>
    </row>
    <row r="155" spans="1:34" s="4" customFormat="1">
      <c r="A155" s="6"/>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19"/>
      <c r="AH155" s="37"/>
    </row>
    <row r="156" spans="1:34" s="4" customFormat="1">
      <c r="A156" s="6"/>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19"/>
      <c r="AH156" s="37"/>
    </row>
    <row r="157" spans="1:34" s="4" customFormat="1">
      <c r="A157" s="6"/>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19"/>
      <c r="AH157" s="37"/>
    </row>
    <row r="158" spans="1:34" s="4" customFormat="1">
      <c r="A158" s="6"/>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19"/>
      <c r="AH158" s="37"/>
    </row>
    <row r="159" spans="1:34" s="4" customFormat="1">
      <c r="A159" s="6"/>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19"/>
      <c r="AH159" s="37"/>
    </row>
    <row r="160" spans="1:34" s="4" customFormat="1">
      <c r="A160" s="6"/>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19"/>
      <c r="AH160" s="37"/>
    </row>
    <row r="161" spans="1:34" s="4" customFormat="1">
      <c r="A161" s="6"/>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19"/>
      <c r="AH161" s="37"/>
    </row>
    <row r="162" spans="1:34" s="4" customFormat="1">
      <c r="A162" s="6"/>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19"/>
      <c r="AH162" s="37"/>
    </row>
    <row r="163" spans="1:34" s="4" customFormat="1">
      <c r="A163" s="6"/>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19"/>
      <c r="AH163" s="37"/>
    </row>
    <row r="164" spans="1:34" s="4" customFormat="1">
      <c r="A164" s="6"/>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19"/>
      <c r="AH164" s="37"/>
    </row>
    <row r="165" spans="1:34" s="4" customFormat="1">
      <c r="A165" s="6"/>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19"/>
      <c r="AH165" s="37"/>
    </row>
    <row r="166" spans="1:34" s="4" customFormat="1">
      <c r="A166" s="18"/>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423"/>
      <c r="AH166" s="37"/>
    </row>
    <row r="167" spans="1:34" s="4" customFormat="1">
      <c r="A167" s="34" t="s">
        <v>259</v>
      </c>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7"/>
    </row>
    <row r="168" spans="1:34" s="4" customForma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7"/>
    </row>
    <row r="169" spans="1:34" s="4" customFormat="1">
      <c r="A169" s="35"/>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217"/>
      <c r="AH169" s="37"/>
    </row>
    <row r="170" spans="1:34" s="4" customFormat="1">
      <c r="A170" s="10" t="s">
        <v>135</v>
      </c>
      <c r="B170" s="75"/>
      <c r="C170" s="75"/>
      <c r="D170" s="75"/>
      <c r="E170" s="75"/>
      <c r="F170" s="75"/>
      <c r="G170" s="75"/>
      <c r="H170" s="75"/>
      <c r="I170" s="75"/>
      <c r="J170" s="75"/>
      <c r="K170" s="75"/>
      <c r="L170" s="75"/>
      <c r="M170" s="75"/>
      <c r="N170" s="75"/>
      <c r="O170" s="234" t="s">
        <v>119</v>
      </c>
      <c r="P170" s="248"/>
      <c r="Q170" s="39"/>
      <c r="R170" s="10" t="s">
        <v>135</v>
      </c>
      <c r="S170" s="75"/>
      <c r="T170" s="75"/>
      <c r="U170" s="75"/>
      <c r="V170" s="75"/>
      <c r="W170" s="75"/>
      <c r="X170" s="75"/>
      <c r="Y170" s="75"/>
      <c r="Z170" s="75"/>
      <c r="AA170" s="75"/>
      <c r="AB170" s="75"/>
      <c r="AC170" s="75"/>
      <c r="AD170" s="75"/>
      <c r="AE170" s="186"/>
      <c r="AF170" s="234" t="s">
        <v>119</v>
      </c>
      <c r="AG170" s="420"/>
      <c r="AH170" s="37"/>
    </row>
    <row r="171" spans="1:34" s="4" customFormat="1">
      <c r="A171" s="12"/>
      <c r="B171" s="77"/>
      <c r="C171" s="77"/>
      <c r="D171" s="77"/>
      <c r="E171" s="77"/>
      <c r="F171" s="77"/>
      <c r="G171" s="77"/>
      <c r="H171" s="77"/>
      <c r="I171" s="77"/>
      <c r="J171" s="77"/>
      <c r="K171" s="77"/>
      <c r="L171" s="77"/>
      <c r="M171" s="77"/>
      <c r="N171" s="77"/>
      <c r="O171" s="235"/>
      <c r="P171" s="249"/>
      <c r="Q171" s="39"/>
      <c r="R171" s="12"/>
      <c r="S171" s="77"/>
      <c r="T171" s="77"/>
      <c r="U171" s="77"/>
      <c r="V171" s="77"/>
      <c r="W171" s="77"/>
      <c r="X171" s="77"/>
      <c r="Y171" s="77"/>
      <c r="Z171" s="77"/>
      <c r="AA171" s="77"/>
      <c r="AB171" s="77"/>
      <c r="AC171" s="77"/>
      <c r="AD171" s="77"/>
      <c r="AE171" s="188"/>
      <c r="AF171" s="415"/>
      <c r="AG171" s="432"/>
      <c r="AH171" s="37"/>
    </row>
    <row r="172" spans="1:34" s="4" customFormat="1">
      <c r="A172" s="36"/>
      <c r="B172" s="97"/>
      <c r="C172" s="97"/>
      <c r="D172" s="97"/>
      <c r="E172" s="97"/>
      <c r="F172" s="97"/>
      <c r="G172" s="97"/>
      <c r="H172" s="97"/>
      <c r="I172" s="97"/>
      <c r="J172" s="97"/>
      <c r="K172" s="97"/>
      <c r="L172" s="97"/>
      <c r="M172" s="97"/>
      <c r="N172" s="97"/>
      <c r="O172" s="236"/>
      <c r="P172" s="250"/>
      <c r="Q172" s="39"/>
      <c r="R172" s="36"/>
      <c r="S172" s="97"/>
      <c r="T172" s="97"/>
      <c r="U172" s="97"/>
      <c r="V172" s="97"/>
      <c r="W172" s="97"/>
      <c r="X172" s="97"/>
      <c r="Y172" s="97"/>
      <c r="Z172" s="97"/>
      <c r="AA172" s="97"/>
      <c r="AB172" s="97"/>
      <c r="AC172" s="97"/>
      <c r="AD172" s="97"/>
      <c r="AE172" s="408"/>
      <c r="AF172" s="416"/>
      <c r="AG172" s="250"/>
      <c r="AH172" s="37"/>
    </row>
    <row r="173" spans="1:34" s="4" customFormat="1">
      <c r="A173" s="35" t="s">
        <v>382</v>
      </c>
      <c r="B173" s="39"/>
      <c r="C173" s="39"/>
      <c r="D173" s="39"/>
      <c r="E173" s="39"/>
      <c r="F173" s="39"/>
      <c r="G173" s="39"/>
      <c r="H173" s="39"/>
      <c r="I173" s="39"/>
      <c r="J173" s="39"/>
      <c r="K173" s="39"/>
      <c r="L173" s="39"/>
      <c r="M173" s="39"/>
      <c r="N173" s="39"/>
      <c r="O173" s="237">
        <v>1</v>
      </c>
      <c r="P173" s="251"/>
      <c r="Q173" s="224"/>
      <c r="R173" s="4" t="s">
        <v>511</v>
      </c>
      <c r="S173" s="4"/>
      <c r="T173" s="4"/>
      <c r="U173" s="4"/>
      <c r="V173" s="4"/>
      <c r="W173" s="4"/>
      <c r="X173" s="4"/>
      <c r="Y173" s="4"/>
      <c r="Z173" s="4"/>
      <c r="AA173" s="4"/>
      <c r="AB173" s="4"/>
      <c r="AC173" s="4"/>
      <c r="AD173" s="4"/>
      <c r="AE173" s="225"/>
      <c r="AF173" s="417"/>
      <c r="AG173" s="251"/>
      <c r="AH173" s="37"/>
    </row>
    <row r="174" spans="1:34" s="4" customFormat="1">
      <c r="A174" s="35"/>
      <c r="B174" s="39"/>
      <c r="C174" s="39"/>
      <c r="D174" s="39"/>
      <c r="E174" s="39"/>
      <c r="F174" s="39"/>
      <c r="G174" s="39"/>
      <c r="H174" s="39"/>
      <c r="I174" s="39"/>
      <c r="J174" s="39"/>
      <c r="K174" s="39"/>
      <c r="L174" s="39"/>
      <c r="M174" s="39"/>
      <c r="N174" s="39"/>
      <c r="O174" s="237"/>
      <c r="P174" s="251"/>
      <c r="Q174" s="224"/>
      <c r="R174" s="4" t="s">
        <v>212</v>
      </c>
      <c r="S174" s="4"/>
      <c r="T174" s="4"/>
      <c r="U174" s="4"/>
      <c r="V174" s="4"/>
      <c r="W174" s="4"/>
      <c r="X174" s="4"/>
      <c r="Y174" s="4"/>
      <c r="Z174" s="4"/>
      <c r="AA174" s="4"/>
      <c r="AB174" s="4"/>
      <c r="AC174" s="4"/>
      <c r="AD174" s="4"/>
      <c r="AE174" s="225"/>
      <c r="AF174" s="44">
        <v>21</v>
      </c>
      <c r="AG174" s="251"/>
      <c r="AH174" s="37"/>
    </row>
    <row r="175" spans="1:34" s="4" customFormat="1">
      <c r="A175" s="35" t="s">
        <v>351</v>
      </c>
      <c r="B175" s="39"/>
      <c r="C175" s="39"/>
      <c r="D175" s="39"/>
      <c r="E175" s="39"/>
      <c r="F175" s="39"/>
      <c r="G175" s="39"/>
      <c r="H175" s="39"/>
      <c r="I175" s="39"/>
      <c r="J175" s="39"/>
      <c r="K175" s="39"/>
      <c r="L175" s="39"/>
      <c r="M175" s="39"/>
      <c r="N175" s="39"/>
      <c r="O175" s="237">
        <v>2</v>
      </c>
      <c r="P175" s="251"/>
      <c r="Q175" s="224"/>
      <c r="R175" s="4" t="s">
        <v>429</v>
      </c>
      <c r="S175" s="4"/>
      <c r="T175" s="4"/>
      <c r="U175" s="4"/>
      <c r="V175" s="4"/>
      <c r="W175" s="4"/>
      <c r="X175" s="4"/>
      <c r="Y175" s="4"/>
      <c r="Z175" s="4"/>
      <c r="AA175" s="4"/>
      <c r="AB175" s="4"/>
      <c r="AC175" s="4"/>
      <c r="AD175" s="4"/>
      <c r="AE175" s="225"/>
      <c r="AF175" s="44">
        <v>24</v>
      </c>
      <c r="AG175" s="251"/>
      <c r="AH175" s="37"/>
    </row>
    <row r="176" spans="1:34" s="4" customFormat="1">
      <c r="A176" s="35"/>
      <c r="B176" s="39"/>
      <c r="C176" s="39"/>
      <c r="D176" s="39"/>
      <c r="E176" s="39"/>
      <c r="F176" s="39"/>
      <c r="G176" s="39"/>
      <c r="H176" s="39"/>
      <c r="I176" s="39"/>
      <c r="J176" s="39"/>
      <c r="K176" s="39"/>
      <c r="L176" s="39"/>
      <c r="M176" s="39"/>
      <c r="N176" s="39"/>
      <c r="O176" s="237"/>
      <c r="P176" s="251"/>
      <c r="Q176" s="224"/>
      <c r="R176" s="4" t="s">
        <v>417</v>
      </c>
      <c r="S176" s="4"/>
      <c r="T176" s="4"/>
      <c r="U176" s="4"/>
      <c r="V176" s="4"/>
      <c r="W176" s="4"/>
      <c r="X176" s="4"/>
      <c r="Y176" s="4"/>
      <c r="Z176" s="4"/>
      <c r="AA176" s="4"/>
      <c r="AB176" s="4"/>
      <c r="AC176" s="4"/>
      <c r="AD176" s="4"/>
      <c r="AE176" s="225"/>
      <c r="AF176" s="44">
        <v>24</v>
      </c>
      <c r="AG176" s="251"/>
      <c r="AH176" s="37"/>
    </row>
    <row r="177" spans="1:34" s="4" customFormat="1">
      <c r="A177" s="35" t="s">
        <v>357</v>
      </c>
      <c r="B177" s="39"/>
      <c r="C177" s="39"/>
      <c r="D177" s="39"/>
      <c r="E177" s="39"/>
      <c r="F177" s="39"/>
      <c r="G177" s="39"/>
      <c r="H177" s="39"/>
      <c r="I177" s="39"/>
      <c r="J177" s="39"/>
      <c r="K177" s="39"/>
      <c r="L177" s="39"/>
      <c r="M177" s="39"/>
      <c r="N177" s="39"/>
      <c r="O177" s="237">
        <v>3</v>
      </c>
      <c r="P177" s="251"/>
      <c r="Q177" s="224"/>
      <c r="R177" s="4" t="s">
        <v>910</v>
      </c>
      <c r="S177" s="4"/>
      <c r="T177" s="4"/>
      <c r="U177" s="4"/>
      <c r="V177" s="4"/>
      <c r="W177" s="4"/>
      <c r="X177" s="4"/>
      <c r="Y177" s="4"/>
      <c r="Z177" s="4"/>
      <c r="AA177" s="4"/>
      <c r="AB177" s="4"/>
      <c r="AC177" s="4"/>
      <c r="AD177" s="4"/>
      <c r="AE177" s="225"/>
      <c r="AF177" s="44">
        <v>25</v>
      </c>
      <c r="AG177" s="251"/>
      <c r="AH177" s="37"/>
    </row>
    <row r="178" spans="1:34" s="4" customFormat="1">
      <c r="A178" s="35"/>
      <c r="B178" s="39"/>
      <c r="C178" s="39"/>
      <c r="D178" s="39"/>
      <c r="E178" s="39"/>
      <c r="F178" s="39"/>
      <c r="G178" s="39"/>
      <c r="H178" s="39"/>
      <c r="I178" s="39"/>
      <c r="J178" s="39"/>
      <c r="K178" s="39"/>
      <c r="L178" s="39"/>
      <c r="M178" s="39"/>
      <c r="N178" s="39"/>
      <c r="O178" s="237"/>
      <c r="P178" s="251"/>
      <c r="Q178" s="224"/>
      <c r="R178" s="4" t="s">
        <v>785</v>
      </c>
      <c r="S178" s="4"/>
      <c r="T178" s="4"/>
      <c r="U178" s="4"/>
      <c r="V178" s="4"/>
      <c r="W178" s="4"/>
      <c r="X178" s="4"/>
      <c r="Y178" s="4"/>
      <c r="Z178" s="4"/>
      <c r="AA178" s="4"/>
      <c r="AB178" s="4"/>
      <c r="AC178" s="4"/>
      <c r="AD178" s="4"/>
      <c r="AE178" s="225"/>
      <c r="AF178" s="44">
        <v>28</v>
      </c>
      <c r="AG178" s="251"/>
      <c r="AH178" s="37"/>
    </row>
    <row r="179" spans="1:34" s="4" customFormat="1">
      <c r="A179" s="35" t="s">
        <v>189</v>
      </c>
      <c r="B179" s="39"/>
      <c r="C179" s="39"/>
      <c r="D179" s="39"/>
      <c r="E179" s="39"/>
      <c r="F179" s="39"/>
      <c r="G179" s="39"/>
      <c r="H179" s="39"/>
      <c r="I179" s="39"/>
      <c r="J179" s="39"/>
      <c r="K179" s="39"/>
      <c r="L179" s="39"/>
      <c r="M179" s="39"/>
      <c r="N179" s="39"/>
      <c r="O179" s="237">
        <v>4</v>
      </c>
      <c r="P179" s="251"/>
      <c r="Q179" s="224"/>
      <c r="R179" s="4" t="s">
        <v>708</v>
      </c>
      <c r="S179" s="4"/>
      <c r="T179" s="4"/>
      <c r="U179" s="4"/>
      <c r="V179" s="4"/>
      <c r="W179" s="4"/>
      <c r="X179" s="4"/>
      <c r="Y179" s="4"/>
      <c r="Z179" s="4"/>
      <c r="AA179" s="4"/>
      <c r="AB179" s="4"/>
      <c r="AC179" s="4"/>
      <c r="AD179" s="4"/>
      <c r="AE179" s="225"/>
      <c r="AF179" s="44">
        <v>28</v>
      </c>
      <c r="AG179" s="251"/>
      <c r="AH179" s="37"/>
    </row>
    <row r="180" spans="1:34" s="4" customFormat="1">
      <c r="A180" s="35"/>
      <c r="B180" s="39"/>
      <c r="C180" s="39"/>
      <c r="D180" s="39"/>
      <c r="E180" s="39"/>
      <c r="F180" s="39"/>
      <c r="G180" s="39"/>
      <c r="H180" s="39"/>
      <c r="I180" s="39"/>
      <c r="J180" s="39"/>
      <c r="K180" s="39"/>
      <c r="L180" s="39"/>
      <c r="M180" s="39"/>
      <c r="N180" s="39"/>
      <c r="O180" s="237"/>
      <c r="P180" s="251"/>
      <c r="Q180" s="224"/>
      <c r="R180" s="4" t="s">
        <v>26</v>
      </c>
      <c r="S180" s="4"/>
      <c r="T180" s="4"/>
      <c r="U180" s="4"/>
      <c r="V180" s="4"/>
      <c r="W180" s="4"/>
      <c r="X180" s="4"/>
      <c r="Y180" s="4"/>
      <c r="Z180" s="4"/>
      <c r="AA180" s="4"/>
      <c r="AB180" s="4"/>
      <c r="AC180" s="4"/>
      <c r="AD180" s="4"/>
      <c r="AE180" s="225"/>
      <c r="AF180" s="239">
        <v>31</v>
      </c>
      <c r="AG180" s="187"/>
      <c r="AH180" s="37"/>
    </row>
    <row r="181" spans="1:34" s="4" customFormat="1">
      <c r="A181" s="35" t="s">
        <v>542</v>
      </c>
      <c r="B181" s="39"/>
      <c r="C181" s="39"/>
      <c r="D181" s="39"/>
      <c r="E181" s="39"/>
      <c r="F181" s="39"/>
      <c r="G181" s="39"/>
      <c r="H181" s="39"/>
      <c r="I181" s="39"/>
      <c r="J181" s="39"/>
      <c r="K181" s="39"/>
      <c r="L181" s="39"/>
      <c r="M181" s="39"/>
      <c r="N181" s="39"/>
      <c r="O181" s="237">
        <v>5</v>
      </c>
      <c r="P181" s="251"/>
      <c r="Q181" s="224"/>
      <c r="R181" s="4"/>
      <c r="S181" s="4" t="s">
        <v>245</v>
      </c>
      <c r="T181" s="4"/>
      <c r="U181" s="4"/>
      <c r="V181" s="4"/>
      <c r="W181" s="4"/>
      <c r="X181" s="4"/>
      <c r="Y181" s="4"/>
      <c r="Z181" s="4"/>
      <c r="AA181" s="4"/>
      <c r="AB181" s="4"/>
      <c r="AC181" s="4"/>
      <c r="AD181" s="4"/>
      <c r="AE181" s="225"/>
      <c r="AF181" s="239">
        <v>31</v>
      </c>
      <c r="AG181" s="187"/>
      <c r="AH181" s="37"/>
    </row>
    <row r="182" spans="1:34" s="4" customFormat="1">
      <c r="A182" s="35"/>
      <c r="B182" s="39"/>
      <c r="C182" s="39"/>
      <c r="D182" s="39"/>
      <c r="E182" s="39"/>
      <c r="F182" s="39"/>
      <c r="G182" s="39"/>
      <c r="H182" s="39"/>
      <c r="I182" s="39"/>
      <c r="J182" s="39"/>
      <c r="K182" s="39"/>
      <c r="L182" s="39"/>
      <c r="M182" s="39"/>
      <c r="N182" s="39"/>
      <c r="O182" s="237"/>
      <c r="P182" s="251"/>
      <c r="Q182" s="224"/>
      <c r="R182" s="4"/>
      <c r="S182" s="4" t="s">
        <v>150</v>
      </c>
      <c r="T182" s="4"/>
      <c r="U182" s="4"/>
      <c r="V182" s="4"/>
      <c r="W182" s="4"/>
      <c r="X182" s="4"/>
      <c r="Y182" s="4"/>
      <c r="Z182" s="4"/>
      <c r="AA182" s="4"/>
      <c r="AB182" s="4"/>
      <c r="AC182" s="4"/>
      <c r="AD182" s="4"/>
      <c r="AE182" s="225"/>
      <c r="AF182" s="239">
        <v>32</v>
      </c>
      <c r="AG182" s="187"/>
      <c r="AH182" s="37"/>
    </row>
    <row r="183" spans="1:34" s="4" customFormat="1">
      <c r="A183" s="35" t="s">
        <v>509</v>
      </c>
      <c r="B183" s="39"/>
      <c r="C183" s="39"/>
      <c r="D183" s="39"/>
      <c r="E183" s="39"/>
      <c r="F183" s="39"/>
      <c r="G183" s="39"/>
      <c r="H183" s="39"/>
      <c r="I183" s="39"/>
      <c r="J183" s="39"/>
      <c r="K183" s="39"/>
      <c r="L183" s="39"/>
      <c r="M183" s="39"/>
      <c r="N183" s="39"/>
      <c r="O183" s="237"/>
      <c r="P183" s="251"/>
      <c r="Q183" s="224"/>
      <c r="R183" s="4" t="s">
        <v>1004</v>
      </c>
      <c r="S183" s="4"/>
      <c r="T183" s="4"/>
      <c r="U183" s="4"/>
      <c r="V183" s="4"/>
      <c r="W183" s="4"/>
      <c r="X183" s="4"/>
      <c r="Y183" s="4"/>
      <c r="Z183" s="4"/>
      <c r="AA183" s="4"/>
      <c r="AB183" s="4"/>
      <c r="AC183" s="4"/>
      <c r="AD183" s="4"/>
      <c r="AE183" s="225"/>
      <c r="AF183" s="239">
        <v>34</v>
      </c>
      <c r="AG183" s="187"/>
      <c r="AH183" s="37"/>
    </row>
    <row r="184" spans="1:34" s="4" customFormat="1">
      <c r="A184" s="35" t="s">
        <v>923</v>
      </c>
      <c r="B184" s="39"/>
      <c r="C184" s="39"/>
      <c r="D184" s="39"/>
      <c r="E184" s="39"/>
      <c r="F184" s="39"/>
      <c r="G184" s="39"/>
      <c r="H184" s="39"/>
      <c r="I184" s="39"/>
      <c r="J184" s="39"/>
      <c r="K184" s="39"/>
      <c r="L184" s="39"/>
      <c r="M184" s="39"/>
      <c r="N184" s="224"/>
      <c r="O184" s="71">
        <v>6</v>
      </c>
      <c r="P184" s="252"/>
      <c r="Q184" s="224"/>
      <c r="R184" s="4"/>
      <c r="S184" s="4"/>
      <c r="T184" s="4"/>
      <c r="U184" s="4"/>
      <c r="V184" s="4"/>
      <c r="W184" s="4"/>
      <c r="X184" s="4"/>
      <c r="Y184" s="4"/>
      <c r="Z184" s="4"/>
      <c r="AA184" s="4"/>
      <c r="AB184" s="4"/>
      <c r="AC184" s="4"/>
      <c r="AD184" s="4"/>
      <c r="AE184" s="225"/>
      <c r="AF184" s="71"/>
      <c r="AG184" s="187"/>
      <c r="AH184" s="37"/>
    </row>
    <row r="185" spans="1:34" s="4" customFormat="1">
      <c r="A185" s="35" t="s">
        <v>95</v>
      </c>
      <c r="B185" s="39"/>
      <c r="C185" s="39"/>
      <c r="D185" s="39"/>
      <c r="E185" s="39"/>
      <c r="F185" s="39"/>
      <c r="G185" s="39"/>
      <c r="H185" s="39"/>
      <c r="I185" s="39"/>
      <c r="J185" s="39"/>
      <c r="K185" s="39"/>
      <c r="L185" s="39"/>
      <c r="M185" s="39"/>
      <c r="N185" s="224"/>
      <c r="O185" s="71">
        <v>7</v>
      </c>
      <c r="P185" s="252"/>
      <c r="Q185" s="224"/>
      <c r="R185" s="4" t="s">
        <v>759</v>
      </c>
      <c r="S185" s="4"/>
      <c r="T185" s="4"/>
      <c r="U185" s="4"/>
      <c r="V185" s="4"/>
      <c r="W185" s="4"/>
      <c r="X185" s="4"/>
      <c r="Y185" s="4"/>
      <c r="Z185" s="4"/>
      <c r="AA185" s="4"/>
      <c r="AB185" s="4"/>
      <c r="AC185" s="4"/>
      <c r="AD185" s="4"/>
      <c r="AE185" s="225"/>
      <c r="AF185" s="239">
        <v>35</v>
      </c>
      <c r="AG185" s="187"/>
      <c r="AH185" s="37"/>
    </row>
    <row r="186" spans="1:34" s="4" customFormat="1">
      <c r="A186" s="35"/>
      <c r="B186" s="39" t="s">
        <v>16</v>
      </c>
      <c r="C186" s="39"/>
      <c r="D186" s="39"/>
      <c r="E186" s="39"/>
      <c r="F186" s="39"/>
      <c r="G186" s="39"/>
      <c r="H186" s="39"/>
      <c r="I186" s="39"/>
      <c r="J186" s="39"/>
      <c r="K186" s="39"/>
      <c r="L186" s="39"/>
      <c r="M186" s="39"/>
      <c r="N186" s="224"/>
      <c r="O186" s="238">
        <v>8</v>
      </c>
      <c r="P186" s="253"/>
      <c r="Q186" s="224"/>
      <c r="R186" s="4"/>
      <c r="S186" s="4"/>
      <c r="T186" s="4"/>
      <c r="U186" s="4"/>
      <c r="V186" s="4"/>
      <c r="W186" s="4"/>
      <c r="X186" s="4"/>
      <c r="Y186" s="4"/>
      <c r="Z186" s="4"/>
      <c r="AA186" s="4"/>
      <c r="AB186" s="4"/>
      <c r="AC186" s="4"/>
      <c r="AD186" s="4"/>
      <c r="AE186" s="225"/>
      <c r="AF186" s="239"/>
      <c r="AG186" s="187"/>
      <c r="AH186" s="37"/>
    </row>
    <row r="187" spans="1:34" s="4" customFormat="1">
      <c r="A187" s="37"/>
      <c r="B187" s="4" t="s">
        <v>1035</v>
      </c>
      <c r="C187" s="4"/>
      <c r="D187" s="4"/>
      <c r="E187" s="4"/>
      <c r="F187" s="4"/>
      <c r="G187" s="4"/>
      <c r="H187" s="4"/>
      <c r="I187" s="4"/>
      <c r="J187" s="4"/>
      <c r="K187" s="4"/>
      <c r="L187" s="4"/>
      <c r="M187" s="4"/>
      <c r="N187" s="224"/>
      <c r="O187" s="238">
        <v>9</v>
      </c>
      <c r="P187" s="253"/>
      <c r="Q187" s="224"/>
      <c r="R187" s="4" t="s">
        <v>578</v>
      </c>
      <c r="S187" s="4"/>
      <c r="T187" s="4"/>
      <c r="U187" s="4"/>
      <c r="V187" s="4"/>
      <c r="W187" s="4"/>
      <c r="X187" s="4"/>
      <c r="Y187" s="4"/>
      <c r="Z187" s="4"/>
      <c r="AA187" s="4"/>
      <c r="AB187" s="4"/>
      <c r="AC187" s="4"/>
      <c r="AD187" s="4"/>
      <c r="AE187" s="225"/>
      <c r="AF187" s="71">
        <v>38</v>
      </c>
      <c r="AG187" s="187"/>
      <c r="AH187" s="37"/>
    </row>
    <row r="188" spans="1:34" s="4" customFormat="1">
      <c r="A188" s="35" t="s">
        <v>950</v>
      </c>
      <c r="B188" s="72"/>
      <c r="C188" s="39"/>
      <c r="D188" s="39"/>
      <c r="E188" s="39"/>
      <c r="F188" s="39"/>
      <c r="G188" s="39"/>
      <c r="H188" s="39"/>
      <c r="I188" s="39"/>
      <c r="J188" s="39"/>
      <c r="K188" s="39"/>
      <c r="L188" s="39"/>
      <c r="M188" s="39"/>
      <c r="N188" s="224"/>
      <c r="O188" s="239">
        <v>10</v>
      </c>
      <c r="P188" s="252"/>
      <c r="Q188" s="224"/>
      <c r="R188" s="4"/>
      <c r="S188" s="4"/>
      <c r="T188" s="4"/>
      <c r="U188" s="4"/>
      <c r="V188" s="4"/>
      <c r="W188" s="4"/>
      <c r="X188" s="4"/>
      <c r="Y188" s="4"/>
      <c r="Z188" s="4"/>
      <c r="AA188" s="4"/>
      <c r="AB188" s="4"/>
      <c r="AC188" s="4"/>
      <c r="AD188" s="4"/>
      <c r="AE188" s="225"/>
      <c r="AF188" s="71"/>
      <c r="AG188" s="187"/>
      <c r="AH188" s="37"/>
    </row>
    <row r="189" spans="1:34" s="4" customFormat="1">
      <c r="A189" s="35"/>
      <c r="B189" s="4" t="s">
        <v>525</v>
      </c>
      <c r="C189" s="39"/>
      <c r="D189" s="39"/>
      <c r="E189" s="39"/>
      <c r="F189" s="39"/>
      <c r="G189" s="39"/>
      <c r="H189" s="39"/>
      <c r="I189" s="39"/>
      <c r="J189" s="39"/>
      <c r="K189" s="39"/>
      <c r="L189" s="39"/>
      <c r="M189" s="39"/>
      <c r="N189" s="224"/>
      <c r="O189" s="239">
        <v>10</v>
      </c>
      <c r="P189" s="252"/>
      <c r="Q189" s="254"/>
      <c r="R189" s="4" t="s">
        <v>838</v>
      </c>
      <c r="S189" s="4"/>
      <c r="T189" s="4"/>
      <c r="U189" s="4"/>
      <c r="V189" s="4"/>
      <c r="W189" s="4"/>
      <c r="X189" s="4"/>
      <c r="Y189" s="4"/>
      <c r="Z189" s="4"/>
      <c r="AA189" s="4"/>
      <c r="AB189" s="4"/>
      <c r="AC189" s="4"/>
      <c r="AD189" s="4"/>
      <c r="AE189" s="225"/>
      <c r="AF189" s="239">
        <v>39</v>
      </c>
      <c r="AG189" s="187"/>
      <c r="AH189" s="37"/>
    </row>
    <row r="190" spans="1:34" s="4" customFormat="1">
      <c r="A190" s="35"/>
      <c r="B190" s="4" t="s">
        <v>123</v>
      </c>
      <c r="C190" s="4"/>
      <c r="D190" s="4"/>
      <c r="E190" s="4"/>
      <c r="F190" s="4"/>
      <c r="G190" s="4"/>
      <c r="H190" s="4"/>
      <c r="I190" s="4"/>
      <c r="J190" s="4"/>
      <c r="K190" s="39"/>
      <c r="L190" s="39"/>
      <c r="M190" s="39"/>
      <c r="N190" s="224"/>
      <c r="O190" s="238">
        <v>12</v>
      </c>
      <c r="P190" s="253"/>
      <c r="Q190" s="254"/>
      <c r="R190" s="4"/>
      <c r="S190" s="4"/>
      <c r="T190" s="4"/>
      <c r="U190" s="4"/>
      <c r="V190" s="4"/>
      <c r="W190" s="4"/>
      <c r="X190" s="4"/>
      <c r="Y190" s="4"/>
      <c r="Z190" s="4"/>
      <c r="AA190" s="4"/>
      <c r="AB190" s="4"/>
      <c r="AC190" s="4"/>
      <c r="AD190" s="4"/>
      <c r="AE190" s="225"/>
      <c r="AF190" s="76"/>
      <c r="AG190" s="187"/>
      <c r="AH190" s="37"/>
    </row>
    <row r="191" spans="1:34" s="4" customFormat="1">
      <c r="A191" s="35"/>
      <c r="B191" s="4" t="s">
        <v>757</v>
      </c>
      <c r="C191" s="4"/>
      <c r="D191" s="159"/>
      <c r="E191" s="159"/>
      <c r="F191" s="159"/>
      <c r="G191" s="159"/>
      <c r="H191" s="159"/>
      <c r="I191" s="159"/>
      <c r="J191" s="159"/>
      <c r="K191" s="39"/>
      <c r="L191" s="39"/>
      <c r="M191" s="39"/>
      <c r="N191" s="224"/>
      <c r="O191" s="238">
        <v>14</v>
      </c>
      <c r="P191" s="253"/>
      <c r="Q191" s="254"/>
      <c r="R191" s="4"/>
      <c r="S191" s="4"/>
      <c r="T191" s="4"/>
      <c r="U191" s="4"/>
      <c r="V191" s="4"/>
      <c r="W191" s="4"/>
      <c r="X191" s="4"/>
      <c r="Y191" s="4"/>
      <c r="Z191" s="4"/>
      <c r="AA191" s="4"/>
      <c r="AB191" s="4"/>
      <c r="AC191" s="4"/>
      <c r="AD191" s="4"/>
      <c r="AE191" s="225"/>
      <c r="AF191" s="71"/>
      <c r="AG191" s="187"/>
      <c r="AH191" s="37"/>
    </row>
    <row r="192" spans="1:34" s="4" customFormat="1">
      <c r="A192" s="35" t="s">
        <v>381</v>
      </c>
      <c r="B192" s="4"/>
      <c r="C192" s="4"/>
      <c r="D192" s="159"/>
      <c r="E192" s="159"/>
      <c r="F192" s="159"/>
      <c r="G192" s="159"/>
      <c r="H192" s="159"/>
      <c r="I192" s="159"/>
      <c r="J192" s="159"/>
      <c r="K192" s="39"/>
      <c r="L192" s="39"/>
      <c r="M192" s="39"/>
      <c r="N192" s="224"/>
      <c r="O192" s="238">
        <v>17</v>
      </c>
      <c r="P192" s="253"/>
      <c r="Q192" s="254"/>
      <c r="R192" s="4"/>
      <c r="S192" s="4"/>
      <c r="T192" s="4"/>
      <c r="U192" s="4"/>
      <c r="V192" s="4"/>
      <c r="W192" s="4"/>
      <c r="X192" s="4"/>
      <c r="Y192" s="4"/>
      <c r="Z192" s="4"/>
      <c r="AA192" s="4"/>
      <c r="AB192" s="4"/>
      <c r="AC192" s="4"/>
      <c r="AD192" s="4"/>
      <c r="AE192" s="225"/>
      <c r="AF192" s="239"/>
      <c r="AG192" s="187"/>
      <c r="AH192" s="37"/>
    </row>
    <row r="193" spans="1:34" s="4" customFormat="1">
      <c r="A193" s="35" t="s">
        <v>583</v>
      </c>
      <c r="B193" s="4"/>
      <c r="C193" s="4"/>
      <c r="D193" s="4"/>
      <c r="E193" s="4"/>
      <c r="F193" s="4"/>
      <c r="G193" s="4"/>
      <c r="H193" s="4"/>
      <c r="I193" s="82"/>
      <c r="J193" s="82"/>
      <c r="K193" s="39"/>
      <c r="L193" s="39"/>
      <c r="M193" s="39"/>
      <c r="N193" s="224"/>
      <c r="O193" s="239">
        <v>18</v>
      </c>
      <c r="P193" s="252"/>
      <c r="Q193" s="254"/>
      <c r="R193" s="4"/>
      <c r="S193" s="4"/>
      <c r="T193" s="4"/>
      <c r="U193" s="4"/>
      <c r="V193" s="4"/>
      <c r="W193" s="4"/>
      <c r="X193" s="4"/>
      <c r="Y193" s="4"/>
      <c r="Z193" s="4"/>
      <c r="AA193" s="4"/>
      <c r="AB193" s="4"/>
      <c r="AC193" s="4"/>
      <c r="AD193" s="4"/>
      <c r="AE193" s="225"/>
      <c r="AF193" s="239"/>
      <c r="AG193" s="187"/>
      <c r="AH193" s="37"/>
    </row>
    <row r="194" spans="1:34" s="4" customFormat="1">
      <c r="A194" s="35"/>
      <c r="B194" s="82"/>
      <c r="C194" s="4"/>
      <c r="D194" s="4"/>
      <c r="E194" s="4"/>
      <c r="F194" s="4"/>
      <c r="G194" s="4"/>
      <c r="H194" s="4"/>
      <c r="I194" s="4"/>
      <c r="J194" s="4"/>
      <c r="K194" s="39"/>
      <c r="L194" s="39"/>
      <c r="M194" s="39"/>
      <c r="N194" s="224"/>
      <c r="O194" s="239"/>
      <c r="P194" s="252"/>
      <c r="Q194" s="254"/>
      <c r="R194" s="4"/>
      <c r="S194" s="4"/>
      <c r="T194" s="4"/>
      <c r="U194" s="4"/>
      <c r="V194" s="4"/>
      <c r="W194" s="4"/>
      <c r="X194" s="4"/>
      <c r="Y194" s="4"/>
      <c r="Z194" s="4"/>
      <c r="AA194" s="4"/>
      <c r="AB194" s="4"/>
      <c r="AC194" s="4"/>
      <c r="AD194" s="4"/>
      <c r="AE194" s="225"/>
      <c r="AF194" s="239"/>
      <c r="AG194" s="187"/>
      <c r="AH194" s="37"/>
    </row>
    <row r="195" spans="1:34" s="4" customFormat="1">
      <c r="A195" s="35"/>
      <c r="B195" s="82"/>
      <c r="C195" s="4"/>
      <c r="D195" s="4"/>
      <c r="E195" s="4"/>
      <c r="F195" s="4"/>
      <c r="G195" s="4"/>
      <c r="H195" s="4"/>
      <c r="I195" s="4"/>
      <c r="J195" s="4"/>
      <c r="K195" s="39"/>
      <c r="L195" s="39"/>
      <c r="M195" s="39"/>
      <c r="N195" s="224"/>
      <c r="O195" s="239"/>
      <c r="P195" s="252"/>
      <c r="Q195" s="254"/>
      <c r="R195" s="4"/>
      <c r="S195" s="4"/>
      <c r="T195" s="4"/>
      <c r="U195" s="4"/>
      <c r="V195" s="4"/>
      <c r="W195" s="4"/>
      <c r="X195" s="4"/>
      <c r="Y195" s="4"/>
      <c r="Z195" s="4"/>
      <c r="AA195" s="4"/>
      <c r="AB195" s="4"/>
      <c r="AC195" s="4"/>
      <c r="AD195" s="4"/>
      <c r="AE195" s="225"/>
      <c r="AF195" s="76"/>
      <c r="AG195" s="187"/>
      <c r="AH195" s="37"/>
    </row>
    <row r="196" spans="1:34" s="4" customFormat="1">
      <c r="A196" s="35"/>
      <c r="B196" s="82"/>
      <c r="C196" s="4"/>
      <c r="D196" s="4"/>
      <c r="E196" s="4"/>
      <c r="F196" s="4"/>
      <c r="G196" s="4"/>
      <c r="H196" s="4"/>
      <c r="I196" s="4"/>
      <c r="J196" s="4"/>
      <c r="K196" s="39"/>
      <c r="L196" s="39"/>
      <c r="M196" s="39"/>
      <c r="N196" s="224"/>
      <c r="O196" s="239"/>
      <c r="P196" s="252"/>
      <c r="Q196" s="254"/>
      <c r="R196" s="39"/>
      <c r="S196" s="4"/>
      <c r="T196" s="4"/>
      <c r="U196" s="4"/>
      <c r="V196" s="4"/>
      <c r="W196" s="4"/>
      <c r="X196" s="4"/>
      <c r="Y196" s="4"/>
      <c r="Z196" s="4"/>
      <c r="AA196" s="4"/>
      <c r="AB196" s="4"/>
      <c r="AC196" s="4"/>
      <c r="AD196" s="4"/>
      <c r="AE196" s="225"/>
      <c r="AF196" s="239"/>
      <c r="AG196" s="187"/>
      <c r="AH196" s="37"/>
    </row>
    <row r="197" spans="1:34" s="4" customFormat="1">
      <c r="A197" s="35"/>
      <c r="B197" s="82"/>
      <c r="C197" s="4"/>
      <c r="D197" s="4"/>
      <c r="E197" s="4"/>
      <c r="F197" s="4"/>
      <c r="G197" s="4"/>
      <c r="H197" s="4"/>
      <c r="I197" s="4"/>
      <c r="J197" s="4"/>
      <c r="K197" s="39"/>
      <c r="L197" s="39"/>
      <c r="M197" s="39"/>
      <c r="N197" s="224"/>
      <c r="O197" s="239"/>
      <c r="P197" s="252"/>
      <c r="Q197" s="254"/>
      <c r="R197" s="4"/>
      <c r="S197" s="4"/>
      <c r="T197" s="4"/>
      <c r="U197" s="4"/>
      <c r="V197" s="4"/>
      <c r="W197" s="4"/>
      <c r="X197" s="4"/>
      <c r="Y197" s="4"/>
      <c r="Z197" s="4"/>
      <c r="AA197" s="4"/>
      <c r="AB197" s="4"/>
      <c r="AC197" s="4"/>
      <c r="AD197" s="4"/>
      <c r="AE197" s="225"/>
      <c r="AF197" s="71"/>
      <c r="AG197" s="187"/>
      <c r="AH197" s="37"/>
    </row>
    <row r="198" spans="1:34" s="4" customFormat="1">
      <c r="A198" s="35"/>
      <c r="B198" s="40"/>
      <c r="C198" s="4"/>
      <c r="D198" s="4"/>
      <c r="E198" s="4"/>
      <c r="F198" s="4"/>
      <c r="G198" s="4"/>
      <c r="H198" s="4"/>
      <c r="I198" s="4"/>
      <c r="J198" s="4"/>
      <c r="K198" s="39"/>
      <c r="L198" s="39"/>
      <c r="M198" s="39"/>
      <c r="N198" s="224"/>
      <c r="O198" s="239"/>
      <c r="P198" s="252"/>
      <c r="Q198" s="254"/>
      <c r="R198" s="39"/>
      <c r="S198" s="39"/>
      <c r="T198" s="39"/>
      <c r="U198" s="39"/>
      <c r="V198" s="39"/>
      <c r="W198" s="39"/>
      <c r="X198" s="39"/>
      <c r="Y198" s="39"/>
      <c r="Z198" s="39"/>
      <c r="AA198" s="39"/>
      <c r="AB198" s="39"/>
      <c r="AC198" s="39"/>
      <c r="AD198" s="39"/>
      <c r="AE198" s="224"/>
      <c r="AF198" s="239"/>
      <c r="AG198" s="187"/>
      <c r="AH198" s="37"/>
    </row>
    <row r="199" spans="1:34" s="4" customFormat="1">
      <c r="A199" s="35"/>
      <c r="B199" s="82"/>
      <c r="C199" s="4"/>
      <c r="D199" s="4"/>
      <c r="E199" s="4"/>
      <c r="F199" s="4"/>
      <c r="G199" s="4"/>
      <c r="H199" s="4"/>
      <c r="I199" s="4"/>
      <c r="J199" s="4"/>
      <c r="K199" s="39"/>
      <c r="L199" s="39"/>
      <c r="M199" s="39"/>
      <c r="N199" s="224"/>
      <c r="O199" s="239"/>
      <c r="P199" s="252"/>
      <c r="Q199" s="254"/>
      <c r="R199" s="39"/>
      <c r="S199" s="39"/>
      <c r="T199" s="39"/>
      <c r="U199" s="39"/>
      <c r="V199" s="39"/>
      <c r="W199" s="39"/>
      <c r="X199" s="39"/>
      <c r="Y199" s="39"/>
      <c r="Z199" s="39"/>
      <c r="AA199" s="39"/>
      <c r="AB199" s="39"/>
      <c r="AC199" s="39"/>
      <c r="AD199" s="39"/>
      <c r="AE199" s="217"/>
      <c r="AF199" s="11"/>
      <c r="AG199" s="187"/>
      <c r="AH199" s="37"/>
    </row>
    <row r="200" spans="1:34" s="4" customFormat="1">
      <c r="A200" s="35"/>
      <c r="B200" s="4"/>
      <c r="C200" s="4"/>
      <c r="D200" s="4"/>
      <c r="E200" s="4"/>
      <c r="F200" s="4"/>
      <c r="G200" s="4"/>
      <c r="H200" s="4"/>
      <c r="I200" s="4"/>
      <c r="J200" s="4"/>
      <c r="K200" s="4"/>
      <c r="L200" s="4"/>
      <c r="M200" s="4"/>
      <c r="N200" s="225"/>
      <c r="O200" s="239"/>
      <c r="P200" s="252"/>
      <c r="Q200" s="254"/>
      <c r="R200" s="39"/>
      <c r="S200" s="39"/>
      <c r="T200" s="39"/>
      <c r="U200" s="39"/>
      <c r="V200" s="39"/>
      <c r="W200" s="39"/>
      <c r="X200" s="39"/>
      <c r="Y200" s="39"/>
      <c r="Z200" s="39"/>
      <c r="AA200" s="39"/>
      <c r="AB200" s="39"/>
      <c r="AC200" s="39"/>
      <c r="AD200" s="39"/>
      <c r="AE200" s="217"/>
      <c r="AF200" s="11"/>
      <c r="AG200" s="187"/>
      <c r="AH200" s="37"/>
    </row>
    <row r="201" spans="1:34" s="4" customFormat="1">
      <c r="A201" s="37"/>
      <c r="B201" s="4"/>
      <c r="C201" s="4"/>
      <c r="D201" s="4"/>
      <c r="E201" s="4"/>
      <c r="F201" s="4"/>
      <c r="G201" s="4"/>
      <c r="H201" s="4"/>
      <c r="I201" s="4"/>
      <c r="J201" s="4"/>
      <c r="K201" s="4"/>
      <c r="L201" s="4"/>
      <c r="M201" s="4"/>
      <c r="N201" s="225"/>
      <c r="O201" s="238"/>
      <c r="P201" s="253"/>
      <c r="Q201" s="254"/>
      <c r="R201" s="4"/>
      <c r="S201" s="39"/>
      <c r="T201" s="39"/>
      <c r="U201" s="39"/>
      <c r="V201" s="39"/>
      <c r="W201" s="39"/>
      <c r="X201" s="39"/>
      <c r="Y201" s="39"/>
      <c r="Z201" s="39"/>
      <c r="AA201" s="39"/>
      <c r="AB201" s="39"/>
      <c r="AC201" s="39"/>
      <c r="AD201" s="39"/>
      <c r="AE201" s="217"/>
      <c r="AF201" s="11"/>
      <c r="AG201" s="187"/>
      <c r="AH201" s="37"/>
    </row>
    <row r="202" spans="1:34" s="4" customFormat="1">
      <c r="A202" s="37"/>
      <c r="B202" s="4"/>
      <c r="C202" s="4"/>
      <c r="D202" s="159"/>
      <c r="E202" s="159"/>
      <c r="F202" s="159"/>
      <c r="G202" s="159"/>
      <c r="H202" s="159"/>
      <c r="I202" s="159"/>
      <c r="J202" s="159"/>
      <c r="K202" s="159"/>
      <c r="L202" s="159"/>
      <c r="M202" s="159"/>
      <c r="N202" s="226"/>
      <c r="O202" s="81"/>
      <c r="P202" s="253"/>
      <c r="Q202" s="254"/>
      <c r="R202" s="4"/>
      <c r="S202" s="39"/>
      <c r="T202" s="39"/>
      <c r="U202" s="39"/>
      <c r="V202" s="39"/>
      <c r="W202" s="39"/>
      <c r="X202" s="39"/>
      <c r="Y202" s="39"/>
      <c r="Z202" s="39"/>
      <c r="AA202" s="39"/>
      <c r="AB202" s="39"/>
      <c r="AC202" s="39"/>
      <c r="AD202" s="39"/>
      <c r="AE202" s="217"/>
      <c r="AF202" s="11"/>
      <c r="AG202" s="187"/>
      <c r="AH202" s="37"/>
    </row>
    <row r="203" spans="1:34" s="4" customFormat="1">
      <c r="A203" s="37"/>
      <c r="B203" s="4"/>
      <c r="C203" s="4"/>
      <c r="D203" s="159"/>
      <c r="E203" s="159"/>
      <c r="F203" s="159"/>
      <c r="G203" s="159"/>
      <c r="H203" s="159"/>
      <c r="I203" s="159"/>
      <c r="J203" s="159"/>
      <c r="K203" s="159"/>
      <c r="L203" s="159"/>
      <c r="M203" s="159"/>
      <c r="N203" s="226"/>
      <c r="O203" s="81"/>
      <c r="P203" s="253"/>
      <c r="Q203" s="254"/>
      <c r="R203" s="4"/>
      <c r="S203" s="39"/>
      <c r="T203" s="39"/>
      <c r="U203" s="39"/>
      <c r="V203" s="39"/>
      <c r="W203" s="39"/>
      <c r="X203" s="39"/>
      <c r="Y203" s="39"/>
      <c r="Z203" s="39"/>
      <c r="AA203" s="39"/>
      <c r="AB203" s="39"/>
      <c r="AC203" s="39"/>
      <c r="AD203" s="39"/>
      <c r="AE203" s="217"/>
      <c r="AF203" s="11"/>
      <c r="AG203" s="187"/>
      <c r="AH203" s="37"/>
    </row>
    <row r="204" spans="1:34" s="4" customFormat="1">
      <c r="A204" s="37"/>
      <c r="B204" s="82"/>
      <c r="C204" s="82"/>
      <c r="D204" s="159"/>
      <c r="E204" s="159"/>
      <c r="F204" s="82"/>
      <c r="G204" s="82"/>
      <c r="H204" s="82"/>
      <c r="I204" s="82"/>
      <c r="J204" s="82"/>
      <c r="K204" s="82"/>
      <c r="L204" s="82"/>
      <c r="M204" s="82"/>
      <c r="N204" s="225"/>
      <c r="O204" s="71"/>
      <c r="P204" s="252"/>
      <c r="Q204" s="254"/>
      <c r="R204" s="39"/>
      <c r="S204" s="39"/>
      <c r="T204" s="39"/>
      <c r="U204" s="39"/>
      <c r="V204" s="39"/>
      <c r="W204" s="39"/>
      <c r="X204" s="39"/>
      <c r="Y204" s="39"/>
      <c r="Z204" s="39"/>
      <c r="AA204" s="39"/>
      <c r="AB204" s="39"/>
      <c r="AC204" s="39"/>
      <c r="AD204" s="39"/>
      <c r="AE204" s="217"/>
      <c r="AF204" s="11"/>
      <c r="AG204" s="187"/>
      <c r="AH204" s="37"/>
    </row>
    <row r="205" spans="1:34" s="4" customFormat="1">
      <c r="A205" s="35"/>
      <c r="B205" s="39"/>
      <c r="C205" s="39"/>
      <c r="D205" s="39"/>
      <c r="E205" s="39"/>
      <c r="F205" s="39"/>
      <c r="G205" s="39"/>
      <c r="H205" s="39"/>
      <c r="I205" s="39"/>
      <c r="J205" s="39"/>
      <c r="K205" s="39"/>
      <c r="L205" s="39"/>
      <c r="M205" s="39"/>
      <c r="N205" s="224"/>
      <c r="O205" s="240"/>
      <c r="P205" s="254"/>
      <c r="Q205" s="254"/>
      <c r="R205" s="39"/>
      <c r="S205" s="39"/>
      <c r="T205" s="39"/>
      <c r="U205" s="39"/>
      <c r="V205" s="39"/>
      <c r="W205" s="39"/>
      <c r="X205" s="39"/>
      <c r="Y205" s="39"/>
      <c r="Z205" s="39"/>
      <c r="AA205" s="39"/>
      <c r="AB205" s="39"/>
      <c r="AC205" s="39"/>
      <c r="AD205" s="39"/>
      <c r="AE205" s="217"/>
      <c r="AF205" s="11"/>
      <c r="AG205" s="187"/>
      <c r="AH205" s="37"/>
    </row>
    <row r="206" spans="1:34" s="4" customFormat="1">
      <c r="A206" s="37"/>
      <c r="B206" s="4"/>
      <c r="C206" s="4"/>
      <c r="D206" s="82"/>
      <c r="E206" s="82"/>
      <c r="F206" s="82"/>
      <c r="G206" s="82"/>
      <c r="H206" s="82"/>
      <c r="I206" s="39"/>
      <c r="J206" s="39"/>
      <c r="K206" s="39"/>
      <c r="L206" s="39"/>
      <c r="M206" s="39"/>
      <c r="N206" s="224"/>
      <c r="O206" s="240"/>
      <c r="P206" s="254"/>
      <c r="Q206" s="254"/>
      <c r="R206" s="4"/>
      <c r="S206" s="39"/>
      <c r="T206" s="39"/>
      <c r="U206" s="39"/>
      <c r="V206" s="39"/>
      <c r="W206" s="39"/>
      <c r="X206" s="39"/>
      <c r="Y206" s="39"/>
      <c r="Z206" s="39"/>
      <c r="AA206" s="39"/>
      <c r="AB206" s="39"/>
      <c r="AC206" s="39"/>
      <c r="AD206" s="39"/>
      <c r="AE206" s="217"/>
      <c r="AF206" s="11"/>
      <c r="AG206" s="187"/>
      <c r="AH206" s="37"/>
    </row>
    <row r="207" spans="1:34" s="4" customFormat="1">
      <c r="A207" s="37"/>
      <c r="B207" s="4"/>
      <c r="C207" s="4"/>
      <c r="D207" s="82"/>
      <c r="E207" s="82"/>
      <c r="F207" s="82"/>
      <c r="G207" s="82"/>
      <c r="H207" s="82"/>
      <c r="I207" s="39"/>
      <c r="J207" s="39"/>
      <c r="K207" s="39"/>
      <c r="L207" s="39"/>
      <c r="M207" s="39"/>
      <c r="N207" s="224"/>
      <c r="O207" s="44"/>
      <c r="P207" s="254"/>
      <c r="Q207" s="254"/>
      <c r="R207" s="4"/>
      <c r="S207" s="39"/>
      <c r="T207" s="39"/>
      <c r="U207" s="39"/>
      <c r="V207" s="39"/>
      <c r="W207" s="39"/>
      <c r="X207" s="39"/>
      <c r="Y207" s="39"/>
      <c r="Z207" s="39"/>
      <c r="AA207" s="39"/>
      <c r="AB207" s="39"/>
      <c r="AC207" s="39"/>
      <c r="AD207" s="39"/>
      <c r="AE207" s="217"/>
      <c r="AF207" s="11"/>
      <c r="AG207" s="187"/>
      <c r="AH207" s="37"/>
    </row>
    <row r="208" spans="1:34" s="4" customFormat="1">
      <c r="A208" s="37"/>
      <c r="B208" s="4"/>
      <c r="C208" s="4"/>
      <c r="D208" s="82"/>
      <c r="E208" s="82"/>
      <c r="F208" s="82"/>
      <c r="G208" s="82"/>
      <c r="H208" s="82"/>
      <c r="I208" s="39"/>
      <c r="J208" s="39"/>
      <c r="K208" s="39"/>
      <c r="L208" s="39"/>
      <c r="M208" s="39"/>
      <c r="N208" s="224"/>
      <c r="O208" s="44"/>
      <c r="P208" s="254"/>
      <c r="Q208" s="254"/>
      <c r="R208" s="39"/>
      <c r="S208" s="39"/>
      <c r="T208" s="39"/>
      <c r="U208" s="39"/>
      <c r="V208" s="39"/>
      <c r="W208" s="39"/>
      <c r="X208" s="39"/>
      <c r="Y208" s="39"/>
      <c r="Z208" s="39"/>
      <c r="AA208" s="39"/>
      <c r="AB208" s="39"/>
      <c r="AC208" s="39"/>
      <c r="AD208" s="39"/>
      <c r="AE208" s="224"/>
      <c r="AF208" s="71"/>
      <c r="AG208" s="187"/>
      <c r="AH208" s="82"/>
    </row>
    <row r="209" spans="1:34" s="4" customFormat="1">
      <c r="A209" s="37"/>
      <c r="B209" s="4"/>
      <c r="C209" s="4"/>
      <c r="D209" s="82"/>
      <c r="E209" s="82"/>
      <c r="F209" s="82"/>
      <c r="G209" s="82"/>
      <c r="H209" s="82"/>
      <c r="I209" s="39"/>
      <c r="J209" s="39"/>
      <c r="K209" s="39"/>
      <c r="L209" s="39"/>
      <c r="M209" s="39"/>
      <c r="N209" s="224"/>
      <c r="O209" s="44"/>
      <c r="P209" s="254"/>
      <c r="Q209" s="254"/>
      <c r="R209" s="39"/>
      <c r="S209" s="39"/>
      <c r="T209" s="39"/>
      <c r="U209" s="39"/>
      <c r="V209" s="39"/>
      <c r="W209" s="39"/>
      <c r="X209" s="39"/>
      <c r="Y209" s="39"/>
      <c r="Z209" s="39"/>
      <c r="AA209" s="39"/>
      <c r="AB209" s="39"/>
      <c r="AC209" s="39"/>
      <c r="AD209" s="39"/>
      <c r="AE209" s="224"/>
      <c r="AF209" s="240"/>
      <c r="AG209" s="251"/>
      <c r="AH209" s="82"/>
    </row>
    <row r="210" spans="1:34" s="4" customFormat="1">
      <c r="A210" s="37"/>
      <c r="B210" s="4"/>
      <c r="C210" s="4"/>
      <c r="D210" s="82"/>
      <c r="E210" s="82"/>
      <c r="F210" s="82"/>
      <c r="G210" s="82"/>
      <c r="H210" s="82"/>
      <c r="I210" s="39"/>
      <c r="J210" s="39"/>
      <c r="K210" s="39"/>
      <c r="L210" s="39"/>
      <c r="M210" s="39"/>
      <c r="N210" s="224"/>
      <c r="O210" s="240"/>
      <c r="P210" s="254"/>
      <c r="Q210" s="240"/>
      <c r="R210" s="37"/>
      <c r="S210" s="82"/>
      <c r="T210" s="82"/>
      <c r="U210" s="82"/>
      <c r="V210" s="82"/>
      <c r="W210" s="82"/>
      <c r="X210" s="82"/>
      <c r="Y210" s="82"/>
      <c r="Z210" s="82"/>
      <c r="AA210" s="82"/>
      <c r="AB210" s="82"/>
      <c r="AC210" s="82"/>
      <c r="AD210" s="82"/>
      <c r="AE210" s="82"/>
      <c r="AF210" s="37"/>
      <c r="AG210" s="419"/>
      <c r="AH210" s="82"/>
    </row>
    <row r="211" spans="1:34" s="4" customFormat="1">
      <c r="A211" s="37"/>
      <c r="B211" s="4"/>
      <c r="C211" s="4"/>
      <c r="D211" s="4"/>
      <c r="E211" s="4"/>
      <c r="F211" s="4"/>
      <c r="G211" s="4"/>
      <c r="H211" s="4"/>
      <c r="I211" s="39"/>
      <c r="J211" s="39"/>
      <c r="K211" s="39"/>
      <c r="L211" s="39"/>
      <c r="M211" s="39"/>
      <c r="N211" s="224"/>
      <c r="O211" s="240"/>
      <c r="P211" s="254"/>
      <c r="Q211" s="39"/>
      <c r="R211" s="37"/>
      <c r="S211" s="82"/>
      <c r="T211" s="82"/>
      <c r="U211" s="82"/>
      <c r="V211" s="82"/>
      <c r="W211" s="82"/>
      <c r="X211" s="82"/>
      <c r="Y211" s="82"/>
      <c r="Z211" s="82"/>
      <c r="AA211" s="82"/>
      <c r="AB211" s="82"/>
      <c r="AC211" s="82"/>
      <c r="AD211" s="82"/>
      <c r="AE211" s="82"/>
      <c r="AF211" s="37"/>
      <c r="AG211" s="419"/>
      <c r="AH211" s="82"/>
    </row>
    <row r="212" spans="1:34" s="4" customFormat="1">
      <c r="A212" s="38"/>
      <c r="B212" s="98"/>
      <c r="C212" s="98"/>
      <c r="D212" s="98"/>
      <c r="E212" s="98"/>
      <c r="F212" s="98"/>
      <c r="G212" s="98"/>
      <c r="H212" s="98"/>
      <c r="I212" s="98"/>
      <c r="J212" s="98"/>
      <c r="K212" s="98"/>
      <c r="L212" s="98"/>
      <c r="M212" s="98"/>
      <c r="N212" s="227"/>
      <c r="O212" s="241"/>
      <c r="P212" s="255"/>
      <c r="Q212" s="39"/>
      <c r="R212" s="269"/>
      <c r="S212" s="84"/>
      <c r="T212" s="84"/>
      <c r="U212" s="84"/>
      <c r="V212" s="84"/>
      <c r="W212" s="84"/>
      <c r="X212" s="84"/>
      <c r="Y212" s="84"/>
      <c r="Z212" s="84"/>
      <c r="AA212" s="84"/>
      <c r="AB212" s="84"/>
      <c r="AC212" s="84"/>
      <c r="AD212" s="84"/>
      <c r="AE212" s="84"/>
      <c r="AF212" s="269"/>
      <c r="AG212" s="423"/>
      <c r="AH212" s="82"/>
    </row>
    <row r="213" spans="1:34" s="4" customFormat="1">
      <c r="A213" s="39"/>
      <c r="B213" s="39"/>
      <c r="C213" s="39"/>
      <c r="D213" s="39"/>
      <c r="E213" s="39"/>
      <c r="F213" s="39"/>
      <c r="G213" s="39"/>
      <c r="H213" s="39"/>
      <c r="I213" s="39"/>
      <c r="J213" s="39"/>
      <c r="K213" s="39"/>
      <c r="L213" s="39"/>
      <c r="M213" s="39"/>
      <c r="N213" s="39"/>
      <c r="O213" s="240"/>
      <c r="P213" s="240"/>
      <c r="Q213" s="39"/>
      <c r="R213" s="4"/>
      <c r="S213" s="4"/>
      <c r="T213" s="4"/>
      <c r="U213" s="4"/>
      <c r="V213" s="4"/>
      <c r="W213" s="4"/>
      <c r="X213" s="4"/>
      <c r="Y213" s="4"/>
      <c r="Z213" s="4"/>
      <c r="AA213" s="4"/>
      <c r="AB213" s="4"/>
      <c r="AC213" s="4"/>
      <c r="AD213" s="4"/>
      <c r="AE213" s="4"/>
      <c r="AF213" s="4"/>
      <c r="AG213" s="82"/>
      <c r="AH213" s="82"/>
    </row>
    <row r="214" spans="1:34" s="4" customFormat="1">
      <c r="A214" s="40"/>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row>
    <row r="215" spans="1:34" s="4" customFormat="1">
      <c r="A215" s="41" t="s">
        <v>498</v>
      </c>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c r="AG215" s="433"/>
      <c r="AH215" s="82"/>
    </row>
    <row r="216" spans="1:34" s="4" customFormat="1">
      <c r="A216" s="42"/>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434"/>
      <c r="AH216" s="82"/>
    </row>
    <row r="217" spans="1:34" s="4" customFormat="1" ht="18.75">
      <c r="A217" s="43" t="s">
        <v>285</v>
      </c>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97"/>
      <c r="AF217" s="247"/>
      <c r="AG217" s="435"/>
      <c r="AH217" s="82"/>
    </row>
    <row r="218" spans="1:34" s="4" customFormat="1">
      <c r="A218" s="44"/>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4"/>
      <c r="AG218" s="225"/>
      <c r="AH218" s="82"/>
    </row>
    <row r="219" spans="1:34" s="4" customFormat="1">
      <c r="A219" s="45" t="s">
        <v>545</v>
      </c>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4"/>
      <c r="AG219" s="225"/>
      <c r="AH219" s="82"/>
    </row>
    <row r="220" spans="1:34" s="4" customFormat="1">
      <c r="A220" s="46" t="s">
        <v>513</v>
      </c>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4"/>
      <c r="AG220" s="225"/>
      <c r="AH220" s="82"/>
    </row>
    <row r="221" spans="1:34" s="4" customFormat="1">
      <c r="A221" s="46"/>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4"/>
      <c r="AG221" s="225"/>
      <c r="AH221" s="82"/>
    </row>
    <row r="222" spans="1:34" s="4" customFormat="1">
      <c r="A222" s="46"/>
      <c r="B222" s="101" t="s">
        <v>177</v>
      </c>
      <c r="C222" s="102" t="s">
        <v>180</v>
      </c>
      <c r="D222" s="102"/>
      <c r="E222" s="102"/>
      <c r="F222" s="102"/>
      <c r="G222" s="102"/>
      <c r="H222" s="102"/>
      <c r="I222" s="102"/>
      <c r="J222" s="102"/>
      <c r="K222" s="102"/>
      <c r="L222" s="102" t="s">
        <v>185</v>
      </c>
      <c r="M222" s="102" t="s">
        <v>117</v>
      </c>
      <c r="N222" s="228" t="s">
        <v>151</v>
      </c>
      <c r="O222" s="228"/>
      <c r="P222" s="39"/>
      <c r="Q222" s="39"/>
      <c r="R222" s="101" t="s">
        <v>177</v>
      </c>
      <c r="S222" s="102" t="s">
        <v>180</v>
      </c>
      <c r="T222" s="102"/>
      <c r="U222" s="102"/>
      <c r="V222" s="102"/>
      <c r="W222" s="102"/>
      <c r="X222" s="102"/>
      <c r="Y222" s="102"/>
      <c r="Z222" s="102"/>
      <c r="AA222" s="102"/>
      <c r="AB222" s="102" t="s">
        <v>185</v>
      </c>
      <c r="AC222" s="102" t="s">
        <v>117</v>
      </c>
      <c r="AD222" s="228" t="s">
        <v>151</v>
      </c>
      <c r="AE222" s="228"/>
      <c r="AF222" s="39"/>
      <c r="AG222" s="225"/>
      <c r="AH222" s="82"/>
    </row>
    <row r="223" spans="1:34" s="4" customFormat="1">
      <c r="A223" s="47"/>
      <c r="B223" s="101"/>
      <c r="C223" s="102"/>
      <c r="D223" s="102"/>
      <c r="E223" s="102"/>
      <c r="F223" s="102"/>
      <c r="G223" s="102"/>
      <c r="H223" s="102"/>
      <c r="I223" s="102"/>
      <c r="J223" s="102"/>
      <c r="K223" s="102"/>
      <c r="L223" s="102"/>
      <c r="M223" s="102"/>
      <c r="N223" s="228"/>
      <c r="O223" s="228"/>
      <c r="P223" s="11"/>
      <c r="Q223" s="187"/>
      <c r="R223" s="101"/>
      <c r="S223" s="102"/>
      <c r="T223" s="102"/>
      <c r="U223" s="102"/>
      <c r="V223" s="102"/>
      <c r="W223" s="102"/>
      <c r="X223" s="102"/>
      <c r="Y223" s="102"/>
      <c r="Z223" s="102"/>
      <c r="AA223" s="102"/>
      <c r="AB223" s="102"/>
      <c r="AC223" s="102"/>
      <c r="AD223" s="228"/>
      <c r="AE223" s="228"/>
      <c r="AF223" s="39"/>
      <c r="AG223" s="224"/>
      <c r="AH223" s="82"/>
    </row>
    <row r="224" spans="1:34" s="4" customFormat="1">
      <c r="A224" s="46"/>
      <c r="B224" s="102">
        <v>1</v>
      </c>
      <c r="C224" s="137" t="s">
        <v>186</v>
      </c>
      <c r="D224" s="160"/>
      <c r="E224" s="137"/>
      <c r="F224" s="137"/>
      <c r="G224" s="137"/>
      <c r="H224" s="137"/>
      <c r="I224" s="137"/>
      <c r="J224" s="137"/>
      <c r="K224" s="137"/>
      <c r="L224" s="146"/>
      <c r="M224" s="146"/>
      <c r="N224" s="209"/>
      <c r="O224" s="215"/>
      <c r="P224" s="39"/>
      <c r="Q224" s="39"/>
      <c r="R224" s="102">
        <v>29</v>
      </c>
      <c r="S224" s="276" t="s">
        <v>41</v>
      </c>
      <c r="T224" s="276"/>
      <c r="U224" s="276"/>
      <c r="V224" s="276"/>
      <c r="W224" s="276"/>
      <c r="X224" s="276"/>
      <c r="Y224" s="276"/>
      <c r="Z224" s="276"/>
      <c r="AA224" s="276"/>
      <c r="AB224" s="146"/>
      <c r="AC224" s="146"/>
      <c r="AD224" s="209"/>
      <c r="AE224" s="215"/>
      <c r="AF224" s="4"/>
      <c r="AG224" s="224"/>
      <c r="AH224" s="82"/>
    </row>
    <row r="225" spans="1:34" s="4" customFormat="1">
      <c r="A225" s="46"/>
      <c r="B225" s="102">
        <v>2</v>
      </c>
      <c r="C225" s="138" t="s">
        <v>433</v>
      </c>
      <c r="D225" s="138"/>
      <c r="E225" s="138"/>
      <c r="F225" s="138"/>
      <c r="G225" s="138"/>
      <c r="H225" s="138"/>
      <c r="I225" s="138"/>
      <c r="J225" s="138"/>
      <c r="K225" s="138"/>
      <c r="L225" s="146"/>
      <c r="M225" s="146"/>
      <c r="N225" s="146"/>
      <c r="O225" s="146"/>
      <c r="P225" s="39"/>
      <c r="Q225" s="39"/>
      <c r="R225" s="102">
        <v>30</v>
      </c>
      <c r="S225" s="276" t="s">
        <v>954</v>
      </c>
      <c r="T225" s="276"/>
      <c r="U225" s="276"/>
      <c r="V225" s="276"/>
      <c r="W225" s="276"/>
      <c r="X225" s="276"/>
      <c r="Y225" s="276"/>
      <c r="Z225" s="276"/>
      <c r="AA225" s="276"/>
      <c r="AB225" s="401"/>
      <c r="AC225" s="146"/>
      <c r="AD225" s="405"/>
      <c r="AE225" s="409"/>
      <c r="AF225" s="4"/>
      <c r="AG225" s="224"/>
      <c r="AH225" s="82"/>
    </row>
    <row r="226" spans="1:34" s="4" customFormat="1">
      <c r="A226" s="48"/>
      <c r="B226" s="102"/>
      <c r="C226" s="138"/>
      <c r="D226" s="138"/>
      <c r="E226" s="138"/>
      <c r="F226" s="138"/>
      <c r="G226" s="138"/>
      <c r="H226" s="138"/>
      <c r="I226" s="138"/>
      <c r="J226" s="138"/>
      <c r="K226" s="138"/>
      <c r="L226" s="146"/>
      <c r="M226" s="146"/>
      <c r="N226" s="146"/>
      <c r="O226" s="146"/>
      <c r="P226" s="39"/>
      <c r="Q226" s="39"/>
      <c r="R226" s="102">
        <v>31</v>
      </c>
      <c r="S226" s="276" t="s">
        <v>551</v>
      </c>
      <c r="T226" s="276"/>
      <c r="U226" s="276"/>
      <c r="V226" s="276"/>
      <c r="W226" s="276"/>
      <c r="X226" s="276"/>
      <c r="Y226" s="276"/>
      <c r="Z226" s="276"/>
      <c r="AA226" s="276"/>
      <c r="AB226" s="401"/>
      <c r="AC226" s="146"/>
      <c r="AD226" s="405"/>
      <c r="AE226" s="409"/>
      <c r="AF226" s="4"/>
      <c r="AG226" s="225"/>
      <c r="AH226" s="82"/>
    </row>
    <row r="227" spans="1:34" s="4" customFormat="1">
      <c r="A227" s="46"/>
      <c r="B227" s="102">
        <v>3</v>
      </c>
      <c r="C227" s="137" t="s">
        <v>94</v>
      </c>
      <c r="D227" s="160"/>
      <c r="E227" s="137"/>
      <c r="F227" s="137"/>
      <c r="G227" s="137"/>
      <c r="H227" s="137"/>
      <c r="I227" s="137"/>
      <c r="J227" s="137"/>
      <c r="K227" s="137"/>
      <c r="L227" s="146"/>
      <c r="M227" s="146"/>
      <c r="N227" s="209"/>
      <c r="O227" s="215"/>
      <c r="P227" s="39"/>
      <c r="Q227" s="39"/>
      <c r="R227" s="102">
        <v>32</v>
      </c>
      <c r="S227" s="276" t="s">
        <v>112</v>
      </c>
      <c r="T227" s="276"/>
      <c r="U227" s="276"/>
      <c r="V227" s="276"/>
      <c r="W227" s="276"/>
      <c r="X227" s="276"/>
      <c r="Y227" s="276"/>
      <c r="Z227" s="276"/>
      <c r="AA227" s="276"/>
      <c r="AB227" s="146"/>
      <c r="AC227" s="146"/>
      <c r="AD227" s="209"/>
      <c r="AE227" s="215"/>
      <c r="AF227" s="4"/>
      <c r="AG227" s="224"/>
      <c r="AH227" s="82"/>
    </row>
    <row r="228" spans="1:34" s="4" customFormat="1">
      <c r="A228" s="46"/>
      <c r="B228" s="102">
        <v>4</v>
      </c>
      <c r="C228" s="137" t="s">
        <v>196</v>
      </c>
      <c r="D228" s="160"/>
      <c r="E228" s="137"/>
      <c r="F228" s="137"/>
      <c r="G228" s="137"/>
      <c r="H228" s="137"/>
      <c r="I228" s="137"/>
      <c r="J228" s="137"/>
      <c r="K228" s="137"/>
      <c r="L228" s="146"/>
      <c r="M228" s="146"/>
      <c r="N228" s="209"/>
      <c r="O228" s="215"/>
      <c r="P228" s="39"/>
      <c r="Q228" s="39"/>
      <c r="R228" s="102">
        <v>33</v>
      </c>
      <c r="S228" s="276" t="s">
        <v>172</v>
      </c>
      <c r="T228" s="276"/>
      <c r="U228" s="276"/>
      <c r="V228" s="276"/>
      <c r="W228" s="276"/>
      <c r="X228" s="276"/>
      <c r="Y228" s="276"/>
      <c r="Z228" s="276"/>
      <c r="AA228" s="276"/>
      <c r="AB228" s="401"/>
      <c r="AC228" s="146"/>
      <c r="AD228" s="209"/>
      <c r="AE228" s="215"/>
      <c r="AF228" s="4"/>
      <c r="AG228" s="224"/>
      <c r="AH228" s="82"/>
    </row>
    <row r="229" spans="1:34" s="4" customFormat="1">
      <c r="A229" s="46"/>
      <c r="B229" s="102">
        <v>5</v>
      </c>
      <c r="C229" s="137" t="s">
        <v>120</v>
      </c>
      <c r="D229" s="160"/>
      <c r="E229" s="137"/>
      <c r="F229" s="137"/>
      <c r="G229" s="137"/>
      <c r="H229" s="137"/>
      <c r="I229" s="137"/>
      <c r="J229" s="137"/>
      <c r="K229" s="137"/>
      <c r="L229" s="146"/>
      <c r="M229" s="146"/>
      <c r="N229" s="209"/>
      <c r="O229" s="215"/>
      <c r="P229" s="39"/>
      <c r="Q229" s="39"/>
      <c r="R229" s="102">
        <v>34</v>
      </c>
      <c r="S229" s="276" t="s">
        <v>839</v>
      </c>
      <c r="T229" s="276"/>
      <c r="U229" s="276"/>
      <c r="V229" s="276"/>
      <c r="W229" s="276"/>
      <c r="X229" s="276"/>
      <c r="Y229" s="276"/>
      <c r="Z229" s="276"/>
      <c r="AA229" s="276"/>
      <c r="AB229" s="401"/>
      <c r="AC229" s="146"/>
      <c r="AD229" s="209"/>
      <c r="AE229" s="215"/>
      <c r="AF229" s="39"/>
      <c r="AG229" s="224"/>
      <c r="AH229" s="82"/>
    </row>
    <row r="230" spans="1:34" s="4" customFormat="1">
      <c r="A230" s="46"/>
      <c r="B230" s="102">
        <v>6</v>
      </c>
      <c r="C230" s="137" t="s">
        <v>453</v>
      </c>
      <c r="D230" s="160"/>
      <c r="E230" s="137"/>
      <c r="F230" s="137"/>
      <c r="G230" s="137"/>
      <c r="H230" s="137"/>
      <c r="I230" s="137"/>
      <c r="J230" s="137"/>
      <c r="K230" s="137"/>
      <c r="L230" s="146"/>
      <c r="M230" s="146"/>
      <c r="N230" s="209"/>
      <c r="O230" s="215"/>
      <c r="P230" s="39"/>
      <c r="Q230" s="39"/>
      <c r="R230" s="102">
        <v>35</v>
      </c>
      <c r="S230" s="276" t="s">
        <v>804</v>
      </c>
      <c r="T230" s="276"/>
      <c r="U230" s="276"/>
      <c r="V230" s="276"/>
      <c r="W230" s="276"/>
      <c r="X230" s="276"/>
      <c r="Y230" s="276"/>
      <c r="Z230" s="276"/>
      <c r="AA230" s="276"/>
      <c r="AB230" s="401"/>
      <c r="AC230" s="146"/>
      <c r="AD230" s="209"/>
      <c r="AE230" s="215"/>
      <c r="AF230" s="39"/>
      <c r="AG230" s="224"/>
      <c r="AH230" s="82"/>
    </row>
    <row r="231" spans="1:34" s="4" customFormat="1">
      <c r="A231" s="46"/>
      <c r="B231" s="102">
        <v>7</v>
      </c>
      <c r="C231" s="137" t="s">
        <v>176</v>
      </c>
      <c r="D231" s="160"/>
      <c r="E231" s="137"/>
      <c r="F231" s="137"/>
      <c r="G231" s="137"/>
      <c r="H231" s="137"/>
      <c r="I231" s="137"/>
      <c r="J231" s="137"/>
      <c r="K231" s="137"/>
      <c r="L231" s="146"/>
      <c r="M231" s="146"/>
      <c r="N231" s="209"/>
      <c r="O231" s="215"/>
      <c r="P231" s="39"/>
      <c r="Q231" s="39"/>
      <c r="R231" s="102">
        <v>36</v>
      </c>
      <c r="S231" s="276" t="s">
        <v>412</v>
      </c>
      <c r="T231" s="276"/>
      <c r="U231" s="276"/>
      <c r="V231" s="276"/>
      <c r="W231" s="276"/>
      <c r="X231" s="276"/>
      <c r="Y231" s="276"/>
      <c r="Z231" s="276"/>
      <c r="AA231" s="276"/>
      <c r="AB231" s="401"/>
      <c r="AC231" s="146"/>
      <c r="AD231" s="209"/>
      <c r="AE231" s="215"/>
      <c r="AF231" s="39"/>
      <c r="AG231" s="224"/>
      <c r="AH231" s="82"/>
    </row>
    <row r="232" spans="1:34" s="4" customFormat="1">
      <c r="A232" s="46"/>
      <c r="B232" s="102">
        <v>8</v>
      </c>
      <c r="C232" s="137" t="s">
        <v>124</v>
      </c>
      <c r="D232" s="160"/>
      <c r="E232" s="137"/>
      <c r="F232" s="137"/>
      <c r="G232" s="137"/>
      <c r="H232" s="137"/>
      <c r="I232" s="137"/>
      <c r="J232" s="137"/>
      <c r="K232" s="137"/>
      <c r="L232" s="146"/>
      <c r="M232" s="146"/>
      <c r="N232" s="209"/>
      <c r="O232" s="215"/>
      <c r="P232" s="39"/>
      <c r="Q232" s="39"/>
      <c r="R232" s="102">
        <v>37</v>
      </c>
      <c r="S232" s="276" t="s">
        <v>1071</v>
      </c>
      <c r="T232" s="276"/>
      <c r="U232" s="276"/>
      <c r="V232" s="276"/>
      <c r="W232" s="276"/>
      <c r="X232" s="276"/>
      <c r="Y232" s="276"/>
      <c r="Z232" s="276"/>
      <c r="AA232" s="276"/>
      <c r="AB232" s="401"/>
      <c r="AC232" s="146"/>
      <c r="AD232" s="209"/>
      <c r="AE232" s="215"/>
      <c r="AF232" s="39"/>
      <c r="AG232" s="224"/>
      <c r="AH232" s="82"/>
    </row>
    <row r="233" spans="1:34" s="4" customFormat="1">
      <c r="A233" s="46"/>
      <c r="B233" s="102">
        <v>9</v>
      </c>
      <c r="C233" s="137" t="s">
        <v>202</v>
      </c>
      <c r="D233" s="160"/>
      <c r="E233" s="137"/>
      <c r="F233" s="137"/>
      <c r="G233" s="137"/>
      <c r="H233" s="137"/>
      <c r="I233" s="137"/>
      <c r="J233" s="137"/>
      <c r="K233" s="137"/>
      <c r="L233" s="146"/>
      <c r="M233" s="146"/>
      <c r="N233" s="209"/>
      <c r="O233" s="215"/>
      <c r="P233" s="39"/>
      <c r="Q233" s="39"/>
      <c r="R233" s="102">
        <v>38</v>
      </c>
      <c r="S233" s="276" t="s">
        <v>1072</v>
      </c>
      <c r="T233" s="276"/>
      <c r="U233" s="276"/>
      <c r="V233" s="276"/>
      <c r="W233" s="276"/>
      <c r="X233" s="276"/>
      <c r="Y233" s="276"/>
      <c r="Z233" s="276"/>
      <c r="AA233" s="276"/>
      <c r="AB233" s="401"/>
      <c r="AC233" s="146"/>
      <c r="AD233" s="209"/>
      <c r="AE233" s="215"/>
      <c r="AF233" s="39"/>
      <c r="AG233" s="224"/>
      <c r="AH233" s="82"/>
    </row>
    <row r="234" spans="1:34" s="4" customFormat="1">
      <c r="A234" s="46"/>
      <c r="B234" s="102">
        <v>10</v>
      </c>
      <c r="C234" s="137" t="s">
        <v>204</v>
      </c>
      <c r="D234" s="160"/>
      <c r="E234" s="137"/>
      <c r="F234" s="137"/>
      <c r="G234" s="137"/>
      <c r="H234" s="137"/>
      <c r="I234" s="137"/>
      <c r="J234" s="137"/>
      <c r="K234" s="137"/>
      <c r="L234" s="146"/>
      <c r="M234" s="146"/>
      <c r="N234" s="209"/>
      <c r="O234" s="215"/>
      <c r="P234" s="39"/>
      <c r="Q234" s="39"/>
      <c r="R234" s="102">
        <v>39</v>
      </c>
      <c r="S234" s="276" t="s">
        <v>191</v>
      </c>
      <c r="T234" s="276"/>
      <c r="U234" s="276"/>
      <c r="V234" s="276"/>
      <c r="W234" s="276"/>
      <c r="X234" s="276"/>
      <c r="Y234" s="276"/>
      <c r="Z234" s="276"/>
      <c r="AA234" s="276"/>
      <c r="AB234" s="401"/>
      <c r="AC234" s="146"/>
      <c r="AD234" s="209"/>
      <c r="AE234" s="215"/>
      <c r="AF234" s="39"/>
      <c r="AG234" s="224"/>
      <c r="AH234" s="82"/>
    </row>
    <row r="235" spans="1:34" s="4" customFormat="1">
      <c r="A235" s="46"/>
      <c r="B235" s="102">
        <v>11</v>
      </c>
      <c r="C235" s="137" t="s">
        <v>44</v>
      </c>
      <c r="D235" s="160"/>
      <c r="E235" s="137"/>
      <c r="F235" s="137"/>
      <c r="G235" s="137"/>
      <c r="H235" s="137"/>
      <c r="I235" s="137"/>
      <c r="J235" s="137"/>
      <c r="K235" s="137"/>
      <c r="L235" s="146"/>
      <c r="M235" s="146"/>
      <c r="N235" s="209"/>
      <c r="O235" s="215"/>
      <c r="P235" s="39"/>
      <c r="Q235" s="39"/>
      <c r="R235" s="102">
        <v>40</v>
      </c>
      <c r="S235" s="276" t="s">
        <v>62</v>
      </c>
      <c r="T235" s="276"/>
      <c r="U235" s="276"/>
      <c r="V235" s="276"/>
      <c r="W235" s="276"/>
      <c r="X235" s="276"/>
      <c r="Y235" s="276"/>
      <c r="Z235" s="276"/>
      <c r="AA235" s="276"/>
      <c r="AB235" s="401"/>
      <c r="AC235" s="146"/>
      <c r="AD235" s="209"/>
      <c r="AE235" s="215"/>
      <c r="AF235" s="39"/>
      <c r="AG235" s="224"/>
      <c r="AH235" s="82"/>
    </row>
    <row r="236" spans="1:34" s="4" customFormat="1">
      <c r="A236" s="46"/>
      <c r="B236" s="102">
        <v>12</v>
      </c>
      <c r="C236" s="137" t="s">
        <v>2</v>
      </c>
      <c r="D236" s="160"/>
      <c r="E236" s="137"/>
      <c r="F236" s="137"/>
      <c r="G236" s="137"/>
      <c r="H236" s="137"/>
      <c r="I236" s="137"/>
      <c r="J236" s="137"/>
      <c r="K236" s="137"/>
      <c r="L236" s="146"/>
      <c r="M236" s="146"/>
      <c r="N236" s="209"/>
      <c r="O236" s="215"/>
      <c r="P236" s="39"/>
      <c r="Q236" s="39"/>
      <c r="R236" s="102">
        <v>41</v>
      </c>
      <c r="S236" s="276" t="s">
        <v>106</v>
      </c>
      <c r="T236" s="276"/>
      <c r="U236" s="276"/>
      <c r="V236" s="276"/>
      <c r="W236" s="276"/>
      <c r="X236" s="276"/>
      <c r="Y236" s="276"/>
      <c r="Z236" s="276"/>
      <c r="AA236" s="276"/>
      <c r="AB236" s="401"/>
      <c r="AC236" s="146"/>
      <c r="AD236" s="209"/>
      <c r="AE236" s="215"/>
      <c r="AF236" s="39"/>
      <c r="AG236" s="224"/>
      <c r="AH236" s="82"/>
    </row>
    <row r="237" spans="1:34" s="4" customFormat="1">
      <c r="A237" s="46"/>
      <c r="B237" s="102">
        <v>13</v>
      </c>
      <c r="C237" s="137" t="s">
        <v>17</v>
      </c>
      <c r="D237" s="160"/>
      <c r="E237" s="137"/>
      <c r="F237" s="137"/>
      <c r="G237" s="137"/>
      <c r="H237" s="137"/>
      <c r="I237" s="137"/>
      <c r="J237" s="137"/>
      <c r="K237" s="137"/>
      <c r="L237" s="146"/>
      <c r="M237" s="146"/>
      <c r="N237" s="209"/>
      <c r="O237" s="215"/>
      <c r="P237" s="39"/>
      <c r="Q237" s="39"/>
      <c r="R237" s="102">
        <v>42</v>
      </c>
      <c r="S237" s="276" t="s">
        <v>206</v>
      </c>
      <c r="T237" s="276"/>
      <c r="U237" s="276"/>
      <c r="V237" s="276"/>
      <c r="W237" s="276"/>
      <c r="X237" s="276"/>
      <c r="Y237" s="276"/>
      <c r="Z237" s="276"/>
      <c r="AA237" s="276"/>
      <c r="AB237" s="401"/>
      <c r="AC237" s="146"/>
      <c r="AD237" s="209"/>
      <c r="AE237" s="215"/>
      <c r="AF237" s="39"/>
      <c r="AG237" s="224"/>
      <c r="AH237" s="82"/>
    </row>
    <row r="238" spans="1:34" s="4" customFormat="1">
      <c r="A238" s="46"/>
      <c r="B238" s="102">
        <v>14</v>
      </c>
      <c r="C238" s="137" t="s">
        <v>507</v>
      </c>
      <c r="D238" s="160"/>
      <c r="E238" s="137"/>
      <c r="F238" s="137"/>
      <c r="G238" s="137"/>
      <c r="H238" s="137"/>
      <c r="I238" s="137"/>
      <c r="J238" s="137"/>
      <c r="K238" s="137"/>
      <c r="L238" s="146"/>
      <c r="M238" s="146"/>
      <c r="N238" s="209"/>
      <c r="O238" s="215"/>
      <c r="P238" s="39"/>
      <c r="Q238" s="39"/>
      <c r="R238" s="102">
        <v>43</v>
      </c>
      <c r="S238" s="276" t="s">
        <v>188</v>
      </c>
      <c r="T238" s="276"/>
      <c r="U238" s="276"/>
      <c r="V238" s="276"/>
      <c r="W238" s="276"/>
      <c r="X238" s="276"/>
      <c r="Y238" s="276"/>
      <c r="Z238" s="276"/>
      <c r="AA238" s="276"/>
      <c r="AB238" s="401"/>
      <c r="AC238" s="146"/>
      <c r="AD238" s="209"/>
      <c r="AE238" s="215"/>
      <c r="AF238" s="39"/>
      <c r="AG238" s="224"/>
      <c r="AH238" s="82"/>
    </row>
    <row r="239" spans="1:34" s="4" customFormat="1">
      <c r="A239" s="46"/>
      <c r="B239" s="102">
        <v>15</v>
      </c>
      <c r="C239" s="137" t="s">
        <v>313</v>
      </c>
      <c r="D239" s="160"/>
      <c r="E239" s="137"/>
      <c r="F239" s="137"/>
      <c r="G239" s="137"/>
      <c r="H239" s="137"/>
      <c r="I239" s="137"/>
      <c r="J239" s="137"/>
      <c r="K239" s="137"/>
      <c r="L239" s="146"/>
      <c r="M239" s="146"/>
      <c r="N239" s="209"/>
      <c r="O239" s="215"/>
      <c r="P239" s="39"/>
      <c r="Q239" s="39"/>
      <c r="R239" s="102">
        <v>44</v>
      </c>
      <c r="S239" s="277" t="s">
        <v>25</v>
      </c>
      <c r="T239" s="277"/>
      <c r="U239" s="277"/>
      <c r="V239" s="277"/>
      <c r="W239" s="277"/>
      <c r="X239" s="277"/>
      <c r="Y239" s="277"/>
      <c r="Z239" s="277"/>
      <c r="AA239" s="277"/>
      <c r="AB239" s="401"/>
      <c r="AC239" s="146"/>
      <c r="AD239" s="209"/>
      <c r="AE239" s="215"/>
      <c r="AF239" s="39"/>
      <c r="AG239" s="224"/>
      <c r="AH239" s="82"/>
    </row>
    <row r="240" spans="1:34" s="4" customFormat="1">
      <c r="A240" s="46"/>
      <c r="B240" s="102">
        <v>16</v>
      </c>
      <c r="C240" s="137" t="s">
        <v>546</v>
      </c>
      <c r="D240" s="160"/>
      <c r="E240" s="137"/>
      <c r="F240" s="137"/>
      <c r="G240" s="137"/>
      <c r="H240" s="137"/>
      <c r="I240" s="137"/>
      <c r="J240" s="137"/>
      <c r="K240" s="137"/>
      <c r="L240" s="146"/>
      <c r="M240" s="146"/>
      <c r="N240" s="209"/>
      <c r="O240" s="215"/>
      <c r="P240" s="39"/>
      <c r="Q240" s="39"/>
      <c r="R240" s="102">
        <v>45</v>
      </c>
      <c r="S240" s="276" t="s">
        <v>193</v>
      </c>
      <c r="T240" s="276"/>
      <c r="U240" s="276"/>
      <c r="V240" s="276"/>
      <c r="W240" s="276"/>
      <c r="X240" s="276"/>
      <c r="Y240" s="276"/>
      <c r="Z240" s="276"/>
      <c r="AA240" s="276"/>
      <c r="AB240" s="264"/>
      <c r="AC240" s="221"/>
      <c r="AD240" s="209"/>
      <c r="AE240" s="215"/>
      <c r="AF240" s="4"/>
      <c r="AG240" s="224"/>
      <c r="AH240" s="82"/>
    </row>
    <row r="241" spans="1:34" s="4" customFormat="1">
      <c r="A241" s="46"/>
      <c r="B241" s="102">
        <v>17</v>
      </c>
      <c r="C241" s="137" t="s">
        <v>173</v>
      </c>
      <c r="D241" s="160"/>
      <c r="E241" s="137"/>
      <c r="F241" s="137"/>
      <c r="G241" s="137"/>
      <c r="H241" s="137"/>
      <c r="I241" s="137"/>
      <c r="J241" s="137"/>
      <c r="K241" s="137"/>
      <c r="L241" s="146"/>
      <c r="M241" s="146"/>
      <c r="N241" s="209"/>
      <c r="O241" s="215"/>
      <c r="P241" s="39"/>
      <c r="Q241" s="39"/>
      <c r="R241" s="102">
        <v>46</v>
      </c>
      <c r="S241" s="277" t="s">
        <v>114</v>
      </c>
      <c r="T241" s="277"/>
      <c r="U241" s="277"/>
      <c r="V241" s="277"/>
      <c r="W241" s="277"/>
      <c r="X241" s="277"/>
      <c r="Y241" s="277"/>
      <c r="Z241" s="277"/>
      <c r="AA241" s="277"/>
      <c r="AB241" s="146"/>
      <c r="AC241" s="146"/>
      <c r="AD241" s="158"/>
      <c r="AE241" s="158"/>
      <c r="AF241" s="39"/>
      <c r="AG241" s="224"/>
      <c r="AH241" s="82"/>
    </row>
    <row r="242" spans="1:34" s="4" customFormat="1">
      <c r="A242" s="46"/>
      <c r="B242" s="102">
        <v>18</v>
      </c>
      <c r="C242" s="137" t="s">
        <v>142</v>
      </c>
      <c r="D242" s="160"/>
      <c r="E242" s="137"/>
      <c r="F242" s="137"/>
      <c r="G242" s="137"/>
      <c r="H242" s="137"/>
      <c r="I242" s="137"/>
      <c r="J242" s="137"/>
      <c r="K242" s="137"/>
      <c r="L242" s="146"/>
      <c r="M242" s="146"/>
      <c r="N242" s="209"/>
      <c r="O242" s="215"/>
      <c r="P242" s="39"/>
      <c r="Q242" s="39"/>
      <c r="R242" s="102">
        <v>47</v>
      </c>
      <c r="S242" s="276" t="s">
        <v>110</v>
      </c>
      <c r="T242" s="276"/>
      <c r="U242" s="276"/>
      <c r="V242" s="276"/>
      <c r="W242" s="276"/>
      <c r="X242" s="276"/>
      <c r="Y242" s="276"/>
      <c r="Z242" s="276"/>
      <c r="AA242" s="276"/>
      <c r="AB242" s="146"/>
      <c r="AC242" s="146"/>
      <c r="AD242" s="158"/>
      <c r="AE242" s="158"/>
      <c r="AF242" s="39"/>
      <c r="AG242" s="224"/>
      <c r="AH242" s="82"/>
    </row>
    <row r="243" spans="1:34" s="4" customFormat="1">
      <c r="A243" s="46"/>
      <c r="B243" s="102">
        <v>19</v>
      </c>
      <c r="C243" s="137" t="s">
        <v>74</v>
      </c>
      <c r="D243" s="160"/>
      <c r="E243" s="137"/>
      <c r="F243" s="137"/>
      <c r="G243" s="137"/>
      <c r="H243" s="137"/>
      <c r="I243" s="137"/>
      <c r="J243" s="137"/>
      <c r="K243" s="137"/>
      <c r="L243" s="146"/>
      <c r="M243" s="146"/>
      <c r="N243" s="209"/>
      <c r="O243" s="215"/>
      <c r="P243" s="39"/>
      <c r="Q243" s="39"/>
      <c r="R243" s="270">
        <v>48</v>
      </c>
      <c r="S243" s="278" t="s">
        <v>505</v>
      </c>
      <c r="T243" s="286"/>
      <c r="U243" s="286"/>
      <c r="V243" s="286"/>
      <c r="W243" s="286"/>
      <c r="X243" s="286"/>
      <c r="Y243" s="286"/>
      <c r="Z243" s="286"/>
      <c r="AA243" s="395"/>
      <c r="AB243" s="221"/>
      <c r="AC243" s="221"/>
      <c r="AD243" s="109" t="s">
        <v>260</v>
      </c>
      <c r="AE243" s="287"/>
      <c r="AF243" s="39"/>
      <c r="AG243" s="224"/>
      <c r="AH243" s="82"/>
    </row>
    <row r="244" spans="1:34" s="4" customFormat="1">
      <c r="A244" s="46"/>
      <c r="B244" s="102">
        <v>20</v>
      </c>
      <c r="C244" s="137" t="s">
        <v>38</v>
      </c>
      <c r="D244" s="160"/>
      <c r="E244" s="137"/>
      <c r="F244" s="137"/>
      <c r="G244" s="137"/>
      <c r="H244" s="137"/>
      <c r="I244" s="137"/>
      <c r="J244" s="137"/>
      <c r="K244" s="137"/>
      <c r="L244" s="146"/>
      <c r="M244" s="146"/>
      <c r="N244" s="209"/>
      <c r="O244" s="215"/>
      <c r="P244" s="39"/>
      <c r="Q244" s="39"/>
      <c r="R244" s="271"/>
      <c r="S244" s="279"/>
      <c r="T244" s="281"/>
      <c r="U244" s="281"/>
      <c r="V244" s="281"/>
      <c r="W244" s="281"/>
      <c r="X244" s="281"/>
      <c r="Y244" s="281"/>
      <c r="Z244" s="281"/>
      <c r="AA244" s="396"/>
      <c r="AB244" s="294"/>
      <c r="AC244" s="294"/>
      <c r="AD244" s="110"/>
      <c r="AE244" s="289"/>
      <c r="AF244" s="39"/>
      <c r="AG244" s="224"/>
      <c r="AH244" s="82"/>
    </row>
    <row r="245" spans="1:34" s="4" customFormat="1">
      <c r="A245" s="46"/>
      <c r="B245" s="102">
        <v>21</v>
      </c>
      <c r="C245" s="137" t="s">
        <v>132</v>
      </c>
      <c r="D245" s="160"/>
      <c r="E245" s="137"/>
      <c r="F245" s="137"/>
      <c r="G245" s="137"/>
      <c r="H245" s="137"/>
      <c r="I245" s="137"/>
      <c r="J245" s="137"/>
      <c r="K245" s="137"/>
      <c r="L245" s="146"/>
      <c r="M245" s="146"/>
      <c r="N245" s="209"/>
      <c r="O245" s="215"/>
      <c r="P245" s="39"/>
      <c r="Q245" s="39"/>
      <c r="R245" s="102">
        <v>49</v>
      </c>
      <c r="S245" s="280" t="s">
        <v>482</v>
      </c>
      <c r="T245" s="280"/>
      <c r="U245" s="280"/>
      <c r="V245" s="280"/>
      <c r="W245" s="280"/>
      <c r="X245" s="280"/>
      <c r="Y245" s="280"/>
      <c r="Z245" s="280"/>
      <c r="AA245" s="280"/>
      <c r="AB245" s="146"/>
      <c r="AC245" s="146"/>
      <c r="AD245" s="149" t="s">
        <v>260</v>
      </c>
      <c r="AE245" s="149"/>
      <c r="AF245" s="39"/>
      <c r="AG245" s="224"/>
      <c r="AH245" s="82"/>
    </row>
    <row r="246" spans="1:34" s="4" customFormat="1">
      <c r="A246" s="46"/>
      <c r="B246" s="102">
        <v>22</v>
      </c>
      <c r="C246" s="137" t="s">
        <v>760</v>
      </c>
      <c r="D246" s="160"/>
      <c r="E246" s="137"/>
      <c r="F246" s="137"/>
      <c r="G246" s="137"/>
      <c r="H246" s="137"/>
      <c r="I246" s="137"/>
      <c r="J246" s="137"/>
      <c r="K246" s="137"/>
      <c r="L246" s="146"/>
      <c r="M246" s="146"/>
      <c r="N246" s="209"/>
      <c r="O246" s="215"/>
      <c r="P246" s="39"/>
      <c r="Q246" s="39"/>
      <c r="R246" s="102"/>
      <c r="S246" s="280"/>
      <c r="T246" s="280"/>
      <c r="U246" s="280"/>
      <c r="V246" s="280"/>
      <c r="W246" s="280"/>
      <c r="X246" s="280"/>
      <c r="Y246" s="280"/>
      <c r="Z246" s="280"/>
      <c r="AA246" s="280"/>
      <c r="AB246" s="146"/>
      <c r="AC246" s="146"/>
      <c r="AD246" s="149"/>
      <c r="AE246" s="149"/>
      <c r="AF246" s="39"/>
      <c r="AG246" s="224"/>
      <c r="AH246" s="82"/>
    </row>
    <row r="247" spans="1:34" s="4" customFormat="1">
      <c r="A247" s="46"/>
      <c r="B247" s="102">
        <v>23</v>
      </c>
      <c r="C247" s="137" t="s">
        <v>548</v>
      </c>
      <c r="D247" s="160"/>
      <c r="E247" s="137"/>
      <c r="F247" s="137"/>
      <c r="G247" s="137"/>
      <c r="H247" s="137"/>
      <c r="I247" s="137"/>
      <c r="J247" s="137"/>
      <c r="K247" s="137"/>
      <c r="L247" s="146"/>
      <c r="M247" s="146"/>
      <c r="N247" s="209"/>
      <c r="O247" s="215"/>
      <c r="P247" s="39"/>
      <c r="Q247" s="39"/>
      <c r="R247" s="71"/>
      <c r="S247" s="281"/>
      <c r="T247" s="281"/>
      <c r="U247" s="281"/>
      <c r="V247" s="281"/>
      <c r="W247" s="281"/>
      <c r="X247" s="281"/>
      <c r="Y247" s="281"/>
      <c r="Z247" s="281"/>
      <c r="AA247" s="281"/>
      <c r="AB247" s="71"/>
      <c r="AC247" s="71"/>
      <c r="AD247" s="119"/>
      <c r="AE247" s="119"/>
      <c r="AF247" s="39"/>
      <c r="AG247" s="224"/>
      <c r="AH247" s="82"/>
    </row>
    <row r="248" spans="1:34" s="4" customFormat="1">
      <c r="A248" s="46"/>
      <c r="B248" s="102">
        <v>24</v>
      </c>
      <c r="C248" s="137" t="s">
        <v>156</v>
      </c>
      <c r="D248" s="160"/>
      <c r="E248" s="137"/>
      <c r="F248" s="137"/>
      <c r="G248" s="137"/>
      <c r="H248" s="137"/>
      <c r="I248" s="137"/>
      <c r="J248" s="137"/>
      <c r="K248" s="137"/>
      <c r="L248" s="146"/>
      <c r="M248" s="146"/>
      <c r="N248" s="209"/>
      <c r="O248" s="215"/>
      <c r="P248" s="39"/>
      <c r="Q248" s="39"/>
      <c r="R248" s="71"/>
      <c r="S248" s="281"/>
      <c r="T248" s="281"/>
      <c r="U248" s="281"/>
      <c r="V248" s="281"/>
      <c r="W248" s="281"/>
      <c r="X248" s="281"/>
      <c r="Y248" s="281"/>
      <c r="Z248" s="281"/>
      <c r="AA248" s="281"/>
      <c r="AB248" s="71"/>
      <c r="AC248" s="71"/>
      <c r="AD248" s="119"/>
      <c r="AE248" s="119"/>
      <c r="AF248" s="39"/>
      <c r="AG248" s="225"/>
      <c r="AH248" s="82"/>
    </row>
    <row r="249" spans="1:34" s="4" customFormat="1">
      <c r="A249" s="46"/>
      <c r="B249" s="102">
        <v>25</v>
      </c>
      <c r="C249" s="137" t="s">
        <v>129</v>
      </c>
      <c r="D249" s="160"/>
      <c r="E249" s="137"/>
      <c r="F249" s="137"/>
      <c r="G249" s="137"/>
      <c r="H249" s="137"/>
      <c r="I249" s="137"/>
      <c r="J249" s="137"/>
      <c r="K249" s="137"/>
      <c r="L249" s="146"/>
      <c r="M249" s="146"/>
      <c r="N249" s="209"/>
      <c r="O249" s="215"/>
      <c r="P249" s="39"/>
      <c r="Q249" s="39"/>
      <c r="R249" s="39"/>
      <c r="S249" s="39"/>
      <c r="T249" s="39"/>
      <c r="U249" s="39"/>
      <c r="V249" s="39"/>
      <c r="W249" s="39"/>
      <c r="X249" s="39"/>
      <c r="Y249" s="39"/>
      <c r="Z249" s="39"/>
      <c r="AA249" s="39"/>
      <c r="AB249" s="39"/>
      <c r="AC249" s="39"/>
      <c r="AD249" s="39"/>
      <c r="AE249" s="39"/>
      <c r="AF249" s="39"/>
      <c r="AG249" s="225"/>
      <c r="AH249" s="82"/>
    </row>
    <row r="250" spans="1:34" s="4" customFormat="1">
      <c r="A250" s="46"/>
      <c r="B250" s="102">
        <v>26</v>
      </c>
      <c r="C250" s="137" t="s">
        <v>761</v>
      </c>
      <c r="D250" s="160"/>
      <c r="E250" s="137"/>
      <c r="F250" s="137"/>
      <c r="G250" s="137"/>
      <c r="H250" s="137"/>
      <c r="I250" s="137"/>
      <c r="J250" s="137"/>
      <c r="K250" s="137"/>
      <c r="L250" s="146"/>
      <c r="M250" s="146"/>
      <c r="N250" s="209"/>
      <c r="O250" s="215"/>
      <c r="P250" s="39"/>
      <c r="Q250" s="39"/>
      <c r="R250" s="39"/>
      <c r="S250" s="39"/>
      <c r="T250" s="39"/>
      <c r="U250" s="39"/>
      <c r="V250" s="39"/>
      <c r="W250" s="39"/>
      <c r="X250" s="39"/>
      <c r="Y250" s="39"/>
      <c r="Z250" s="39"/>
      <c r="AA250" s="39"/>
      <c r="AB250" s="39"/>
      <c r="AC250" s="39"/>
      <c r="AD250" s="39"/>
      <c r="AE250" s="39"/>
      <c r="AF250" s="39"/>
      <c r="AG250" s="225"/>
      <c r="AH250" s="82"/>
    </row>
    <row r="251" spans="1:34" s="4" customFormat="1">
      <c r="A251" s="46"/>
      <c r="B251" s="102">
        <v>27</v>
      </c>
      <c r="C251" s="139" t="s">
        <v>748</v>
      </c>
      <c r="D251" s="139"/>
      <c r="E251" s="139"/>
      <c r="F251" s="139"/>
      <c r="G251" s="139"/>
      <c r="H251" s="139"/>
      <c r="I251" s="139"/>
      <c r="J251" s="139"/>
      <c r="K251" s="139"/>
      <c r="L251" s="146"/>
      <c r="M251" s="146"/>
      <c r="N251" s="229"/>
      <c r="O251" s="242"/>
      <c r="P251" s="39"/>
      <c r="Q251" s="39"/>
      <c r="R251" s="39"/>
      <c r="S251" s="39"/>
      <c r="T251" s="39"/>
      <c r="U251" s="39"/>
      <c r="V251" s="39"/>
      <c r="W251" s="39"/>
      <c r="X251" s="39"/>
      <c r="Y251" s="39"/>
      <c r="Z251" s="39"/>
      <c r="AA251" s="39"/>
      <c r="AB251" s="39"/>
      <c r="AC251" s="39"/>
      <c r="AD251" s="39"/>
      <c r="AE251" s="39"/>
      <c r="AF251" s="39"/>
      <c r="AG251" s="225"/>
      <c r="AH251" s="82"/>
    </row>
    <row r="252" spans="1:34" s="4" customFormat="1">
      <c r="A252" s="48"/>
      <c r="B252" s="102"/>
      <c r="C252" s="140"/>
      <c r="D252" s="140"/>
      <c r="E252" s="140"/>
      <c r="F252" s="140"/>
      <c r="G252" s="140"/>
      <c r="H252" s="140"/>
      <c r="I252" s="140"/>
      <c r="J252" s="140"/>
      <c r="K252" s="140"/>
      <c r="L252" s="146"/>
      <c r="M252" s="146"/>
      <c r="N252" s="230"/>
      <c r="O252" s="243"/>
      <c r="P252" s="39"/>
      <c r="Q252" s="39"/>
      <c r="R252" s="39"/>
      <c r="S252" s="39"/>
      <c r="T252" s="39"/>
      <c r="U252" s="39"/>
      <c r="V252" s="39"/>
      <c r="W252" s="39"/>
      <c r="X252" s="39"/>
      <c r="Y252" s="39"/>
      <c r="Z252" s="39"/>
      <c r="AA252" s="39"/>
      <c r="AB252" s="39"/>
      <c r="AC252" s="39"/>
      <c r="AD252" s="39"/>
      <c r="AE252" s="39"/>
      <c r="AF252" s="4"/>
      <c r="AG252" s="225"/>
      <c r="AH252" s="82"/>
    </row>
    <row r="253" spans="1:34" s="4" customFormat="1">
      <c r="A253" s="46"/>
      <c r="B253" s="102">
        <v>28</v>
      </c>
      <c r="C253" s="138" t="s">
        <v>952</v>
      </c>
      <c r="D253" s="138"/>
      <c r="E253" s="138"/>
      <c r="F253" s="138"/>
      <c r="G253" s="138"/>
      <c r="H253" s="138"/>
      <c r="I253" s="138"/>
      <c r="J253" s="138"/>
      <c r="K253" s="138"/>
      <c r="L253" s="146"/>
      <c r="M253" s="146"/>
      <c r="N253" s="149"/>
      <c r="O253" s="149"/>
      <c r="P253" s="39"/>
      <c r="Q253" s="39"/>
      <c r="R253" s="39"/>
      <c r="S253" s="39"/>
      <c r="T253" s="39"/>
      <c r="U253" s="39"/>
      <c r="V253" s="39"/>
      <c r="W253" s="39"/>
      <c r="X253" s="39"/>
      <c r="Y253" s="39"/>
      <c r="Z253" s="39"/>
      <c r="AA253" s="39"/>
      <c r="AB253" s="39"/>
      <c r="AC253" s="39"/>
      <c r="AD253" s="39"/>
      <c r="AE253" s="39"/>
      <c r="AF253" s="39"/>
      <c r="AG253" s="225"/>
      <c r="AH253" s="82"/>
    </row>
    <row r="254" spans="1:34" s="4" customFormat="1">
      <c r="A254" s="46"/>
      <c r="B254" s="102"/>
      <c r="C254" s="138"/>
      <c r="D254" s="138"/>
      <c r="E254" s="138"/>
      <c r="F254" s="138"/>
      <c r="G254" s="138"/>
      <c r="H254" s="138"/>
      <c r="I254" s="138"/>
      <c r="J254" s="138"/>
      <c r="K254" s="138"/>
      <c r="L254" s="146"/>
      <c r="M254" s="146"/>
      <c r="N254" s="149"/>
      <c r="O254" s="149"/>
      <c r="P254" s="39"/>
      <c r="Q254" s="39"/>
      <c r="R254" s="39"/>
      <c r="S254" s="39"/>
      <c r="T254" s="39"/>
      <c r="U254" s="39"/>
      <c r="V254" s="39"/>
      <c r="W254" s="39"/>
      <c r="X254" s="39"/>
      <c r="Y254" s="39"/>
      <c r="Z254" s="39"/>
      <c r="AA254" s="39"/>
      <c r="AB254" s="39"/>
      <c r="AC254" s="39"/>
      <c r="AD254" s="39"/>
      <c r="AE254" s="39"/>
      <c r="AF254" s="39"/>
      <c r="AG254" s="225"/>
      <c r="AH254" s="82"/>
    </row>
    <row r="255" spans="1:34" s="4" customFormat="1">
      <c r="A255" s="46"/>
      <c r="B255" s="71"/>
      <c r="C255" s="72"/>
      <c r="D255" s="39"/>
      <c r="E255" s="39"/>
      <c r="F255" s="39"/>
      <c r="G255" s="39"/>
      <c r="H255" s="39"/>
      <c r="I255" s="39"/>
      <c r="J255" s="39"/>
      <c r="K255" s="39"/>
      <c r="L255" s="71"/>
      <c r="M255" s="71"/>
      <c r="N255" s="72"/>
      <c r="O255" s="72"/>
      <c r="P255" s="39"/>
      <c r="Q255" s="39"/>
      <c r="R255" s="39"/>
      <c r="S255" s="39"/>
      <c r="T255" s="39"/>
      <c r="U255" s="39"/>
      <c r="V255" s="39"/>
      <c r="W255" s="39"/>
      <c r="X255" s="39"/>
      <c r="Y255" s="39"/>
      <c r="Z255" s="39"/>
      <c r="AA255" s="39"/>
      <c r="AB255" s="39"/>
      <c r="AC255" s="39"/>
      <c r="AD255" s="39"/>
      <c r="AE255" s="39"/>
      <c r="AF255" s="39"/>
      <c r="AG255" s="225"/>
      <c r="AH255" s="82"/>
    </row>
    <row r="256" spans="1:34" s="4" customFormat="1">
      <c r="A256" s="49"/>
      <c r="B256" s="103"/>
      <c r="C256" s="141"/>
      <c r="D256" s="161"/>
      <c r="E256" s="141"/>
      <c r="F256" s="141"/>
      <c r="G256" s="141"/>
      <c r="H256" s="141"/>
      <c r="I256" s="141"/>
      <c r="J256" s="141"/>
      <c r="K256" s="141"/>
      <c r="L256" s="103"/>
      <c r="M256" s="103"/>
      <c r="N256" s="141"/>
      <c r="O256" s="141"/>
      <c r="P256" s="98"/>
      <c r="Q256" s="98"/>
      <c r="R256" s="98"/>
      <c r="S256" s="98"/>
      <c r="T256" s="98"/>
      <c r="U256" s="98"/>
      <c r="V256" s="98"/>
      <c r="W256" s="98"/>
      <c r="X256" s="98"/>
      <c r="Y256" s="98"/>
      <c r="Z256" s="98"/>
      <c r="AA256" s="98"/>
      <c r="AB256" s="98"/>
      <c r="AC256" s="98"/>
      <c r="AD256" s="98"/>
      <c r="AE256" s="98"/>
      <c r="AF256" s="98"/>
      <c r="AG256" s="436"/>
      <c r="AH256" s="82"/>
    </row>
    <row r="257" spans="1:34" s="4" customFormat="1">
      <c r="A257" s="50" t="s">
        <v>414</v>
      </c>
      <c r="B257" s="50"/>
      <c r="C257" s="50"/>
      <c r="D257" s="50"/>
      <c r="E257" s="50"/>
      <c r="F257" s="50"/>
      <c r="G257" s="50"/>
      <c r="H257" s="50"/>
      <c r="I257" s="50"/>
      <c r="J257" s="50"/>
      <c r="K257" s="50"/>
      <c r="L257" s="50"/>
      <c r="M257" s="50"/>
      <c r="N257" s="50"/>
      <c r="O257" s="50"/>
      <c r="P257" s="50"/>
      <c r="Q257" s="50"/>
      <c r="R257" s="50"/>
      <c r="S257" s="50"/>
      <c r="T257" s="50"/>
      <c r="U257" s="50"/>
      <c r="V257" s="50"/>
      <c r="W257" s="50"/>
      <c r="X257" s="300"/>
      <c r="Y257" s="323" t="s">
        <v>220</v>
      </c>
      <c r="Z257" s="323"/>
      <c r="AA257" s="323"/>
      <c r="AB257" s="323"/>
      <c r="AC257" s="323"/>
      <c r="AD257" s="323"/>
      <c r="AE257" s="323"/>
      <c r="AF257" s="323"/>
      <c r="AG257" s="323"/>
      <c r="AH257" s="37"/>
    </row>
    <row r="258" spans="1:34" s="4" customFormat="1">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301"/>
      <c r="Y258" s="107"/>
      <c r="Z258" s="107"/>
      <c r="AA258" s="107"/>
      <c r="AB258" s="107"/>
      <c r="AC258" s="107"/>
      <c r="AD258" s="107"/>
      <c r="AE258" s="107"/>
      <c r="AF258" s="107"/>
      <c r="AG258" s="107"/>
      <c r="AH258" s="37"/>
    </row>
    <row r="259" spans="1:34" s="4" customFormat="1">
      <c r="A259" s="52">
        <v>1</v>
      </c>
      <c r="B259" s="104" t="s">
        <v>946</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67"/>
      <c r="Z259" s="67"/>
      <c r="AA259" s="67"/>
      <c r="AB259" s="67"/>
      <c r="AC259" s="67"/>
      <c r="AD259" s="67"/>
      <c r="AE259" s="67"/>
      <c r="AF259" s="67"/>
      <c r="AG259" s="3"/>
      <c r="AH259" s="37"/>
    </row>
    <row r="260" spans="1:34" s="4" customFormat="1">
      <c r="A260" s="53"/>
      <c r="B260" s="105"/>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67"/>
      <c r="Z260" s="67"/>
      <c r="AA260" s="67"/>
      <c r="AB260" s="67"/>
      <c r="AC260" s="67"/>
      <c r="AD260" s="67"/>
      <c r="AE260" s="67"/>
      <c r="AF260" s="67"/>
      <c r="AG260" s="3"/>
      <c r="AH260" s="37"/>
    </row>
    <row r="261" spans="1:34" s="4" customFormat="1">
      <c r="A261" s="54"/>
      <c r="B261" s="106" t="s">
        <v>553</v>
      </c>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3"/>
      <c r="AH261" s="37"/>
    </row>
    <row r="262" spans="1:34" s="4" customFormat="1">
      <c r="A262" s="54"/>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3"/>
      <c r="AH262" s="37"/>
    </row>
    <row r="263" spans="1:34" s="4" customFormat="1">
      <c r="A263" s="54"/>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3"/>
      <c r="AH263" s="37"/>
    </row>
    <row r="264" spans="1:34" s="4" customFormat="1">
      <c r="A264" s="54"/>
      <c r="B264" s="82"/>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67"/>
      <c r="Z264" s="67"/>
      <c r="AA264" s="67"/>
      <c r="AB264" s="67"/>
      <c r="AC264" s="67"/>
      <c r="AD264" s="67"/>
      <c r="AE264" s="67"/>
      <c r="AF264" s="67"/>
      <c r="AG264" s="3"/>
      <c r="AH264" s="37"/>
    </row>
    <row r="265" spans="1:34" s="4" customFormat="1">
      <c r="A265" s="54"/>
      <c r="B265" s="105" t="s">
        <v>386</v>
      </c>
      <c r="C265" s="105"/>
      <c r="D265" s="105"/>
      <c r="E265" s="105"/>
      <c r="F265" s="105"/>
      <c r="G265" s="105"/>
      <c r="H265" s="82"/>
      <c r="I265" s="105"/>
      <c r="J265" s="105"/>
      <c r="K265" s="105"/>
      <c r="L265" s="105"/>
      <c r="M265" s="105"/>
      <c r="N265" s="105"/>
      <c r="O265" s="244"/>
      <c r="P265" s="105"/>
      <c r="Q265" s="105"/>
      <c r="R265" s="105"/>
      <c r="S265" s="105"/>
      <c r="T265" s="105"/>
      <c r="U265" s="105"/>
      <c r="V265" s="105"/>
      <c r="W265" s="105"/>
      <c r="X265" s="105"/>
      <c r="Y265" s="67"/>
      <c r="Z265" s="67"/>
      <c r="AA265" s="67"/>
      <c r="AB265" s="67"/>
      <c r="AC265" s="67"/>
      <c r="AD265" s="67"/>
      <c r="AE265" s="67"/>
      <c r="AF265" s="67"/>
      <c r="AG265" s="3"/>
      <c r="AH265" s="37"/>
    </row>
    <row r="266" spans="1:34" s="4" customFormat="1">
      <c r="A266" s="54"/>
      <c r="B266" s="105"/>
      <c r="C266" s="105"/>
      <c r="D266" s="105"/>
      <c r="E266" s="105"/>
      <c r="F266" s="105"/>
      <c r="G266" s="105"/>
      <c r="H266" s="105"/>
      <c r="I266" s="105" t="s">
        <v>556</v>
      </c>
      <c r="J266" s="105"/>
      <c r="K266" s="105"/>
      <c r="L266" s="221"/>
      <c r="M266" s="105" t="s">
        <v>558</v>
      </c>
      <c r="N266" s="105"/>
      <c r="O266" s="4"/>
      <c r="P266" s="105"/>
      <c r="Q266" s="105"/>
      <c r="R266" s="105"/>
      <c r="S266" s="105"/>
      <c r="T266" s="105"/>
      <c r="U266" s="67"/>
      <c r="V266" s="146"/>
      <c r="W266" s="67" t="s">
        <v>643</v>
      </c>
      <c r="X266" s="67"/>
      <c r="Y266" s="210"/>
      <c r="Z266" s="214"/>
      <c r="AA266" s="67" t="s">
        <v>13</v>
      </c>
      <c r="AB266" s="194"/>
      <c r="AC266" s="82" t="s">
        <v>32</v>
      </c>
      <c r="AD266" s="194"/>
      <c r="AE266" s="82" t="s">
        <v>680</v>
      </c>
      <c r="AF266" s="67"/>
      <c r="AG266" s="3"/>
      <c r="AH266" s="37"/>
    </row>
    <row r="267" spans="1:34" s="4" customFormat="1">
      <c r="A267" s="54"/>
      <c r="B267" s="107" t="s">
        <v>446</v>
      </c>
      <c r="C267" s="107"/>
      <c r="D267" s="107"/>
      <c r="E267" s="107"/>
      <c r="F267" s="107"/>
      <c r="G267" s="107"/>
      <c r="H267" s="107"/>
      <c r="I267" s="107"/>
      <c r="J267" s="107"/>
      <c r="K267" s="107"/>
      <c r="L267" s="107"/>
      <c r="M267" s="107"/>
      <c r="N267" s="107"/>
      <c r="O267" s="107"/>
      <c r="P267" s="107"/>
      <c r="Q267" s="107" t="s">
        <v>73</v>
      </c>
      <c r="R267" s="107"/>
      <c r="S267" s="107"/>
      <c r="T267" s="107"/>
      <c r="U267" s="107"/>
      <c r="V267" s="107"/>
      <c r="W267" s="107"/>
      <c r="X267" s="107"/>
      <c r="Y267" s="107"/>
      <c r="Z267" s="107"/>
      <c r="AA267" s="107"/>
      <c r="AB267" s="107"/>
      <c r="AC267" s="107"/>
      <c r="AD267" s="107"/>
      <c r="AE267" s="107"/>
      <c r="AF267" s="418"/>
      <c r="AG267" s="419"/>
      <c r="AH267" s="37"/>
    </row>
    <row r="268" spans="1:34" s="4" customFormat="1">
      <c r="A268" s="54"/>
      <c r="B268" s="108" t="s">
        <v>559</v>
      </c>
      <c r="C268" s="108"/>
      <c r="D268" s="108"/>
      <c r="E268" s="108"/>
      <c r="F268" s="108"/>
      <c r="G268" s="108" t="s">
        <v>563</v>
      </c>
      <c r="H268" s="108"/>
      <c r="I268" s="108"/>
      <c r="J268" s="108"/>
      <c r="K268" s="108"/>
      <c r="L268" s="108" t="s">
        <v>392</v>
      </c>
      <c r="M268" s="108"/>
      <c r="N268" s="108"/>
      <c r="O268" s="108"/>
      <c r="P268" s="108"/>
      <c r="Q268" s="108" t="s">
        <v>559</v>
      </c>
      <c r="R268" s="108"/>
      <c r="S268" s="108"/>
      <c r="T268" s="108"/>
      <c r="U268" s="108"/>
      <c r="V268" s="108" t="s">
        <v>563</v>
      </c>
      <c r="W268" s="108"/>
      <c r="X268" s="108"/>
      <c r="Y268" s="108"/>
      <c r="Z268" s="108"/>
      <c r="AA268" s="108" t="s">
        <v>170</v>
      </c>
      <c r="AB268" s="108"/>
      <c r="AC268" s="108"/>
      <c r="AD268" s="108"/>
      <c r="AE268" s="108"/>
      <c r="AF268" s="418"/>
      <c r="AG268" s="419"/>
      <c r="AH268" s="37"/>
    </row>
    <row r="269" spans="1:34" s="4" customFormat="1">
      <c r="A269" s="54"/>
      <c r="B269" s="109"/>
      <c r="C269" s="142"/>
      <c r="D269" s="142"/>
      <c r="E269" s="142"/>
      <c r="F269" s="192"/>
      <c r="G269" s="109"/>
      <c r="H269" s="142"/>
      <c r="I269" s="142"/>
      <c r="J269" s="142"/>
      <c r="K269" s="192"/>
      <c r="L269" s="109"/>
      <c r="M269" s="142"/>
      <c r="N269" s="142"/>
      <c r="O269" s="142"/>
      <c r="P269" s="192"/>
      <c r="Q269" s="109"/>
      <c r="R269" s="142"/>
      <c r="S269" s="142"/>
      <c r="T269" s="142"/>
      <c r="U269" s="192"/>
      <c r="V269" s="109"/>
      <c r="W269" s="142"/>
      <c r="X269" s="142"/>
      <c r="Y269" s="142"/>
      <c r="Z269" s="192"/>
      <c r="AA269" s="397">
        <f>AE17</f>
        <v>0</v>
      </c>
      <c r="AB269" s="398"/>
      <c r="AC269" s="398"/>
      <c r="AD269" s="398"/>
      <c r="AE269" s="192"/>
      <c r="AF269" s="105"/>
      <c r="AG269" s="419"/>
      <c r="AH269" s="37"/>
    </row>
    <row r="270" spans="1:34" s="4" customFormat="1">
      <c r="A270" s="54"/>
      <c r="B270" s="110"/>
      <c r="C270" s="143"/>
      <c r="D270" s="143"/>
      <c r="E270" s="143"/>
      <c r="F270" s="193" t="s">
        <v>100</v>
      </c>
      <c r="G270" s="110"/>
      <c r="H270" s="143"/>
      <c r="I270" s="143"/>
      <c r="J270" s="143"/>
      <c r="K270" s="193" t="s">
        <v>100</v>
      </c>
      <c r="L270" s="110"/>
      <c r="M270" s="143"/>
      <c r="N270" s="143"/>
      <c r="O270" s="143"/>
      <c r="P270" s="193" t="s">
        <v>100</v>
      </c>
      <c r="Q270" s="110"/>
      <c r="R270" s="143"/>
      <c r="S270" s="143"/>
      <c r="T270" s="143"/>
      <c r="U270" s="193" t="s">
        <v>100</v>
      </c>
      <c r="V270" s="110"/>
      <c r="W270" s="143"/>
      <c r="X270" s="143"/>
      <c r="Y270" s="143"/>
      <c r="Z270" s="193" t="s">
        <v>100</v>
      </c>
      <c r="AA270" s="56"/>
      <c r="AB270" s="116"/>
      <c r="AC270" s="116"/>
      <c r="AD270" s="116"/>
      <c r="AE270" s="193" t="s">
        <v>100</v>
      </c>
      <c r="AF270" s="105"/>
      <c r="AG270" s="419"/>
      <c r="AH270" s="37"/>
    </row>
    <row r="271" spans="1:34" s="4" customFormat="1">
      <c r="A271" s="54"/>
      <c r="B271" s="111"/>
      <c r="C271" s="111"/>
      <c r="D271" s="111"/>
      <c r="E271" s="111"/>
      <c r="F271" s="111"/>
      <c r="G271" s="111"/>
      <c r="H271" s="111"/>
      <c r="I271" s="111"/>
      <c r="J271" s="111"/>
      <c r="K271" s="111"/>
      <c r="L271" s="222"/>
      <c r="M271" s="111"/>
      <c r="N271" s="111"/>
      <c r="O271" s="111"/>
      <c r="P271" s="4"/>
      <c r="Q271" s="4"/>
      <c r="R271" s="4"/>
      <c r="S271" s="4"/>
      <c r="T271" s="4"/>
      <c r="U271" s="4"/>
      <c r="V271" s="111" t="s">
        <v>852</v>
      </c>
      <c r="W271" s="111"/>
      <c r="X271" s="111"/>
      <c r="Y271" s="111"/>
      <c r="Z271" s="111"/>
      <c r="AA271" s="398">
        <f>W17</f>
        <v>0</v>
      </c>
      <c r="AB271" s="398"/>
      <c r="AC271" s="111" t="s">
        <v>100</v>
      </c>
      <c r="AD271" s="111"/>
      <c r="AE271" s="410" t="e">
        <f>AA271/AA269</f>
        <v>#DIV/0!</v>
      </c>
      <c r="AF271" s="410"/>
      <c r="AG271" s="419"/>
      <c r="AH271" s="4"/>
    </row>
    <row r="272" spans="1:34" s="4" customFormat="1">
      <c r="A272" s="54"/>
      <c r="B272" s="111" t="s">
        <v>40</v>
      </c>
      <c r="C272" s="111"/>
      <c r="D272" s="111"/>
      <c r="E272" s="111"/>
      <c r="F272" s="111"/>
      <c r="G272" s="111"/>
      <c r="H272" s="111"/>
      <c r="I272" s="111"/>
      <c r="J272" s="111"/>
      <c r="K272" s="111"/>
      <c r="L272" s="111"/>
      <c r="M272" s="111"/>
      <c r="N272" s="111"/>
      <c r="O272" s="111"/>
      <c r="P272" s="4"/>
      <c r="Q272" s="4"/>
      <c r="R272" s="4"/>
      <c r="S272" s="4"/>
      <c r="T272" s="4"/>
      <c r="U272" s="4"/>
      <c r="V272" s="111"/>
      <c r="W272" s="111"/>
      <c r="X272" s="111" t="s">
        <v>816</v>
      </c>
      <c r="Y272" s="111"/>
      <c r="Z272" s="111"/>
      <c r="AA272" s="105">
        <f>AA17</f>
        <v>0</v>
      </c>
      <c r="AB272" s="105"/>
      <c r="AC272" s="111" t="s">
        <v>100</v>
      </c>
      <c r="AD272" s="111"/>
      <c r="AE272" s="411" t="e">
        <f>AA272/AA269</f>
        <v>#DIV/0!</v>
      </c>
      <c r="AF272" s="411"/>
      <c r="AG272" s="419"/>
      <c r="AH272" s="4"/>
    </row>
    <row r="273" spans="1:34" s="4" customFormat="1">
      <c r="A273" s="54"/>
      <c r="B273" s="111"/>
      <c r="C273" s="111" t="s">
        <v>21</v>
      </c>
      <c r="D273" s="111"/>
      <c r="E273" s="111"/>
      <c r="F273" s="111"/>
      <c r="G273" s="111"/>
      <c r="H273" s="111"/>
      <c r="I273" s="111"/>
      <c r="J273" s="111"/>
      <c r="K273" s="111"/>
      <c r="L273" s="111"/>
      <c r="M273" s="111"/>
      <c r="N273" s="111"/>
      <c r="O273" s="111"/>
      <c r="P273" s="111"/>
      <c r="Q273" s="111"/>
      <c r="R273" s="222" t="s">
        <v>864</v>
      </c>
      <c r="S273" s="111"/>
      <c r="T273" s="111"/>
      <c r="U273" s="111"/>
      <c r="V273" s="111"/>
      <c r="W273" s="111"/>
      <c r="X273" s="111"/>
      <c r="Y273" s="111"/>
      <c r="Z273" s="222" t="s">
        <v>864</v>
      </c>
      <c r="AA273" s="111"/>
      <c r="AB273" s="111"/>
      <c r="AC273" s="111"/>
      <c r="AD273" s="111"/>
      <c r="AE273" s="111"/>
      <c r="AF273" s="111"/>
      <c r="AG273" s="419"/>
      <c r="AH273" s="37"/>
    </row>
    <row r="274" spans="1:34" s="4" customFormat="1">
      <c r="A274" s="54"/>
      <c r="B274" s="108" t="s">
        <v>141</v>
      </c>
      <c r="C274" s="108"/>
      <c r="D274" s="108"/>
      <c r="E274" s="108">
        <v>4</v>
      </c>
      <c r="F274" s="108">
        <v>5</v>
      </c>
      <c r="G274" s="108">
        <v>6</v>
      </c>
      <c r="H274" s="108">
        <v>7</v>
      </c>
      <c r="I274" s="108">
        <v>8</v>
      </c>
      <c r="J274" s="108">
        <v>9</v>
      </c>
      <c r="K274" s="108">
        <v>10</v>
      </c>
      <c r="L274" s="108">
        <v>11</v>
      </c>
      <c r="M274" s="108">
        <v>12</v>
      </c>
      <c r="N274" s="108">
        <v>1</v>
      </c>
      <c r="O274" s="108">
        <v>2</v>
      </c>
      <c r="P274" s="108">
        <v>3</v>
      </c>
      <c r="Q274" s="111"/>
      <c r="R274" s="111" t="s">
        <v>924</v>
      </c>
      <c r="S274" s="111"/>
      <c r="T274" s="111"/>
      <c r="U274" s="111"/>
      <c r="V274" s="4"/>
      <c r="W274" s="4"/>
      <c r="X274" s="111"/>
      <c r="Y274" s="111"/>
      <c r="Z274" s="111" t="s">
        <v>767</v>
      </c>
      <c r="AA274" s="111"/>
      <c r="AB274" s="111"/>
      <c r="AC274" s="111"/>
      <c r="AD274" s="111"/>
      <c r="AE274" s="111"/>
      <c r="AF274" s="111"/>
      <c r="AG274" s="419"/>
      <c r="AH274" s="37"/>
    </row>
    <row r="275" spans="1:34" s="4" customFormat="1">
      <c r="A275" s="54"/>
      <c r="B275" s="112" t="s">
        <v>1083</v>
      </c>
      <c r="C275" s="144"/>
      <c r="D275" s="162"/>
      <c r="E275" s="177"/>
      <c r="F275" s="177"/>
      <c r="G275" s="177"/>
      <c r="H275" s="177"/>
      <c r="I275" s="177"/>
      <c r="J275" s="177"/>
      <c r="K275" s="177"/>
      <c r="L275" s="177"/>
      <c r="M275" s="177"/>
      <c r="N275" s="177"/>
      <c r="O275" s="177"/>
      <c r="P275" s="177"/>
      <c r="Q275" s="111"/>
      <c r="R275" s="108">
        <f>E275*30+F275*31+G275*30+H275*31+I275*31+J275*30+K275*31+L275*30+M275*31+N275*31+O275*29+P275*31</f>
        <v>0</v>
      </c>
      <c r="S275" s="108"/>
      <c r="T275" s="108"/>
      <c r="U275" s="111"/>
      <c r="V275" s="4"/>
      <c r="W275" s="4"/>
      <c r="X275" s="111"/>
      <c r="Y275" s="111"/>
      <c r="Z275" s="108">
        <f>R275/365</f>
        <v>0</v>
      </c>
      <c r="AA275" s="108"/>
      <c r="AB275" s="111"/>
      <c r="AC275" s="111"/>
      <c r="AD275" s="111"/>
      <c r="AE275" s="111"/>
      <c r="AF275" s="111"/>
      <c r="AG275" s="419"/>
      <c r="AH275" s="37"/>
    </row>
    <row r="276" spans="1:34" s="4" customFormat="1">
      <c r="A276" s="54"/>
      <c r="B276" s="113"/>
      <c r="C276" s="145"/>
      <c r="D276" s="163"/>
      <c r="E276" s="178"/>
      <c r="F276" s="178"/>
      <c r="G276" s="178"/>
      <c r="H276" s="178"/>
      <c r="I276" s="178"/>
      <c r="J276" s="178"/>
      <c r="K276" s="178"/>
      <c r="L276" s="178"/>
      <c r="M276" s="178"/>
      <c r="N276" s="178"/>
      <c r="O276" s="178"/>
      <c r="P276" s="178"/>
      <c r="Q276" s="111"/>
      <c r="R276" s="111"/>
      <c r="S276" s="111"/>
      <c r="T276" s="111"/>
      <c r="U276" s="111"/>
      <c r="V276" s="4"/>
      <c r="W276" s="4"/>
      <c r="X276" s="111"/>
      <c r="Y276" s="111"/>
      <c r="Z276" s="111"/>
      <c r="AA276" s="111"/>
      <c r="AB276" s="111"/>
      <c r="AC276" s="111"/>
      <c r="AD276" s="111"/>
      <c r="AE276" s="111"/>
      <c r="AF276" s="111"/>
      <c r="AG276" s="419"/>
      <c r="AH276" s="37"/>
    </row>
    <row r="277" spans="1:34" s="4" customFormat="1">
      <c r="A277" s="54"/>
      <c r="B277" s="114" t="s">
        <v>376</v>
      </c>
      <c r="C277" s="114"/>
      <c r="D277" s="114"/>
      <c r="E277" s="177"/>
      <c r="F277" s="177"/>
      <c r="G277" s="177"/>
      <c r="H277" s="177"/>
      <c r="I277" s="177"/>
      <c r="J277" s="177"/>
      <c r="K277" s="177"/>
      <c r="L277" s="177"/>
      <c r="M277" s="177"/>
      <c r="N277" s="177"/>
      <c r="O277" s="177"/>
      <c r="P277" s="177"/>
      <c r="Q277" s="111"/>
      <c r="R277" s="111" t="s">
        <v>1026</v>
      </c>
      <c r="S277" s="111"/>
      <c r="T277" s="111"/>
      <c r="U277" s="111"/>
      <c r="V277" s="4"/>
      <c r="W277" s="4"/>
      <c r="X277" s="111"/>
      <c r="Y277" s="111"/>
      <c r="Z277" s="111"/>
      <c r="AA277" s="111"/>
      <c r="AB277" s="111"/>
      <c r="AC277" s="111" t="s">
        <v>767</v>
      </c>
      <c r="AD277" s="111"/>
      <c r="AE277" s="111"/>
      <c r="AF277" s="111"/>
      <c r="AG277" s="419"/>
      <c r="AH277" s="37"/>
    </row>
    <row r="278" spans="1:34" s="4" customFormat="1">
      <c r="A278" s="54"/>
      <c r="B278" s="114"/>
      <c r="C278" s="114"/>
      <c r="D278" s="114"/>
      <c r="E278" s="178"/>
      <c r="F278" s="178"/>
      <c r="G278" s="178"/>
      <c r="H278" s="178"/>
      <c r="I278" s="178"/>
      <c r="J278" s="178"/>
      <c r="K278" s="178"/>
      <c r="L278" s="178"/>
      <c r="M278" s="178"/>
      <c r="N278" s="178"/>
      <c r="O278" s="178"/>
      <c r="P278" s="178"/>
      <c r="Q278" s="111"/>
      <c r="R278" s="108">
        <f>E277*30+F277*31+G277*30+H277*31+I277*31+J277*30+K277*31+L277*30+M277*31+N277*31+O277*29+P277*31</f>
        <v>0</v>
      </c>
      <c r="S278" s="108"/>
      <c r="T278" s="108"/>
      <c r="U278" s="111"/>
      <c r="V278" s="4"/>
      <c r="W278" s="4"/>
      <c r="X278" s="111"/>
      <c r="Y278" s="111"/>
      <c r="Z278" s="111"/>
      <c r="AA278" s="111"/>
      <c r="AB278" s="111"/>
      <c r="AC278" s="108">
        <f>R278/365</f>
        <v>0</v>
      </c>
      <c r="AD278" s="108"/>
      <c r="AE278" s="111"/>
      <c r="AF278" s="111"/>
      <c r="AG278" s="419"/>
      <c r="AH278" s="37"/>
    </row>
    <row r="279" spans="1:34" s="4" customFormat="1">
      <c r="A279" s="54"/>
      <c r="B279" s="105" t="s">
        <v>1025</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67"/>
      <c r="Z279" s="67"/>
      <c r="AA279" s="67"/>
      <c r="AB279" s="67"/>
      <c r="AC279" s="67"/>
      <c r="AD279" s="67"/>
      <c r="AE279" s="67"/>
      <c r="AF279" s="67"/>
      <c r="AG279" s="3"/>
      <c r="AH279" s="37"/>
    </row>
    <row r="280" spans="1:34" s="4" customFormat="1">
      <c r="A280" s="55"/>
      <c r="B280" s="115" t="s">
        <v>115</v>
      </c>
      <c r="C280" s="115"/>
      <c r="D280" s="115"/>
      <c r="E280" s="115"/>
      <c r="F280" s="115"/>
      <c r="G280" s="115"/>
      <c r="H280" s="115"/>
      <c r="I280" s="115"/>
      <c r="J280" s="115"/>
      <c r="K280" s="115"/>
      <c r="L280" s="115"/>
      <c r="M280" s="115"/>
      <c r="N280" s="115"/>
      <c r="O280" s="115"/>
      <c r="P280" s="256"/>
      <c r="Q280" s="115"/>
      <c r="R280" s="115" t="s">
        <v>768</v>
      </c>
      <c r="S280" s="115"/>
      <c r="T280" s="115"/>
      <c r="U280" s="115"/>
      <c r="V280" s="115"/>
      <c r="W280" s="115"/>
      <c r="X280" s="115"/>
      <c r="Y280" s="324"/>
      <c r="Z280" s="324"/>
      <c r="AA280" s="324"/>
      <c r="AB280" s="324"/>
      <c r="AC280" s="324"/>
      <c r="AD280" s="324"/>
      <c r="AE280" s="324"/>
      <c r="AF280" s="324"/>
      <c r="AG280" s="437"/>
      <c r="AH280" s="37"/>
    </row>
    <row r="281" spans="1:34" s="4" customFormat="1">
      <c r="A281" s="54"/>
      <c r="B281" s="111"/>
      <c r="C281" s="146"/>
      <c r="D281" s="105" t="s">
        <v>558</v>
      </c>
      <c r="E281" s="105"/>
      <c r="F281" s="4"/>
      <c r="G281" s="105"/>
      <c r="H281" s="105"/>
      <c r="I281" s="105"/>
      <c r="J281" s="105"/>
      <c r="K281" s="105"/>
      <c r="L281" s="67"/>
      <c r="M281" s="4"/>
      <c r="N281" s="4"/>
      <c r="O281" s="4"/>
      <c r="P281" s="225"/>
      <c r="Q281" s="4"/>
      <c r="R281" s="4"/>
      <c r="S281" s="146"/>
      <c r="T281" s="105" t="s">
        <v>558</v>
      </c>
      <c r="U281" s="105"/>
      <c r="V281" s="4"/>
      <c r="W281" s="105"/>
      <c r="X281" s="105"/>
      <c r="Y281" s="105"/>
      <c r="Z281" s="105"/>
      <c r="AA281" s="105"/>
      <c r="AB281" s="67"/>
      <c r="AC281" s="4"/>
      <c r="AD281" s="4"/>
      <c r="AE281" s="2"/>
      <c r="AF281" s="2"/>
      <c r="AG281" s="3"/>
      <c r="AH281" s="37"/>
    </row>
    <row r="282" spans="1:34" s="4" customFormat="1">
      <c r="A282" s="54"/>
      <c r="B282" s="111"/>
      <c r="C282" s="146"/>
      <c r="D282" s="67" t="s">
        <v>643</v>
      </c>
      <c r="E282" s="67"/>
      <c r="F282" s="194"/>
      <c r="G282" s="194"/>
      <c r="H282" s="67" t="s">
        <v>13</v>
      </c>
      <c r="I282" s="194"/>
      <c r="J282" s="82" t="s">
        <v>32</v>
      </c>
      <c r="K282" s="194"/>
      <c r="L282" s="82" t="s">
        <v>680</v>
      </c>
      <c r="M282" s="67"/>
      <c r="N282" s="111"/>
      <c r="O282" s="111"/>
      <c r="P282" s="257"/>
      <c r="Q282" s="111"/>
      <c r="R282" s="111"/>
      <c r="S282" s="146"/>
      <c r="T282" s="67" t="s">
        <v>643</v>
      </c>
      <c r="U282" s="67"/>
      <c r="V282" s="194"/>
      <c r="W282" s="194"/>
      <c r="X282" s="67" t="s">
        <v>13</v>
      </c>
      <c r="Y282" s="194"/>
      <c r="Z282" s="82" t="s">
        <v>32</v>
      </c>
      <c r="AA282" s="194"/>
      <c r="AB282" s="82" t="s">
        <v>680</v>
      </c>
      <c r="AC282" s="67"/>
      <c r="AD282" s="111"/>
      <c r="AE282" s="2"/>
      <c r="AF282" s="2"/>
      <c r="AG282" s="3"/>
      <c r="AH282" s="37"/>
    </row>
    <row r="283" spans="1:34" s="4" customFormat="1">
      <c r="A283" s="54"/>
      <c r="B283" s="111"/>
      <c r="C283" s="108" t="s">
        <v>565</v>
      </c>
      <c r="D283" s="108"/>
      <c r="E283" s="108"/>
      <c r="F283" s="108"/>
      <c r="G283" s="108" t="s">
        <v>7</v>
      </c>
      <c r="H283" s="108"/>
      <c r="I283" s="108" t="s">
        <v>380</v>
      </c>
      <c r="J283" s="108"/>
      <c r="K283" s="108" t="s">
        <v>343</v>
      </c>
      <c r="L283" s="108"/>
      <c r="M283" s="108" t="s">
        <v>534</v>
      </c>
      <c r="N283" s="108"/>
      <c r="O283" s="108"/>
      <c r="P283" s="257"/>
      <c r="Q283" s="111"/>
      <c r="R283" s="111"/>
      <c r="S283" s="108" t="s">
        <v>688</v>
      </c>
      <c r="T283" s="108"/>
      <c r="U283" s="108"/>
      <c r="V283" s="108"/>
      <c r="W283" s="108"/>
      <c r="X283" s="108"/>
      <c r="Y283" s="108" t="s">
        <v>7</v>
      </c>
      <c r="Z283" s="108"/>
      <c r="AA283" s="108" t="s">
        <v>380</v>
      </c>
      <c r="AB283" s="108"/>
      <c r="AC283" s="108" t="s">
        <v>343</v>
      </c>
      <c r="AD283" s="108"/>
      <c r="AE283" s="2"/>
      <c r="AF283" s="2"/>
      <c r="AG283" s="3"/>
      <c r="AH283" s="37"/>
    </row>
    <row r="284" spans="1:34" s="4" customFormat="1">
      <c r="A284" s="54"/>
      <c r="B284" s="111"/>
      <c r="C284" s="108" t="s">
        <v>391</v>
      </c>
      <c r="D284" s="108"/>
      <c r="E284" s="108"/>
      <c r="F284" s="108"/>
      <c r="G284" s="158"/>
      <c r="H284" s="158"/>
      <c r="I284" s="158"/>
      <c r="J284" s="158"/>
      <c r="K284" s="108">
        <f>SUM(G284:J284)</f>
        <v>0</v>
      </c>
      <c r="L284" s="108"/>
      <c r="M284" s="223" t="e">
        <f>K284/$AA$269</f>
        <v>#DIV/0!</v>
      </c>
      <c r="N284" s="223"/>
      <c r="O284" s="223"/>
      <c r="P284" s="257"/>
      <c r="Q284" s="111"/>
      <c r="R284" s="111"/>
      <c r="S284" s="158"/>
      <c r="T284" s="158"/>
      <c r="U284" s="158"/>
      <c r="V284" s="158"/>
      <c r="W284" s="158"/>
      <c r="X284" s="158"/>
      <c r="Y284" s="158"/>
      <c r="Z284" s="158"/>
      <c r="AA284" s="158"/>
      <c r="AB284" s="158"/>
      <c r="AC284" s="108">
        <f t="shared" ref="AC284:AC291" si="0">SUM(Y284:AB284)</f>
        <v>0</v>
      </c>
      <c r="AD284" s="108"/>
      <c r="AE284" s="2"/>
      <c r="AF284" s="2"/>
      <c r="AG284" s="3"/>
      <c r="AH284" s="37"/>
    </row>
    <row r="285" spans="1:34" s="4" customFormat="1">
      <c r="A285" s="54"/>
      <c r="B285" s="111"/>
      <c r="C285" s="108" t="s">
        <v>869</v>
      </c>
      <c r="D285" s="108"/>
      <c r="E285" s="108"/>
      <c r="F285" s="108"/>
      <c r="G285" s="158"/>
      <c r="H285" s="158"/>
      <c r="I285" s="158"/>
      <c r="J285" s="158"/>
      <c r="K285" s="108">
        <f>SUM(G285:J285)</f>
        <v>0</v>
      </c>
      <c r="L285" s="108"/>
      <c r="M285" s="223" t="e">
        <f>K285/$AA$269</f>
        <v>#DIV/0!</v>
      </c>
      <c r="N285" s="223"/>
      <c r="O285" s="223"/>
      <c r="P285" s="257"/>
      <c r="Q285" s="111"/>
      <c r="R285" s="111"/>
      <c r="S285" s="158"/>
      <c r="T285" s="158"/>
      <c r="U285" s="158"/>
      <c r="V285" s="158"/>
      <c r="W285" s="158"/>
      <c r="X285" s="158"/>
      <c r="Y285" s="158"/>
      <c r="Z285" s="158"/>
      <c r="AA285" s="158"/>
      <c r="AB285" s="158"/>
      <c r="AC285" s="108">
        <f t="shared" si="0"/>
        <v>0</v>
      </c>
      <c r="AD285" s="108"/>
      <c r="AE285" s="2"/>
      <c r="AF285" s="2"/>
      <c r="AG285" s="3"/>
      <c r="AH285" s="37"/>
    </row>
    <row r="286" spans="1:34" s="4" customFormat="1">
      <c r="A286" s="54"/>
      <c r="B286" s="111"/>
      <c r="C286" s="108" t="s">
        <v>762</v>
      </c>
      <c r="D286" s="108"/>
      <c r="E286" s="108"/>
      <c r="F286" s="108"/>
      <c r="G286" s="158"/>
      <c r="H286" s="158"/>
      <c r="I286" s="158"/>
      <c r="J286" s="158"/>
      <c r="K286" s="108">
        <f>SUM(G286:J286)</f>
        <v>0</v>
      </c>
      <c r="L286" s="108"/>
      <c r="M286" s="223" t="e">
        <f>K286/$AA$269</f>
        <v>#DIV/0!</v>
      </c>
      <c r="N286" s="223"/>
      <c r="O286" s="223"/>
      <c r="P286" s="257"/>
      <c r="Q286" s="111"/>
      <c r="R286" s="111"/>
      <c r="S286" s="158"/>
      <c r="T286" s="158"/>
      <c r="U286" s="158"/>
      <c r="V286" s="158"/>
      <c r="W286" s="158"/>
      <c r="X286" s="158"/>
      <c r="Y286" s="158"/>
      <c r="Z286" s="158"/>
      <c r="AA286" s="158"/>
      <c r="AB286" s="158"/>
      <c r="AC286" s="108">
        <f t="shared" si="0"/>
        <v>0</v>
      </c>
      <c r="AD286" s="108"/>
      <c r="AE286" s="2"/>
      <c r="AF286" s="2"/>
      <c r="AG286" s="3"/>
      <c r="AH286" s="37"/>
    </row>
    <row r="287" spans="1:34" s="4" customFormat="1">
      <c r="A287" s="54"/>
      <c r="B287" s="111"/>
      <c r="C287" s="108" t="s">
        <v>504</v>
      </c>
      <c r="D287" s="108"/>
      <c r="E287" s="108"/>
      <c r="F287" s="108"/>
      <c r="G287" s="158"/>
      <c r="H287" s="158"/>
      <c r="I287" s="158"/>
      <c r="J287" s="158"/>
      <c r="K287" s="108">
        <f>SUM(G287:J287)</f>
        <v>0</v>
      </c>
      <c r="L287" s="108"/>
      <c r="M287" s="223" t="e">
        <f>K287/$AA$269</f>
        <v>#DIV/0!</v>
      </c>
      <c r="N287" s="223"/>
      <c r="O287" s="223"/>
      <c r="P287" s="257"/>
      <c r="Q287" s="111"/>
      <c r="R287" s="111"/>
      <c r="S287" s="158"/>
      <c r="T287" s="158"/>
      <c r="U287" s="158"/>
      <c r="V287" s="158"/>
      <c r="W287" s="158"/>
      <c r="X287" s="158"/>
      <c r="Y287" s="158"/>
      <c r="Z287" s="158"/>
      <c r="AA287" s="158"/>
      <c r="AB287" s="158"/>
      <c r="AC287" s="108">
        <f t="shared" si="0"/>
        <v>0</v>
      </c>
      <c r="AD287" s="108"/>
      <c r="AE287" s="2"/>
      <c r="AF287" s="2"/>
      <c r="AG287" s="3"/>
      <c r="AH287" s="37"/>
    </row>
    <row r="288" spans="1:34" s="4" customFormat="1">
      <c r="A288" s="54"/>
      <c r="B288" s="111"/>
      <c r="C288" s="108" t="s">
        <v>569</v>
      </c>
      <c r="D288" s="108"/>
      <c r="E288" s="108"/>
      <c r="F288" s="108"/>
      <c r="G288" s="158"/>
      <c r="H288" s="158"/>
      <c r="I288" s="158"/>
      <c r="J288" s="158"/>
      <c r="K288" s="108">
        <f>SUM(G288:J288)</f>
        <v>0</v>
      </c>
      <c r="L288" s="108"/>
      <c r="M288" s="223" t="e">
        <f>K288/$AA$269</f>
        <v>#DIV/0!</v>
      </c>
      <c r="N288" s="223"/>
      <c r="O288" s="223"/>
      <c r="P288" s="257"/>
      <c r="Q288" s="111"/>
      <c r="R288" s="111"/>
      <c r="S288" s="158"/>
      <c r="T288" s="158"/>
      <c r="U288" s="158"/>
      <c r="V288" s="158"/>
      <c r="W288" s="158"/>
      <c r="X288" s="158"/>
      <c r="Y288" s="158"/>
      <c r="Z288" s="158"/>
      <c r="AA288" s="158"/>
      <c r="AB288" s="158"/>
      <c r="AC288" s="108">
        <f t="shared" si="0"/>
        <v>0</v>
      </c>
      <c r="AD288" s="108"/>
      <c r="AE288" s="2"/>
      <c r="AF288" s="2"/>
      <c r="AG288" s="3"/>
      <c r="AH288" s="37"/>
    </row>
    <row r="289" spans="1:36" s="4" customFormat="1">
      <c r="A289" s="54"/>
      <c r="B289" s="111"/>
      <c r="C289" s="108" t="s">
        <v>555</v>
      </c>
      <c r="D289" s="108"/>
      <c r="E289" s="108"/>
      <c r="F289" s="108"/>
      <c r="G289" s="158"/>
      <c r="H289" s="158"/>
      <c r="I289" s="158"/>
      <c r="J289" s="158"/>
      <c r="K289" s="158"/>
      <c r="L289" s="158"/>
      <c r="M289" s="107" t="s">
        <v>48</v>
      </c>
      <c r="N289" s="107"/>
      <c r="O289" s="107"/>
      <c r="P289" s="257"/>
      <c r="Q289" s="111"/>
      <c r="R289" s="111"/>
      <c r="S289" s="158"/>
      <c r="T289" s="158"/>
      <c r="U289" s="158"/>
      <c r="V289" s="158"/>
      <c r="W289" s="158"/>
      <c r="X289" s="158"/>
      <c r="Y289" s="158"/>
      <c r="Z289" s="158"/>
      <c r="AA289" s="158"/>
      <c r="AB289" s="158"/>
      <c r="AC289" s="108">
        <f t="shared" si="0"/>
        <v>0</v>
      </c>
      <c r="AD289" s="108"/>
      <c r="AE289" s="2"/>
      <c r="AF289" s="2"/>
      <c r="AG289" s="3"/>
      <c r="AH289" s="37"/>
      <c r="AI289" s="4"/>
      <c r="AJ289" s="4"/>
    </row>
    <row r="290" spans="1:36" s="4" customFormat="1">
      <c r="A290" s="54"/>
      <c r="B290" s="111"/>
      <c r="C290" s="105"/>
      <c r="D290" s="105"/>
      <c r="E290" s="105"/>
      <c r="F290" s="105"/>
      <c r="G290" s="111"/>
      <c r="H290" s="111"/>
      <c r="I290" s="111"/>
      <c r="J290" s="111"/>
      <c r="K290" s="111"/>
      <c r="L290" s="111"/>
      <c r="M290" s="222" t="s">
        <v>575</v>
      </c>
      <c r="N290" s="111"/>
      <c r="O290" s="111"/>
      <c r="P290" s="257"/>
      <c r="Q290" s="111"/>
      <c r="R290" s="111"/>
      <c r="S290" s="158"/>
      <c r="T290" s="158"/>
      <c r="U290" s="158"/>
      <c r="V290" s="158"/>
      <c r="W290" s="158"/>
      <c r="X290" s="158"/>
      <c r="Y290" s="158"/>
      <c r="Z290" s="158"/>
      <c r="AA290" s="158"/>
      <c r="AB290" s="158"/>
      <c r="AC290" s="108">
        <f t="shared" si="0"/>
        <v>0</v>
      </c>
      <c r="AD290" s="108"/>
      <c r="AE290" s="2"/>
      <c r="AF290" s="2"/>
      <c r="AG290" s="3"/>
      <c r="AH290" s="37"/>
      <c r="AI290" s="4"/>
      <c r="AJ290" s="4"/>
    </row>
    <row r="291" spans="1:36" s="4" customFormat="1">
      <c r="A291" s="54"/>
      <c r="B291" s="111" t="s">
        <v>763</v>
      </c>
      <c r="C291" s="111"/>
      <c r="D291" s="111"/>
      <c r="E291" s="111"/>
      <c r="F291" s="111"/>
      <c r="G291" s="111"/>
      <c r="H291" s="111"/>
      <c r="I291" s="111"/>
      <c r="J291" s="111"/>
      <c r="K291" s="111"/>
      <c r="L291" s="111"/>
      <c r="M291" s="111"/>
      <c r="N291" s="111"/>
      <c r="O291" s="111"/>
      <c r="P291" s="257"/>
      <c r="Q291" s="111"/>
      <c r="R291" s="111"/>
      <c r="S291" s="158"/>
      <c r="T291" s="158"/>
      <c r="U291" s="158"/>
      <c r="V291" s="158"/>
      <c r="W291" s="158"/>
      <c r="X291" s="158"/>
      <c r="Y291" s="158"/>
      <c r="Z291" s="158"/>
      <c r="AA291" s="158"/>
      <c r="AB291" s="158"/>
      <c r="AC291" s="108">
        <f t="shared" si="0"/>
        <v>0</v>
      </c>
      <c r="AD291" s="108"/>
      <c r="AE291" s="2"/>
      <c r="AF291" s="2"/>
      <c r="AG291" s="3"/>
      <c r="AH291" s="37"/>
      <c r="AI291" s="4"/>
      <c r="AJ291" s="4"/>
    </row>
    <row r="292" spans="1:36" s="4" customFormat="1">
      <c r="A292" s="54"/>
      <c r="B292" s="111"/>
      <c r="C292" s="146"/>
      <c r="D292" s="105" t="s">
        <v>558</v>
      </c>
      <c r="E292" s="105"/>
      <c r="F292" s="4"/>
      <c r="G292" s="105"/>
      <c r="H292" s="105"/>
      <c r="I292" s="105"/>
      <c r="J292" s="105"/>
      <c r="K292" s="105"/>
      <c r="L292" s="67"/>
      <c r="M292" s="4"/>
      <c r="N292" s="111"/>
      <c r="O292" s="111"/>
      <c r="P292" s="257"/>
      <c r="Q292" s="111"/>
      <c r="R292" s="111"/>
      <c r="S292" s="111"/>
      <c r="T292" s="111"/>
      <c r="U292" s="111"/>
      <c r="V292" s="111"/>
      <c r="W292" s="111"/>
      <c r="X292" s="111"/>
      <c r="Y292" s="2"/>
      <c r="Z292" s="2"/>
      <c r="AA292" s="2"/>
      <c r="AB292" s="2"/>
      <c r="AC292" s="222" t="s">
        <v>575</v>
      </c>
      <c r="AD292" s="2"/>
      <c r="AE292" s="2"/>
      <c r="AF292" s="2"/>
      <c r="AG292" s="3"/>
      <c r="AH292" s="37"/>
      <c r="AI292" s="4"/>
      <c r="AJ292" s="4"/>
    </row>
    <row r="293" spans="1:36" s="4" customFormat="1">
      <c r="A293" s="54"/>
      <c r="B293" s="111"/>
      <c r="C293" s="146"/>
      <c r="D293" s="67" t="s">
        <v>643</v>
      </c>
      <c r="E293" s="67"/>
      <c r="F293" s="194"/>
      <c r="G293" s="194"/>
      <c r="H293" s="67" t="s">
        <v>13</v>
      </c>
      <c r="I293" s="194"/>
      <c r="J293" s="82" t="s">
        <v>32</v>
      </c>
      <c r="K293" s="194"/>
      <c r="L293" s="82" t="s">
        <v>680</v>
      </c>
      <c r="M293" s="67"/>
      <c r="N293" s="111"/>
      <c r="O293" s="111"/>
      <c r="P293" s="257"/>
      <c r="Q293" s="111"/>
      <c r="R293" s="111"/>
      <c r="S293" s="111"/>
      <c r="T293" s="111"/>
      <c r="U293" s="111"/>
      <c r="V293" s="111"/>
      <c r="W293" s="111"/>
      <c r="X293" s="111"/>
      <c r="Y293" s="2"/>
      <c r="Z293" s="2"/>
      <c r="AA293" s="2"/>
      <c r="AB293" s="2"/>
      <c r="AC293" s="2"/>
      <c r="AD293" s="2"/>
      <c r="AE293" s="2"/>
      <c r="AF293" s="2"/>
      <c r="AG293" s="3"/>
      <c r="AH293" s="37"/>
      <c r="AI293" s="4"/>
      <c r="AJ293" s="4"/>
    </row>
    <row r="294" spans="1:36" s="4" customFormat="1">
      <c r="A294" s="54"/>
      <c r="B294" s="111"/>
      <c r="C294" s="108" t="s">
        <v>764</v>
      </c>
      <c r="D294" s="108"/>
      <c r="E294" s="108"/>
      <c r="F294" s="108"/>
      <c r="G294" s="108" t="s">
        <v>7</v>
      </c>
      <c r="H294" s="108"/>
      <c r="I294" s="108" t="s">
        <v>380</v>
      </c>
      <c r="J294" s="108"/>
      <c r="K294" s="108" t="s">
        <v>343</v>
      </c>
      <c r="L294" s="108"/>
      <c r="M294" s="108" t="s">
        <v>534</v>
      </c>
      <c r="N294" s="108"/>
      <c r="O294" s="108"/>
      <c r="P294" s="257"/>
      <c r="Q294" s="111"/>
      <c r="R294" s="111"/>
      <c r="S294" s="111"/>
      <c r="T294" s="111"/>
      <c r="U294" s="111"/>
      <c r="V294" s="111"/>
      <c r="W294" s="111"/>
      <c r="X294" s="111"/>
      <c r="Y294" s="2"/>
      <c r="Z294" s="2"/>
      <c r="AA294" s="2"/>
      <c r="AB294" s="2"/>
      <c r="AC294" s="2"/>
      <c r="AD294" s="2"/>
      <c r="AE294" s="2"/>
      <c r="AF294" s="2"/>
      <c r="AG294" s="3"/>
      <c r="AH294" s="37"/>
      <c r="AI294" s="4"/>
      <c r="AJ294" s="4"/>
    </row>
    <row r="295" spans="1:36" s="4" customFormat="1">
      <c r="A295" s="54"/>
      <c r="B295" s="111"/>
      <c r="C295" s="147" t="s">
        <v>703</v>
      </c>
      <c r="D295" s="147"/>
      <c r="E295" s="147"/>
      <c r="F295" s="147"/>
      <c r="G295" s="158"/>
      <c r="H295" s="158"/>
      <c r="I295" s="158"/>
      <c r="J295" s="158"/>
      <c r="K295" s="108">
        <f>SUM(G295:J295)</f>
        <v>0</v>
      </c>
      <c r="L295" s="108"/>
      <c r="M295" s="223" t="e">
        <f>K295/$AA$269</f>
        <v>#DIV/0!</v>
      </c>
      <c r="N295" s="223"/>
      <c r="O295" s="223"/>
      <c r="P295" s="257"/>
      <c r="Q295" s="111"/>
      <c r="R295" s="111"/>
      <c r="S295" s="111"/>
      <c r="T295" s="111"/>
      <c r="U295" s="111"/>
      <c r="V295" s="111"/>
      <c r="W295" s="111"/>
      <c r="X295" s="111"/>
      <c r="Y295" s="2"/>
      <c r="Z295" s="2"/>
      <c r="AA295" s="2"/>
      <c r="AB295" s="2"/>
      <c r="AC295" s="2"/>
      <c r="AD295" s="2"/>
      <c r="AE295" s="2"/>
      <c r="AF295" s="2"/>
      <c r="AG295" s="3"/>
      <c r="AH295" s="37"/>
      <c r="AI295" s="4"/>
      <c r="AJ295" s="4"/>
    </row>
    <row r="296" spans="1:36" s="4" customFormat="1">
      <c r="A296" s="54"/>
      <c r="B296" s="111"/>
      <c r="C296" s="147" t="s">
        <v>765</v>
      </c>
      <c r="D296" s="147"/>
      <c r="E296" s="147"/>
      <c r="F296" s="147"/>
      <c r="G296" s="158"/>
      <c r="H296" s="158"/>
      <c r="I296" s="158"/>
      <c r="J296" s="158"/>
      <c r="K296" s="108">
        <f>SUM(G296:J296)</f>
        <v>0</v>
      </c>
      <c r="L296" s="108"/>
      <c r="M296" s="223" t="e">
        <f>K296/$AA$269</f>
        <v>#DIV/0!</v>
      </c>
      <c r="N296" s="223"/>
      <c r="O296" s="223"/>
      <c r="P296" s="257"/>
      <c r="Q296" s="111"/>
      <c r="R296" s="111"/>
      <c r="S296" s="111"/>
      <c r="T296" s="111"/>
      <c r="U296" s="111"/>
      <c r="V296" s="111"/>
      <c r="W296" s="111"/>
      <c r="X296" s="111"/>
      <c r="Y296" s="2"/>
      <c r="Z296" s="2"/>
      <c r="AA296" s="2"/>
      <c r="AB296" s="2"/>
      <c r="AC296" s="2"/>
      <c r="AD296" s="2"/>
      <c r="AE296" s="2"/>
      <c r="AF296" s="2"/>
      <c r="AG296" s="3"/>
      <c r="AH296" s="37"/>
      <c r="AI296" s="4"/>
      <c r="AJ296" s="4"/>
    </row>
    <row r="297" spans="1:36" s="4" customFormat="1">
      <c r="A297" s="54"/>
      <c r="B297" s="111"/>
      <c r="C297" s="147" t="s">
        <v>316</v>
      </c>
      <c r="D297" s="147"/>
      <c r="E297" s="147"/>
      <c r="F297" s="147"/>
      <c r="G297" s="158"/>
      <c r="H297" s="158"/>
      <c r="I297" s="158"/>
      <c r="J297" s="158"/>
      <c r="K297" s="108">
        <f>SUM(G297:J297)</f>
        <v>0</v>
      </c>
      <c r="L297" s="108"/>
      <c r="M297" s="223" t="e">
        <f>K297/$AA$269</f>
        <v>#DIV/0!</v>
      </c>
      <c r="N297" s="223"/>
      <c r="O297" s="223"/>
      <c r="P297" s="257"/>
      <c r="Q297" s="111"/>
      <c r="R297" s="111"/>
      <c r="S297" s="111"/>
      <c r="T297" s="111"/>
      <c r="U297" s="111"/>
      <c r="V297" s="111"/>
      <c r="W297" s="111"/>
      <c r="X297" s="111"/>
      <c r="Y297" s="2"/>
      <c r="Z297" s="2"/>
      <c r="AA297" s="2"/>
      <c r="AB297" s="2"/>
      <c r="AC297" s="2"/>
      <c r="AD297" s="2"/>
      <c r="AE297" s="2"/>
      <c r="AF297" s="2"/>
      <c r="AG297" s="3"/>
      <c r="AH297" s="37"/>
      <c r="AI297" s="4"/>
      <c r="AJ297" s="4"/>
    </row>
    <row r="298" spans="1:36" s="4" customFormat="1">
      <c r="A298" s="54"/>
      <c r="B298" s="111"/>
      <c r="C298" s="147" t="s">
        <v>529</v>
      </c>
      <c r="D298" s="147"/>
      <c r="E298" s="147"/>
      <c r="F298" s="147"/>
      <c r="G298" s="158"/>
      <c r="H298" s="158"/>
      <c r="I298" s="158"/>
      <c r="J298" s="158"/>
      <c r="K298" s="108">
        <f>SUM(G298:J298)</f>
        <v>0</v>
      </c>
      <c r="L298" s="108"/>
      <c r="M298" s="223" t="e">
        <f>K298/$AA$269</f>
        <v>#DIV/0!</v>
      </c>
      <c r="N298" s="223"/>
      <c r="O298" s="223"/>
      <c r="P298" s="257"/>
      <c r="Q298" s="111"/>
      <c r="R298" s="111"/>
      <c r="S298" s="111"/>
      <c r="T298" s="111"/>
      <c r="U298" s="111"/>
      <c r="V298" s="111"/>
      <c r="W298" s="111"/>
      <c r="X298" s="111"/>
      <c r="Y298" s="2"/>
      <c r="Z298" s="2"/>
      <c r="AA298" s="2"/>
      <c r="AB298" s="2"/>
      <c r="AC298" s="2"/>
      <c r="AD298" s="2"/>
      <c r="AE298" s="2"/>
      <c r="AF298" s="2"/>
      <c r="AG298" s="3"/>
      <c r="AH298" s="37"/>
      <c r="AI298" s="4"/>
      <c r="AJ298" s="4"/>
    </row>
    <row r="299" spans="1:36" s="4" customFormat="1">
      <c r="A299" s="54"/>
      <c r="B299" s="111"/>
      <c r="C299" s="147" t="s">
        <v>601</v>
      </c>
      <c r="D299" s="147"/>
      <c r="E299" s="147"/>
      <c r="F299" s="147"/>
      <c r="G299" s="158"/>
      <c r="H299" s="158"/>
      <c r="I299" s="158"/>
      <c r="J299" s="158"/>
      <c r="K299" s="108">
        <f>SUM(G299:J299)</f>
        <v>0</v>
      </c>
      <c r="L299" s="108"/>
      <c r="M299" s="223" t="e">
        <f>K299/$AA$269</f>
        <v>#DIV/0!</v>
      </c>
      <c r="N299" s="223"/>
      <c r="O299" s="223"/>
      <c r="P299" s="257"/>
      <c r="Q299" s="111"/>
      <c r="R299" s="111"/>
      <c r="S299" s="111"/>
      <c r="T299" s="111"/>
      <c r="U299" s="111"/>
      <c r="V299" s="111"/>
      <c r="W299" s="111"/>
      <c r="X299" s="111"/>
      <c r="Y299" s="2"/>
      <c r="Z299" s="2"/>
      <c r="AA299" s="2"/>
      <c r="AB299" s="2"/>
      <c r="AC299" s="2"/>
      <c r="AD299" s="2"/>
      <c r="AE299" s="2"/>
      <c r="AF299" s="2"/>
      <c r="AG299" s="3"/>
      <c r="AH299" s="37"/>
      <c r="AI299" s="4"/>
      <c r="AJ299" s="4"/>
    </row>
    <row r="300" spans="1:36" s="4" customFormat="1">
      <c r="A300" s="54"/>
      <c r="B300" s="111"/>
      <c r="C300" s="111"/>
      <c r="D300" s="111"/>
      <c r="E300" s="111"/>
      <c r="F300" s="111"/>
      <c r="G300" s="111"/>
      <c r="H300" s="111"/>
      <c r="I300" s="111"/>
      <c r="J300" s="111"/>
      <c r="K300" s="111"/>
      <c r="L300" s="111"/>
      <c r="M300" s="222" t="s">
        <v>575</v>
      </c>
      <c r="N300" s="111"/>
      <c r="O300" s="111"/>
      <c r="P300" s="257"/>
      <c r="Q300" s="111"/>
      <c r="R300" s="111"/>
      <c r="S300" s="111"/>
      <c r="T300" s="111"/>
      <c r="U300" s="111"/>
      <c r="V300" s="111"/>
      <c r="W300" s="111"/>
      <c r="X300" s="111"/>
      <c r="Y300" s="2"/>
      <c r="Z300" s="2"/>
      <c r="AA300" s="2"/>
      <c r="AB300" s="2"/>
      <c r="AC300" s="2"/>
      <c r="AD300" s="2"/>
      <c r="AE300" s="2"/>
      <c r="AF300" s="2"/>
      <c r="AG300" s="3"/>
      <c r="AH300" s="37"/>
      <c r="AI300" s="4"/>
      <c r="AJ300" s="4"/>
    </row>
    <row r="301" spans="1:36" s="4" customFormat="1">
      <c r="A301" s="55"/>
      <c r="B301" s="115" t="s">
        <v>300</v>
      </c>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324"/>
      <c r="Z301" s="324"/>
      <c r="AA301" s="324"/>
      <c r="AB301" s="324"/>
      <c r="AC301" s="324"/>
      <c r="AD301" s="324"/>
      <c r="AE301" s="324"/>
      <c r="AF301" s="324"/>
      <c r="AG301" s="437"/>
      <c r="AH301" s="37"/>
      <c r="AI301" s="4"/>
      <c r="AJ301" s="4"/>
    </row>
    <row r="302" spans="1:36" s="4" customFormat="1">
      <c r="A302" s="54"/>
      <c r="B302" s="111"/>
      <c r="C302" s="146"/>
      <c r="D302" s="105" t="s">
        <v>558</v>
      </c>
      <c r="E302" s="105"/>
      <c r="F302" s="4"/>
      <c r="G302" s="105"/>
      <c r="H302" s="105"/>
      <c r="I302" s="111"/>
      <c r="J302" s="111"/>
      <c r="K302" s="111"/>
      <c r="L302" s="146"/>
      <c r="M302" s="67" t="s">
        <v>643</v>
      </c>
      <c r="N302" s="67"/>
      <c r="O302" s="194"/>
      <c r="P302" s="194"/>
      <c r="Q302" s="67" t="s">
        <v>13</v>
      </c>
      <c r="R302" s="194"/>
      <c r="S302" s="82" t="s">
        <v>32</v>
      </c>
      <c r="T302" s="194"/>
      <c r="U302" s="82" t="s">
        <v>680</v>
      </c>
      <c r="V302" s="67"/>
      <c r="W302" s="111"/>
      <c r="X302" s="111"/>
      <c r="Y302" s="2"/>
      <c r="Z302" s="2"/>
      <c r="AA302" s="2"/>
      <c r="AB302" s="2"/>
      <c r="AC302" s="2"/>
      <c r="AD302" s="2"/>
      <c r="AE302" s="2"/>
      <c r="AF302" s="2"/>
      <c r="AG302" s="3"/>
      <c r="AH302" s="37"/>
      <c r="AI302" s="4"/>
      <c r="AJ302" s="4"/>
    </row>
    <row r="303" spans="1:36" s="4" customFormat="1">
      <c r="A303" s="54"/>
      <c r="B303" s="111"/>
      <c r="C303" s="111"/>
      <c r="D303" s="105"/>
      <c r="E303" s="105"/>
      <c r="F303" s="82"/>
      <c r="G303" s="105"/>
      <c r="H303" s="105"/>
      <c r="I303" s="105"/>
      <c r="J303" s="105"/>
      <c r="K303" s="105"/>
      <c r="L303" s="111"/>
      <c r="M303" s="67"/>
      <c r="N303" s="67"/>
      <c r="O303" s="111"/>
      <c r="P303" s="67"/>
      <c r="Q303" s="67" t="s">
        <v>630</v>
      </c>
      <c r="R303" s="82"/>
      <c r="S303" s="82"/>
      <c r="T303" s="82"/>
      <c r="U303" s="82"/>
      <c r="V303" s="67"/>
      <c r="W303" s="111"/>
      <c r="X303" s="111"/>
      <c r="Y303" s="2"/>
      <c r="Z303" s="2"/>
      <c r="AA303" s="2"/>
      <c r="AB303" s="2"/>
      <c r="AC303" s="2"/>
      <c r="AD303" s="2"/>
      <c r="AE303" s="2"/>
      <c r="AF303" s="2"/>
      <c r="AG303" s="3"/>
      <c r="AH303" s="37"/>
      <c r="AI303" s="4"/>
      <c r="AJ303" s="4"/>
    </row>
    <row r="304" spans="1:36" s="4" customFormat="1">
      <c r="A304" s="54"/>
      <c r="B304" s="111"/>
      <c r="C304" s="108"/>
      <c r="D304" s="108"/>
      <c r="E304" s="108"/>
      <c r="F304" s="108"/>
      <c r="G304" s="108" t="s">
        <v>571</v>
      </c>
      <c r="H304" s="108"/>
      <c r="I304" s="108"/>
      <c r="J304" s="108"/>
      <c r="K304" s="108"/>
      <c r="L304" s="108"/>
      <c r="M304" s="108"/>
      <c r="N304" s="108"/>
      <c r="O304" s="108"/>
      <c r="P304" s="108"/>
      <c r="Q304" s="108"/>
      <c r="R304" s="108"/>
      <c r="S304" s="108" t="s">
        <v>451</v>
      </c>
      <c r="T304" s="108"/>
      <c r="U304" s="108"/>
      <c r="V304" s="108"/>
      <c r="W304" s="108" t="s">
        <v>710</v>
      </c>
      <c r="X304" s="108"/>
      <c r="Y304" s="108"/>
      <c r="Z304" s="108"/>
      <c r="AA304" s="108"/>
      <c r="AB304" s="2"/>
      <c r="AC304" s="2"/>
      <c r="AD304" s="2"/>
      <c r="AE304" s="2"/>
      <c r="AF304" s="2"/>
      <c r="AG304" s="3"/>
      <c r="AH304" s="37"/>
      <c r="AI304" s="4" t="s">
        <v>775</v>
      </c>
      <c r="AJ304" s="4">
        <f>SUM(G306:P306)</f>
        <v>0</v>
      </c>
    </row>
    <row r="305" spans="1:36" s="4" customFormat="1">
      <c r="A305" s="54"/>
      <c r="B305" s="111"/>
      <c r="C305" s="108"/>
      <c r="D305" s="108"/>
      <c r="E305" s="108"/>
      <c r="F305" s="108"/>
      <c r="G305" s="108">
        <v>5</v>
      </c>
      <c r="H305" s="108"/>
      <c r="I305" s="108">
        <v>4</v>
      </c>
      <c r="J305" s="108"/>
      <c r="K305" s="108">
        <v>3</v>
      </c>
      <c r="L305" s="108"/>
      <c r="M305" s="108">
        <v>2</v>
      </c>
      <c r="N305" s="108"/>
      <c r="O305" s="108">
        <v>1</v>
      </c>
      <c r="P305" s="108"/>
      <c r="Q305" s="108" t="s">
        <v>770</v>
      </c>
      <c r="R305" s="108"/>
      <c r="S305" s="108">
        <v>2</v>
      </c>
      <c r="T305" s="108"/>
      <c r="U305" s="108">
        <v>1</v>
      </c>
      <c r="V305" s="108"/>
      <c r="W305" s="108"/>
      <c r="X305" s="108"/>
      <c r="Y305" s="108"/>
      <c r="Z305" s="108"/>
      <c r="AA305" s="108"/>
      <c r="AB305" s="2"/>
      <c r="AC305" s="2"/>
      <c r="AD305" s="2"/>
      <c r="AE305" s="2"/>
      <c r="AF305" s="2"/>
      <c r="AG305" s="3"/>
      <c r="AH305" s="37"/>
      <c r="AI305" s="4" t="s">
        <v>76</v>
      </c>
      <c r="AJ305" s="4">
        <f>SUM(G307:P307)</f>
        <v>0</v>
      </c>
    </row>
    <row r="306" spans="1:36" s="4" customFormat="1">
      <c r="A306" s="54"/>
      <c r="B306" s="111"/>
      <c r="C306" s="108" t="s">
        <v>769</v>
      </c>
      <c r="D306" s="108"/>
      <c r="E306" s="108"/>
      <c r="F306" s="108" t="s">
        <v>7</v>
      </c>
      <c r="G306" s="158"/>
      <c r="H306" s="158"/>
      <c r="I306" s="158"/>
      <c r="J306" s="158"/>
      <c r="K306" s="158"/>
      <c r="L306" s="158"/>
      <c r="M306" s="158"/>
      <c r="N306" s="158"/>
      <c r="O306" s="158"/>
      <c r="P306" s="158"/>
      <c r="Q306" s="108" t="e">
        <f>AJ307/AJ304</f>
        <v>#DIV/0!</v>
      </c>
      <c r="R306" s="108"/>
      <c r="S306" s="158"/>
      <c r="T306" s="158"/>
      <c r="U306" s="158"/>
      <c r="V306" s="158"/>
      <c r="W306" s="158"/>
      <c r="X306" s="158"/>
      <c r="Y306" s="158"/>
      <c r="Z306" s="158"/>
      <c r="AA306" s="158"/>
      <c r="AB306" s="2"/>
      <c r="AC306" s="2"/>
      <c r="AD306" s="2"/>
      <c r="AE306" s="2"/>
      <c r="AF306" s="2"/>
      <c r="AG306" s="3"/>
      <c r="AH306" s="37"/>
      <c r="AI306" s="4" t="s">
        <v>517</v>
      </c>
      <c r="AJ306" s="4">
        <f>SUM(AJ304:AJ305)</f>
        <v>0</v>
      </c>
    </row>
    <row r="307" spans="1:36" s="4" customFormat="1">
      <c r="A307" s="54"/>
      <c r="B307" s="111"/>
      <c r="C307" s="108"/>
      <c r="D307" s="108"/>
      <c r="E307" s="108"/>
      <c r="F307" s="108" t="s">
        <v>380</v>
      </c>
      <c r="G307" s="158"/>
      <c r="H307" s="158"/>
      <c r="I307" s="158"/>
      <c r="J307" s="158"/>
      <c r="K307" s="158"/>
      <c r="L307" s="158"/>
      <c r="M307" s="158"/>
      <c r="N307" s="158"/>
      <c r="O307" s="158"/>
      <c r="P307" s="158"/>
      <c r="Q307" s="108" t="e">
        <f>AJ308/AJ305</f>
        <v>#DIV/0!</v>
      </c>
      <c r="R307" s="108"/>
      <c r="S307" s="158"/>
      <c r="T307" s="158"/>
      <c r="U307" s="158"/>
      <c r="V307" s="158"/>
      <c r="W307" s="158"/>
      <c r="X307" s="158"/>
      <c r="Y307" s="158"/>
      <c r="Z307" s="158"/>
      <c r="AA307" s="158"/>
      <c r="AB307" s="2"/>
      <c r="AC307" s="2"/>
      <c r="AD307" s="2"/>
      <c r="AE307" s="2"/>
      <c r="AF307" s="2"/>
      <c r="AG307" s="3"/>
      <c r="AH307" s="37"/>
      <c r="AI307" s="4" t="s">
        <v>773</v>
      </c>
      <c r="AJ307" s="4">
        <f>(5*G306)+(4*I306)+(3*K306)+(2*M306)+(1*O306)</f>
        <v>0</v>
      </c>
    </row>
    <row r="308" spans="1:36" s="4" customFormat="1">
      <c r="A308" s="54"/>
      <c r="B308" s="111"/>
      <c r="C308" s="108"/>
      <c r="D308" s="108"/>
      <c r="E308" s="108"/>
      <c r="F308" s="108" t="s">
        <v>343</v>
      </c>
      <c r="G308" s="108">
        <f>SUM(G306:H307)</f>
        <v>0</v>
      </c>
      <c r="H308" s="108"/>
      <c r="I308" s="108">
        <f>SUM(I306:J307)</f>
        <v>0</v>
      </c>
      <c r="J308" s="108"/>
      <c r="K308" s="108">
        <f>SUM(K306:L307)</f>
        <v>0</v>
      </c>
      <c r="L308" s="108"/>
      <c r="M308" s="108">
        <f>SUM(M306:N307)</f>
        <v>0</v>
      </c>
      <c r="N308" s="108"/>
      <c r="O308" s="108">
        <f>SUM(O306:P307)</f>
        <v>0</v>
      </c>
      <c r="P308" s="108"/>
      <c r="Q308" s="108" t="e">
        <f>AJ309/AJ306</f>
        <v>#DIV/0!</v>
      </c>
      <c r="R308" s="108"/>
      <c r="S308" s="108">
        <f>SUM(S306:T307)</f>
        <v>0</v>
      </c>
      <c r="T308" s="108"/>
      <c r="U308" s="108">
        <f>SUM(U306:V307)</f>
        <v>0</v>
      </c>
      <c r="V308" s="108"/>
      <c r="W308" s="108">
        <f>SUM(W306:AA307)</f>
        <v>0</v>
      </c>
      <c r="X308" s="108"/>
      <c r="Y308" s="108"/>
      <c r="Z308" s="108"/>
      <c r="AA308" s="108"/>
      <c r="AB308" s="402" t="s">
        <v>777</v>
      </c>
      <c r="AC308" s="404"/>
      <c r="AD308" s="404"/>
      <c r="AE308" s="404"/>
      <c r="AF308" s="404"/>
      <c r="AG308" s="438"/>
      <c r="AH308" s="37"/>
      <c r="AI308" s="4" t="s">
        <v>774</v>
      </c>
      <c r="AJ308" s="4">
        <f>(5*G307)+(4*I307)+(3*K307)+(2*M307)+(1*O307)</f>
        <v>0</v>
      </c>
    </row>
    <row r="309" spans="1:36" s="4" customFormat="1">
      <c r="A309" s="54"/>
      <c r="B309" s="111"/>
      <c r="C309" s="114" t="s">
        <v>231</v>
      </c>
      <c r="D309" s="114"/>
      <c r="E309" s="114"/>
      <c r="F309" s="114"/>
      <c r="G309" s="158"/>
      <c r="H309" s="158"/>
      <c r="I309" s="158"/>
      <c r="J309" s="158"/>
      <c r="K309" s="158"/>
      <c r="L309" s="158"/>
      <c r="M309" s="158"/>
      <c r="N309" s="158"/>
      <c r="O309" s="158"/>
      <c r="P309" s="158"/>
      <c r="Q309" s="108" t="e">
        <f>AJ310/AJ311</f>
        <v>#DIV/0!</v>
      </c>
      <c r="R309" s="108"/>
      <c r="S309" s="158"/>
      <c r="T309" s="158"/>
      <c r="U309" s="158"/>
      <c r="V309" s="158"/>
      <c r="W309" s="158"/>
      <c r="X309" s="158"/>
      <c r="Y309" s="158"/>
      <c r="Z309" s="158"/>
      <c r="AA309" s="158"/>
      <c r="AB309" s="402"/>
      <c r="AC309" s="404"/>
      <c r="AD309" s="404"/>
      <c r="AE309" s="404"/>
      <c r="AF309" s="404"/>
      <c r="AG309" s="438"/>
      <c r="AH309" s="37"/>
      <c r="AI309" s="4" t="s">
        <v>424</v>
      </c>
      <c r="AJ309" s="4">
        <f>SUM(AJ307:AJ308)</f>
        <v>0</v>
      </c>
    </row>
    <row r="310" spans="1:36" s="4" customFormat="1">
      <c r="A310" s="54"/>
      <c r="B310" s="111"/>
      <c r="C310" s="114"/>
      <c r="D310" s="114"/>
      <c r="E310" s="114"/>
      <c r="F310" s="114"/>
      <c r="G310" s="158"/>
      <c r="H310" s="158"/>
      <c r="I310" s="158"/>
      <c r="J310" s="158"/>
      <c r="K310" s="158"/>
      <c r="L310" s="158"/>
      <c r="M310" s="158"/>
      <c r="N310" s="158"/>
      <c r="O310" s="158"/>
      <c r="P310" s="158"/>
      <c r="Q310" s="108"/>
      <c r="R310" s="108"/>
      <c r="S310" s="158"/>
      <c r="T310" s="158"/>
      <c r="U310" s="158"/>
      <c r="V310" s="158"/>
      <c r="W310" s="158"/>
      <c r="X310" s="158"/>
      <c r="Y310" s="158"/>
      <c r="Z310" s="158"/>
      <c r="AA310" s="158"/>
      <c r="AB310" s="2"/>
      <c r="AC310" s="2"/>
      <c r="AD310" s="2"/>
      <c r="AE310" s="2"/>
      <c r="AF310" s="2"/>
      <c r="AG310" s="3"/>
      <c r="AH310" s="37"/>
      <c r="AI310" s="4" t="s">
        <v>747</v>
      </c>
      <c r="AJ310" s="4">
        <f>(5*G309)+(4*I309)+(3*K309)+(2*M309)+(1*O309)</f>
        <v>0</v>
      </c>
    </row>
    <row r="311" spans="1:36" s="4" customFormat="1">
      <c r="A311" s="56"/>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325"/>
      <c r="Z311" s="325"/>
      <c r="AA311" s="325"/>
      <c r="AB311" s="325"/>
      <c r="AC311" s="325"/>
      <c r="AD311" s="325"/>
      <c r="AE311" s="325"/>
      <c r="AF311" s="325"/>
      <c r="AG311" s="439"/>
      <c r="AH311" s="37"/>
      <c r="AI311" s="4" t="s">
        <v>776</v>
      </c>
      <c r="AJ311" s="4">
        <f>SUM(G309:P310)</f>
        <v>0</v>
      </c>
    </row>
    <row r="312" spans="1:36" s="4" customFormat="1">
      <c r="A312" s="57" t="s">
        <v>414</v>
      </c>
      <c r="B312" s="57"/>
      <c r="C312" s="57"/>
      <c r="D312" s="57"/>
      <c r="E312" s="57"/>
      <c r="F312" s="57"/>
      <c r="G312" s="57"/>
      <c r="H312" s="57"/>
      <c r="I312" s="57"/>
      <c r="J312" s="57"/>
      <c r="K312" s="57"/>
      <c r="L312" s="57"/>
      <c r="M312" s="57"/>
      <c r="N312" s="57"/>
      <c r="O312" s="57"/>
      <c r="P312" s="57"/>
      <c r="Q312" s="57"/>
      <c r="R312" s="57"/>
      <c r="S312" s="57"/>
      <c r="T312" s="57"/>
      <c r="U312" s="57"/>
      <c r="V312" s="57"/>
      <c r="W312" s="57"/>
      <c r="X312" s="302"/>
      <c r="Y312" s="102" t="s">
        <v>220</v>
      </c>
      <c r="Z312" s="102"/>
      <c r="AA312" s="102"/>
      <c r="AB312" s="102"/>
      <c r="AC312" s="102"/>
      <c r="AD312" s="102"/>
      <c r="AE312" s="102"/>
      <c r="AF312" s="102"/>
      <c r="AG312" s="102"/>
      <c r="AH312" s="37"/>
      <c r="AI312" s="4"/>
      <c r="AJ312" s="4"/>
    </row>
    <row r="313" spans="1:36" s="4" customFormat="1">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302"/>
      <c r="Y313" s="102"/>
      <c r="Z313" s="102"/>
      <c r="AA313" s="102"/>
      <c r="AB313" s="102"/>
      <c r="AC313" s="102"/>
      <c r="AD313" s="102"/>
      <c r="AE313" s="102"/>
      <c r="AF313" s="102"/>
      <c r="AG313" s="102"/>
      <c r="AH313" s="37"/>
      <c r="AI313" s="4"/>
      <c r="AJ313" s="4"/>
    </row>
    <row r="314" spans="1:36" s="4" customFormat="1">
      <c r="A314" s="58"/>
      <c r="B314" s="117" t="s">
        <v>830</v>
      </c>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37"/>
      <c r="Z314" s="82"/>
      <c r="AA314" s="4"/>
      <c r="AB314" s="4"/>
      <c r="AC314" s="4"/>
      <c r="AD314" s="4"/>
      <c r="AE314" s="4"/>
      <c r="AF314" s="4"/>
      <c r="AG314" s="419"/>
      <c r="AH314" s="37"/>
      <c r="AI314" s="4"/>
      <c r="AJ314" s="4"/>
    </row>
    <row r="315" spans="1:36" s="4" customFormat="1">
      <c r="A315" s="58"/>
      <c r="B315" s="117"/>
      <c r="C315" s="146"/>
      <c r="D315" s="72" t="s">
        <v>558</v>
      </c>
      <c r="E315" s="72"/>
      <c r="F315" s="4"/>
      <c r="G315" s="72"/>
      <c r="H315" s="72"/>
      <c r="I315" s="117"/>
      <c r="J315" s="117"/>
      <c r="K315" s="117"/>
      <c r="L315" s="146"/>
      <c r="M315" s="82" t="s">
        <v>643</v>
      </c>
      <c r="N315" s="82"/>
      <c r="O315" s="194"/>
      <c r="P315" s="194"/>
      <c r="Q315" s="82" t="s">
        <v>13</v>
      </c>
      <c r="R315" s="194"/>
      <c r="S315" s="82" t="s">
        <v>32</v>
      </c>
      <c r="T315" s="194"/>
      <c r="U315" s="82" t="s">
        <v>680</v>
      </c>
      <c r="V315" s="82"/>
      <c r="W315" s="117"/>
      <c r="X315" s="117"/>
      <c r="Y315" s="37"/>
      <c r="Z315" s="82"/>
      <c r="AA315" s="4"/>
      <c r="AB315" s="4"/>
      <c r="AC315" s="4"/>
      <c r="AD315" s="4"/>
      <c r="AE315" s="4"/>
      <c r="AF315" s="4"/>
      <c r="AG315" s="419"/>
      <c r="AH315" s="37"/>
      <c r="AI315" s="4"/>
      <c r="AJ315" s="4"/>
    </row>
    <row r="316" spans="1:36" s="4" customFormat="1">
      <c r="A316" s="58"/>
      <c r="B316" s="117"/>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269"/>
      <c r="Z316" s="4"/>
      <c r="AA316" s="4"/>
      <c r="AB316" s="4"/>
      <c r="AC316" s="4"/>
      <c r="AD316" s="4"/>
      <c r="AE316" s="4"/>
      <c r="AF316" s="4"/>
      <c r="AG316" s="419"/>
      <c r="AH316" s="37"/>
      <c r="AI316" s="4"/>
      <c r="AJ316" s="4"/>
    </row>
    <row r="317" spans="1:36" s="4" customFormat="1">
      <c r="A317" s="58"/>
      <c r="B317" s="102" t="s">
        <v>122</v>
      </c>
      <c r="C317" s="102"/>
      <c r="D317" s="102"/>
      <c r="E317" s="102" t="s">
        <v>955</v>
      </c>
      <c r="F317" s="102"/>
      <c r="G317" s="102"/>
      <c r="H317" s="102" t="s">
        <v>528</v>
      </c>
      <c r="I317" s="102"/>
      <c r="J317" s="102"/>
      <c r="K317" s="102" t="s">
        <v>5</v>
      </c>
      <c r="L317" s="102"/>
      <c r="M317" s="102"/>
      <c r="N317" s="102"/>
      <c r="O317" s="102"/>
      <c r="P317" s="102"/>
      <c r="Q317" s="102"/>
      <c r="R317" s="102"/>
      <c r="S317" s="102"/>
      <c r="T317" s="102"/>
      <c r="U317" s="102"/>
      <c r="V317" s="102"/>
      <c r="W317" s="102"/>
      <c r="X317" s="102"/>
      <c r="Y317" s="102"/>
      <c r="Z317" s="4"/>
      <c r="AA317" s="4"/>
      <c r="AB317" s="4"/>
      <c r="AC317" s="4"/>
      <c r="AD317" s="4"/>
      <c r="AE317" s="4"/>
      <c r="AF317" s="4"/>
      <c r="AG317" s="419"/>
      <c r="AH317" s="37"/>
      <c r="AI317" s="4"/>
      <c r="AJ317" s="4"/>
    </row>
    <row r="318" spans="1:36" s="4" customFormat="1">
      <c r="A318" s="58"/>
      <c r="B318" s="102"/>
      <c r="C318" s="102"/>
      <c r="D318" s="102"/>
      <c r="E318" s="102"/>
      <c r="F318" s="102"/>
      <c r="G318" s="102"/>
      <c r="H318" s="102"/>
      <c r="I318" s="102"/>
      <c r="J318" s="102"/>
      <c r="K318" s="102" t="s">
        <v>217</v>
      </c>
      <c r="L318" s="102"/>
      <c r="M318" s="102"/>
      <c r="N318" s="102" t="s">
        <v>877</v>
      </c>
      <c r="O318" s="102"/>
      <c r="P318" s="102"/>
      <c r="Q318" s="262" t="s">
        <v>956</v>
      </c>
      <c r="R318" s="262"/>
      <c r="S318" s="262"/>
      <c r="T318" s="102" t="s">
        <v>813</v>
      </c>
      <c r="U318" s="102"/>
      <c r="V318" s="102"/>
      <c r="W318" s="102" t="s">
        <v>957</v>
      </c>
      <c r="X318" s="102"/>
      <c r="Y318" s="102"/>
      <c r="Z318" s="4"/>
      <c r="AA318" s="4"/>
      <c r="AB318" s="4"/>
      <c r="AC318" s="4"/>
      <c r="AD318" s="4"/>
      <c r="AE318" s="4"/>
      <c r="AF318" s="4"/>
      <c r="AG318" s="419"/>
      <c r="AH318" s="37"/>
      <c r="AI318" s="4"/>
      <c r="AJ318" s="4"/>
    </row>
    <row r="319" spans="1:36" s="4" customFormat="1">
      <c r="A319" s="58"/>
      <c r="B319" s="102" t="s">
        <v>440</v>
      </c>
      <c r="C319" s="102"/>
      <c r="D319" s="102"/>
      <c r="E319" s="146"/>
      <c r="F319" s="146"/>
      <c r="G319" s="146"/>
      <c r="H319" s="146"/>
      <c r="I319" s="146"/>
      <c r="J319" s="146"/>
      <c r="K319" s="146"/>
      <c r="L319" s="146"/>
      <c r="M319" s="146"/>
      <c r="N319" s="146"/>
      <c r="O319" s="146"/>
      <c r="P319" s="146"/>
      <c r="Q319" s="146"/>
      <c r="R319" s="146"/>
      <c r="S319" s="146"/>
      <c r="T319" s="146"/>
      <c r="U319" s="146"/>
      <c r="V319" s="146"/>
      <c r="W319" s="146"/>
      <c r="X319" s="146"/>
      <c r="Y319" s="146"/>
      <c r="Z319" s="4"/>
      <c r="AA319" s="4"/>
      <c r="AB319" s="4"/>
      <c r="AC319" s="4"/>
      <c r="AD319" s="4"/>
      <c r="AE319" s="4"/>
      <c r="AF319" s="4"/>
      <c r="AG319" s="419"/>
      <c r="AH319" s="37"/>
      <c r="AI319" s="4"/>
      <c r="AJ319" s="4"/>
    </row>
    <row r="320" spans="1:36" s="4" customFormat="1">
      <c r="A320" s="58"/>
      <c r="B320" s="102"/>
      <c r="C320" s="102"/>
      <c r="D320" s="102"/>
      <c r="E320" s="146"/>
      <c r="F320" s="146"/>
      <c r="G320" s="146"/>
      <c r="H320" s="146"/>
      <c r="I320" s="146"/>
      <c r="J320" s="146"/>
      <c r="K320" s="146"/>
      <c r="L320" s="146"/>
      <c r="M320" s="146"/>
      <c r="N320" s="146"/>
      <c r="O320" s="146"/>
      <c r="P320" s="146"/>
      <c r="Q320" s="146"/>
      <c r="R320" s="146"/>
      <c r="S320" s="146"/>
      <c r="T320" s="146"/>
      <c r="U320" s="146"/>
      <c r="V320" s="146"/>
      <c r="W320" s="146"/>
      <c r="X320" s="146"/>
      <c r="Y320" s="146"/>
      <c r="Z320" s="4"/>
      <c r="AA320" s="4"/>
      <c r="AB320" s="4"/>
      <c r="AC320" s="4"/>
      <c r="AD320" s="4"/>
      <c r="AE320" s="4"/>
      <c r="AF320" s="4"/>
      <c r="AG320" s="419"/>
      <c r="AH320" s="37"/>
      <c r="AI320" s="4"/>
      <c r="AJ320" s="4"/>
    </row>
    <row r="321" spans="1:34" s="4" customFormat="1">
      <c r="A321" s="58"/>
      <c r="B321" s="117"/>
      <c r="C321" s="72"/>
      <c r="D321" s="72"/>
      <c r="E321" s="72"/>
      <c r="F321" s="72"/>
      <c r="G321" s="72"/>
      <c r="H321" s="72"/>
      <c r="I321" s="72"/>
      <c r="J321" s="72"/>
      <c r="K321" s="72"/>
      <c r="L321" s="72"/>
      <c r="M321" s="72"/>
      <c r="N321" s="72"/>
      <c r="O321" s="72"/>
      <c r="P321" s="82"/>
      <c r="Q321" s="82"/>
      <c r="R321" s="82"/>
      <c r="S321" s="72"/>
      <c r="T321" s="72"/>
      <c r="U321" s="72"/>
      <c r="V321" s="72"/>
      <c r="W321" s="72"/>
      <c r="X321" s="72"/>
      <c r="Y321" s="37"/>
      <c r="Z321" s="82"/>
      <c r="AA321" s="82"/>
      <c r="AB321" s="82"/>
      <c r="AC321" s="82"/>
      <c r="AD321" s="82"/>
      <c r="AE321" s="82"/>
      <c r="AF321" s="82"/>
      <c r="AG321" s="419"/>
      <c r="AH321" s="37"/>
    </row>
    <row r="322" spans="1:34" s="4" customFormat="1">
      <c r="A322" s="59">
        <v>2</v>
      </c>
      <c r="B322" s="118" t="s">
        <v>68</v>
      </c>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326" t="s">
        <v>959</v>
      </c>
      <c r="Z322" s="374"/>
      <c r="AA322" s="374"/>
      <c r="AB322" s="374"/>
      <c r="AC322" s="374"/>
      <c r="AD322" s="374"/>
      <c r="AE322" s="374"/>
      <c r="AF322" s="374"/>
      <c r="AG322" s="440"/>
      <c r="AH322" s="37"/>
    </row>
    <row r="323" spans="1:34" s="4" customFormat="1">
      <c r="A323" s="58"/>
      <c r="B323" s="117"/>
      <c r="C323" s="117"/>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326"/>
      <c r="Z323" s="374"/>
      <c r="AA323" s="374"/>
      <c r="AB323" s="374"/>
      <c r="AC323" s="374"/>
      <c r="AD323" s="374"/>
      <c r="AE323" s="374"/>
      <c r="AF323" s="374"/>
      <c r="AG323" s="440"/>
      <c r="AH323" s="37"/>
    </row>
    <row r="324" spans="1:34" s="4" customFormat="1">
      <c r="A324" s="58"/>
      <c r="B324" s="72" t="s">
        <v>358</v>
      </c>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326"/>
      <c r="Z324" s="374"/>
      <c r="AA324" s="374"/>
      <c r="AB324" s="374"/>
      <c r="AC324" s="374"/>
      <c r="AD324" s="374"/>
      <c r="AE324" s="374"/>
      <c r="AF324" s="374"/>
      <c r="AG324" s="440"/>
      <c r="AH324" s="37"/>
    </row>
    <row r="325" spans="1:34" s="4" customFormat="1">
      <c r="A325" s="58"/>
      <c r="B325" s="119"/>
      <c r="C325" s="119" t="s">
        <v>958</v>
      </c>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326"/>
      <c r="Z325" s="374"/>
      <c r="AA325" s="374"/>
      <c r="AB325" s="374"/>
      <c r="AC325" s="374"/>
      <c r="AD325" s="374"/>
      <c r="AE325" s="374"/>
      <c r="AF325" s="374"/>
      <c r="AG325" s="440"/>
      <c r="AH325" s="37"/>
    </row>
    <row r="326" spans="1:34" s="4" customFormat="1">
      <c r="A326" s="58"/>
      <c r="B326" s="119"/>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326"/>
      <c r="Z326" s="374"/>
      <c r="AA326" s="374"/>
      <c r="AB326" s="374"/>
      <c r="AC326" s="374"/>
      <c r="AD326" s="374"/>
      <c r="AE326" s="374"/>
      <c r="AF326" s="374"/>
      <c r="AG326" s="440"/>
      <c r="AH326" s="37"/>
    </row>
    <row r="327" spans="1:34" s="4" customFormat="1">
      <c r="A327" s="58"/>
      <c r="B327" s="117"/>
      <c r="C327" s="72"/>
      <c r="D327" s="72"/>
      <c r="E327" s="72"/>
      <c r="F327" s="72"/>
      <c r="G327" s="72"/>
      <c r="H327" s="72"/>
      <c r="I327" s="72"/>
      <c r="J327" s="72"/>
      <c r="K327" s="72"/>
      <c r="L327" s="72"/>
      <c r="M327" s="72"/>
      <c r="N327" s="72"/>
      <c r="O327" s="146"/>
      <c r="P327" s="72" t="s">
        <v>581</v>
      </c>
      <c r="Q327" s="72"/>
      <c r="R327" s="72"/>
      <c r="S327" s="146"/>
      <c r="T327" s="72" t="s">
        <v>97</v>
      </c>
      <c r="U327" s="117"/>
      <c r="V327" s="117"/>
      <c r="W327" s="117"/>
      <c r="X327" s="72"/>
      <c r="Y327" s="326"/>
      <c r="Z327" s="374"/>
      <c r="AA327" s="374"/>
      <c r="AB327" s="374"/>
      <c r="AC327" s="374"/>
      <c r="AD327" s="374"/>
      <c r="AE327" s="374"/>
      <c r="AF327" s="374"/>
      <c r="AG327" s="440"/>
      <c r="AH327" s="37"/>
    </row>
    <row r="328" spans="1:34" s="4" customFormat="1">
      <c r="A328" s="58"/>
      <c r="B328" s="117"/>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72"/>
      <c r="Y328" s="326"/>
      <c r="Z328" s="374"/>
      <c r="AA328" s="374"/>
      <c r="AB328" s="374"/>
      <c r="AC328" s="374"/>
      <c r="AD328" s="374"/>
      <c r="AE328" s="374"/>
      <c r="AF328" s="374"/>
      <c r="AG328" s="440"/>
      <c r="AH328" s="37"/>
    </row>
    <row r="329" spans="1:34" s="4" customFormat="1">
      <c r="A329" s="58"/>
      <c r="B329" s="117"/>
      <c r="C329" s="117" t="s">
        <v>620</v>
      </c>
      <c r="D329" s="117"/>
      <c r="E329" s="117"/>
      <c r="F329" s="117"/>
      <c r="G329" s="117"/>
      <c r="H329" s="117"/>
      <c r="I329" s="117"/>
      <c r="J329" s="117"/>
      <c r="K329" s="117"/>
      <c r="L329" s="117"/>
      <c r="M329" s="117"/>
      <c r="N329" s="117"/>
      <c r="O329" s="117"/>
      <c r="P329" s="117"/>
      <c r="Q329" s="117"/>
      <c r="R329" s="117"/>
      <c r="S329" s="117"/>
      <c r="T329" s="117"/>
      <c r="U329" s="117"/>
      <c r="V329" s="117"/>
      <c r="W329" s="117"/>
      <c r="X329" s="72"/>
      <c r="Y329" s="326"/>
      <c r="Z329" s="374"/>
      <c r="AA329" s="374"/>
      <c r="AB329" s="374"/>
      <c r="AC329" s="374"/>
      <c r="AD329" s="374"/>
      <c r="AE329" s="374"/>
      <c r="AF329" s="374"/>
      <c r="AG329" s="440"/>
      <c r="AH329" s="37"/>
    </row>
    <row r="330" spans="1:34" s="4" customFormat="1">
      <c r="A330" s="58"/>
      <c r="B330" s="117"/>
      <c r="C330" s="117"/>
      <c r="D330" s="117"/>
      <c r="E330" s="117"/>
      <c r="F330" s="117"/>
      <c r="G330" s="117"/>
      <c r="H330" s="117"/>
      <c r="I330" s="117"/>
      <c r="J330" s="117"/>
      <c r="K330" s="117"/>
      <c r="L330" s="117"/>
      <c r="M330" s="117"/>
      <c r="N330" s="117"/>
      <c r="O330" s="146"/>
      <c r="P330" s="72" t="s">
        <v>581</v>
      </c>
      <c r="Q330" s="72"/>
      <c r="R330" s="72"/>
      <c r="S330" s="146"/>
      <c r="T330" s="72" t="s">
        <v>97</v>
      </c>
      <c r="U330" s="117"/>
      <c r="V330" s="117"/>
      <c r="W330" s="117"/>
      <c r="X330" s="72"/>
      <c r="Y330" s="326"/>
      <c r="Z330" s="374"/>
      <c r="AA330" s="374"/>
      <c r="AB330" s="374"/>
      <c r="AC330" s="374"/>
      <c r="AD330" s="374"/>
      <c r="AE330" s="374"/>
      <c r="AF330" s="374"/>
      <c r="AG330" s="440"/>
      <c r="AH330" s="37"/>
    </row>
    <row r="331" spans="1:34" s="4" customFormat="1">
      <c r="A331" s="58"/>
      <c r="B331" s="117"/>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72"/>
      <c r="Y331" s="326"/>
      <c r="Z331" s="374"/>
      <c r="AA331" s="374"/>
      <c r="AB331" s="374"/>
      <c r="AC331" s="374"/>
      <c r="AD331" s="374"/>
      <c r="AE331" s="374"/>
      <c r="AF331" s="374"/>
      <c r="AG331" s="440"/>
      <c r="AH331" s="37"/>
    </row>
    <row r="332" spans="1:34" s="4" customFormat="1">
      <c r="A332" s="58"/>
      <c r="B332" s="117"/>
      <c r="C332" s="117" t="s">
        <v>364</v>
      </c>
      <c r="D332" s="117"/>
      <c r="E332" s="117"/>
      <c r="F332" s="117"/>
      <c r="G332" s="117"/>
      <c r="H332" s="117"/>
      <c r="I332" s="117"/>
      <c r="J332" s="117"/>
      <c r="K332" s="117"/>
      <c r="L332" s="117"/>
      <c r="M332" s="117"/>
      <c r="N332" s="117"/>
      <c r="O332" s="117"/>
      <c r="P332" s="117"/>
      <c r="Q332" s="117"/>
      <c r="R332" s="117"/>
      <c r="S332" s="117"/>
      <c r="T332" s="117"/>
      <c r="U332" s="117"/>
      <c r="V332" s="117"/>
      <c r="W332" s="117"/>
      <c r="X332" s="303"/>
      <c r="Y332" s="327" t="s">
        <v>1093</v>
      </c>
      <c r="Z332" s="374"/>
      <c r="AA332" s="374"/>
      <c r="AB332" s="374"/>
      <c r="AC332" s="374"/>
      <c r="AD332" s="374"/>
      <c r="AE332" s="374"/>
      <c r="AF332" s="374"/>
      <c r="AG332" s="440"/>
      <c r="AH332" s="37"/>
    </row>
    <row r="333" spans="1:34" s="4" customFormat="1">
      <c r="A333" s="58"/>
      <c r="B333" s="117"/>
      <c r="C333" s="117"/>
      <c r="D333" s="117"/>
      <c r="E333" s="117"/>
      <c r="F333" s="117"/>
      <c r="G333" s="117"/>
      <c r="H333" s="117"/>
      <c r="I333" s="117"/>
      <c r="J333" s="117"/>
      <c r="K333" s="117"/>
      <c r="L333" s="117"/>
      <c r="M333" s="117"/>
      <c r="N333" s="117"/>
      <c r="O333" s="146"/>
      <c r="P333" s="72" t="s">
        <v>581</v>
      </c>
      <c r="Q333" s="72"/>
      <c r="R333" s="72"/>
      <c r="S333" s="146"/>
      <c r="T333" s="72" t="s">
        <v>97</v>
      </c>
      <c r="U333" s="117"/>
      <c r="V333" s="117"/>
      <c r="W333" s="117"/>
      <c r="X333" s="303"/>
      <c r="Y333" s="327"/>
      <c r="Z333" s="374"/>
      <c r="AA333" s="374"/>
      <c r="AB333" s="374"/>
      <c r="AC333" s="374"/>
      <c r="AD333" s="374"/>
      <c r="AE333" s="374"/>
      <c r="AF333" s="374"/>
      <c r="AG333" s="440"/>
      <c r="AH333" s="37"/>
    </row>
    <row r="334" spans="1:34" s="4" customFormat="1">
      <c r="A334" s="58"/>
      <c r="B334" s="117"/>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303"/>
      <c r="Y334" s="327" t="s">
        <v>1034</v>
      </c>
      <c r="Z334" s="374"/>
      <c r="AA334" s="374"/>
      <c r="AB334" s="374"/>
      <c r="AC334" s="374"/>
      <c r="AD334" s="374"/>
      <c r="AE334" s="374"/>
      <c r="AF334" s="374"/>
      <c r="AG334" s="440"/>
      <c r="AH334" s="37"/>
    </row>
    <row r="335" spans="1:34" s="4" customFormat="1">
      <c r="A335" s="58"/>
      <c r="B335" s="117"/>
      <c r="C335" s="117" t="s">
        <v>393</v>
      </c>
      <c r="D335" s="117"/>
      <c r="E335" s="117"/>
      <c r="F335" s="117"/>
      <c r="G335" s="117"/>
      <c r="H335" s="117"/>
      <c r="I335" s="117"/>
      <c r="J335" s="117"/>
      <c r="K335" s="117"/>
      <c r="L335" s="117"/>
      <c r="M335" s="117"/>
      <c r="N335" s="117"/>
      <c r="O335" s="117"/>
      <c r="P335" s="117"/>
      <c r="Q335" s="117"/>
      <c r="R335" s="117"/>
      <c r="S335" s="117"/>
      <c r="T335" s="117"/>
      <c r="U335" s="117"/>
      <c r="V335" s="117"/>
      <c r="W335" s="117"/>
      <c r="X335" s="303"/>
      <c r="Y335" s="327"/>
      <c r="Z335" s="374"/>
      <c r="AA335" s="374"/>
      <c r="AB335" s="374"/>
      <c r="AC335" s="374"/>
      <c r="AD335" s="374"/>
      <c r="AE335" s="374"/>
      <c r="AF335" s="374"/>
      <c r="AG335" s="440"/>
      <c r="AH335" s="37"/>
    </row>
    <row r="336" spans="1:34" s="4" customFormat="1">
      <c r="A336" s="58"/>
      <c r="B336" s="117"/>
      <c r="C336" s="117"/>
      <c r="D336" s="117"/>
      <c r="E336" s="117"/>
      <c r="F336" s="117"/>
      <c r="G336" s="117"/>
      <c r="H336" s="117"/>
      <c r="I336" s="117"/>
      <c r="J336" s="117"/>
      <c r="K336" s="117"/>
      <c r="L336" s="117"/>
      <c r="M336" s="117"/>
      <c r="N336" s="117"/>
      <c r="O336" s="146"/>
      <c r="P336" s="72" t="s">
        <v>581</v>
      </c>
      <c r="Q336" s="72"/>
      <c r="R336" s="72"/>
      <c r="S336" s="146"/>
      <c r="T336" s="72" t="s">
        <v>97</v>
      </c>
      <c r="U336" s="117"/>
      <c r="V336" s="117"/>
      <c r="W336" s="117"/>
      <c r="X336" s="303"/>
      <c r="Y336" s="327"/>
      <c r="Z336" s="374"/>
      <c r="AA336" s="374"/>
      <c r="AB336" s="374"/>
      <c r="AC336" s="374"/>
      <c r="AD336" s="374"/>
      <c r="AE336" s="374"/>
      <c r="AF336" s="374"/>
      <c r="AG336" s="440"/>
      <c r="AH336" s="37"/>
    </row>
    <row r="337" spans="1:34" s="4" customFormat="1">
      <c r="A337" s="58"/>
      <c r="B337" s="117"/>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303"/>
      <c r="Y337" s="328"/>
      <c r="Z337" s="328"/>
      <c r="AA337" s="328"/>
      <c r="AB337" s="328"/>
      <c r="AC337" s="328"/>
      <c r="AD337" s="328"/>
      <c r="AE337" s="328"/>
      <c r="AF337" s="328"/>
      <c r="AG337" s="441"/>
      <c r="AH337" s="37"/>
    </row>
    <row r="338" spans="1:34" s="4" customFormat="1">
      <c r="A338" s="58"/>
      <c r="B338" s="117"/>
      <c r="C338" s="119" t="s">
        <v>843</v>
      </c>
      <c r="D338" s="119"/>
      <c r="E338" s="119"/>
      <c r="F338" s="119"/>
      <c r="G338" s="119"/>
      <c r="H338" s="119"/>
      <c r="I338" s="119"/>
      <c r="J338" s="119"/>
      <c r="K338" s="119"/>
      <c r="L338" s="119"/>
      <c r="M338" s="119"/>
      <c r="N338" s="119"/>
      <c r="O338" s="119"/>
      <c r="P338" s="119"/>
      <c r="Q338" s="119"/>
      <c r="R338" s="119"/>
      <c r="S338" s="119"/>
      <c r="T338" s="119"/>
      <c r="U338" s="119"/>
      <c r="V338" s="119"/>
      <c r="W338" s="119"/>
      <c r="X338" s="304"/>
      <c r="Y338" s="328"/>
      <c r="Z338" s="328"/>
      <c r="AA338" s="328"/>
      <c r="AB338" s="328"/>
      <c r="AC338" s="328"/>
      <c r="AD338" s="328"/>
      <c r="AE338" s="328"/>
      <c r="AF338" s="328"/>
      <c r="AG338" s="441"/>
      <c r="AH338" s="37"/>
    </row>
    <row r="339" spans="1:34" s="4" customFormat="1">
      <c r="A339" s="58"/>
      <c r="B339" s="117"/>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304"/>
      <c r="Y339" s="328"/>
      <c r="Z339" s="328"/>
      <c r="AA339" s="328"/>
      <c r="AB339" s="328"/>
      <c r="AC339" s="328"/>
      <c r="AD339" s="328"/>
      <c r="AE339" s="328"/>
      <c r="AF339" s="328"/>
      <c r="AG339" s="441"/>
      <c r="AH339" s="37"/>
    </row>
    <row r="340" spans="1:34" s="4" customFormat="1">
      <c r="A340" s="58"/>
      <c r="B340" s="117"/>
      <c r="C340" s="117"/>
      <c r="D340" s="117"/>
      <c r="E340" s="117"/>
      <c r="F340" s="117"/>
      <c r="G340" s="117"/>
      <c r="H340" s="117"/>
      <c r="I340" s="117"/>
      <c r="J340" s="117"/>
      <c r="K340" s="117"/>
      <c r="L340" s="117"/>
      <c r="M340" s="117"/>
      <c r="N340" s="117"/>
      <c r="O340" s="146"/>
      <c r="P340" s="72" t="s">
        <v>581</v>
      </c>
      <c r="Q340" s="72"/>
      <c r="R340" s="72"/>
      <c r="S340" s="146"/>
      <c r="T340" s="72" t="s">
        <v>97</v>
      </c>
      <c r="U340" s="117"/>
      <c r="V340" s="117"/>
      <c r="W340" s="117"/>
      <c r="X340" s="303"/>
      <c r="Y340" s="328"/>
      <c r="Z340" s="328"/>
      <c r="AA340" s="328"/>
      <c r="AB340" s="328"/>
      <c r="AC340" s="328"/>
      <c r="AD340" s="328"/>
      <c r="AE340" s="328"/>
      <c r="AF340" s="328"/>
      <c r="AG340" s="441"/>
      <c r="AH340" s="37"/>
    </row>
    <row r="341" spans="1:34" s="4" customFormat="1">
      <c r="A341" s="58"/>
      <c r="B341" s="117" t="s">
        <v>178</v>
      </c>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303"/>
      <c r="Y341" s="328"/>
      <c r="Z341" s="328"/>
      <c r="AA341" s="328"/>
      <c r="AB341" s="328"/>
      <c r="AC341" s="328"/>
      <c r="AD341" s="328"/>
      <c r="AE341" s="328"/>
      <c r="AF341" s="328"/>
      <c r="AG341" s="441"/>
      <c r="AH341" s="37"/>
    </row>
    <row r="342" spans="1:34" s="4" customFormat="1">
      <c r="A342" s="58"/>
      <c r="B342" s="117"/>
      <c r="C342" s="119" t="s">
        <v>960</v>
      </c>
      <c r="D342" s="119"/>
      <c r="E342" s="119"/>
      <c r="F342" s="119"/>
      <c r="G342" s="119"/>
      <c r="H342" s="119"/>
      <c r="I342" s="119"/>
      <c r="J342" s="119"/>
      <c r="K342" s="119"/>
      <c r="L342" s="119"/>
      <c r="M342" s="119"/>
      <c r="N342" s="119"/>
      <c r="O342" s="119"/>
      <c r="P342" s="119"/>
      <c r="Q342" s="119"/>
      <c r="R342" s="119"/>
      <c r="S342" s="119"/>
      <c r="T342" s="119"/>
      <c r="U342" s="119"/>
      <c r="V342" s="119"/>
      <c r="W342" s="119"/>
      <c r="X342" s="304"/>
      <c r="Y342" s="329" t="s">
        <v>503</v>
      </c>
      <c r="Z342" s="330"/>
      <c r="AA342" s="330"/>
      <c r="AB342" s="330"/>
      <c r="AC342" s="330"/>
      <c r="AD342" s="330"/>
      <c r="AE342" s="330"/>
      <c r="AF342" s="330"/>
      <c r="AG342" s="442"/>
      <c r="AH342" s="37"/>
    </row>
    <row r="343" spans="1:34" s="4" customFormat="1">
      <c r="A343" s="58"/>
      <c r="B343" s="117"/>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304"/>
      <c r="Y343" s="330"/>
      <c r="Z343" s="330"/>
      <c r="AA343" s="330"/>
      <c r="AB343" s="330"/>
      <c r="AC343" s="330"/>
      <c r="AD343" s="330"/>
      <c r="AE343" s="330"/>
      <c r="AF343" s="330"/>
      <c r="AG343" s="442"/>
      <c r="AH343" s="37"/>
    </row>
    <row r="344" spans="1:34" s="4" customFormat="1">
      <c r="A344" s="58"/>
      <c r="B344" s="117"/>
      <c r="C344" s="117"/>
      <c r="D344" s="117"/>
      <c r="E344" s="117"/>
      <c r="F344" s="117"/>
      <c r="G344" s="117"/>
      <c r="H344" s="117"/>
      <c r="I344" s="117"/>
      <c r="J344" s="117"/>
      <c r="K344" s="117"/>
      <c r="L344" s="117"/>
      <c r="M344" s="117"/>
      <c r="N344" s="117"/>
      <c r="O344" s="146"/>
      <c r="P344" s="72" t="s">
        <v>581</v>
      </c>
      <c r="Q344" s="72"/>
      <c r="R344" s="72"/>
      <c r="S344" s="146"/>
      <c r="T344" s="72" t="s">
        <v>97</v>
      </c>
      <c r="U344" s="117"/>
      <c r="V344" s="117"/>
      <c r="W344" s="117"/>
      <c r="X344" s="303"/>
      <c r="Y344" s="331"/>
      <c r="Z344" s="331"/>
      <c r="AA344" s="331"/>
      <c r="AB344" s="331"/>
      <c r="AC344" s="331"/>
      <c r="AD344" s="331"/>
      <c r="AE344" s="331"/>
      <c r="AF344" s="332"/>
      <c r="AG344" s="443"/>
      <c r="AH344" s="37"/>
    </row>
    <row r="345" spans="1:34" s="4" customFormat="1">
      <c r="A345" s="58"/>
      <c r="B345" s="117"/>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303"/>
      <c r="Y345" s="332"/>
      <c r="Z345" s="332"/>
      <c r="AA345" s="332"/>
      <c r="AB345" s="332"/>
      <c r="AC345" s="332"/>
      <c r="AD345" s="332"/>
      <c r="AE345" s="332"/>
      <c r="AF345" s="332"/>
      <c r="AG345" s="443"/>
      <c r="AH345" s="37"/>
    </row>
    <row r="346" spans="1:34" s="4" customFormat="1">
      <c r="A346" s="58"/>
      <c r="B346" s="72"/>
      <c r="C346" s="119" t="s">
        <v>288</v>
      </c>
      <c r="D346" s="119"/>
      <c r="E346" s="119"/>
      <c r="F346" s="119"/>
      <c r="G346" s="119"/>
      <c r="H346" s="119"/>
      <c r="I346" s="119"/>
      <c r="J346" s="119"/>
      <c r="K346" s="119"/>
      <c r="L346" s="119"/>
      <c r="M346" s="119"/>
      <c r="N346" s="119"/>
      <c r="O346" s="119"/>
      <c r="P346" s="119"/>
      <c r="Q346" s="119"/>
      <c r="R346" s="119"/>
      <c r="S346" s="119"/>
      <c r="T346" s="119"/>
      <c r="U346" s="119"/>
      <c r="V346" s="119"/>
      <c r="W346" s="119"/>
      <c r="X346" s="304"/>
      <c r="Y346" s="333" t="s">
        <v>1094</v>
      </c>
      <c r="Z346" s="375"/>
      <c r="AA346" s="375"/>
      <c r="AB346" s="375"/>
      <c r="AC346" s="375"/>
      <c r="AD346" s="375"/>
      <c r="AE346" s="375"/>
      <c r="AF346" s="375"/>
      <c r="AG346" s="444"/>
      <c r="AH346" s="37"/>
    </row>
    <row r="347" spans="1:34" s="4" customFormat="1">
      <c r="A347" s="58"/>
      <c r="B347" s="72"/>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304"/>
      <c r="Y347" s="333"/>
      <c r="Z347" s="375"/>
      <c r="AA347" s="375"/>
      <c r="AB347" s="375"/>
      <c r="AC347" s="375"/>
      <c r="AD347" s="375"/>
      <c r="AE347" s="375"/>
      <c r="AF347" s="375"/>
      <c r="AG347" s="444"/>
      <c r="AH347" s="37"/>
    </row>
    <row r="348" spans="1:34" s="4" customFormat="1">
      <c r="A348" s="58"/>
      <c r="B348" s="117"/>
      <c r="C348" s="117"/>
      <c r="D348" s="117"/>
      <c r="E348" s="117"/>
      <c r="F348" s="117"/>
      <c r="G348" s="117"/>
      <c r="H348" s="117"/>
      <c r="I348" s="117"/>
      <c r="J348" s="117"/>
      <c r="K348" s="117"/>
      <c r="L348" s="117"/>
      <c r="M348" s="117"/>
      <c r="N348" s="117"/>
      <c r="O348" s="146"/>
      <c r="P348" s="72" t="s">
        <v>581</v>
      </c>
      <c r="Q348" s="72"/>
      <c r="R348" s="72"/>
      <c r="S348" s="146"/>
      <c r="T348" s="72" t="s">
        <v>97</v>
      </c>
      <c r="U348" s="117"/>
      <c r="V348" s="117"/>
      <c r="W348" s="117"/>
      <c r="X348" s="303"/>
      <c r="Y348" s="334"/>
      <c r="Z348" s="334"/>
      <c r="AA348" s="334"/>
      <c r="AB348" s="334"/>
      <c r="AC348" s="334"/>
      <c r="AD348" s="334"/>
      <c r="AE348" s="334"/>
      <c r="AF348" s="334"/>
      <c r="AG348" s="445"/>
      <c r="AH348" s="37"/>
    </row>
    <row r="349" spans="1:34" s="4" customFormat="1">
      <c r="A349" s="58"/>
      <c r="B349" s="119"/>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304"/>
      <c r="Y349" s="334"/>
      <c r="Z349" s="334"/>
      <c r="AA349" s="334"/>
      <c r="AB349" s="334"/>
      <c r="AC349" s="334"/>
      <c r="AD349" s="334"/>
      <c r="AE349" s="334"/>
      <c r="AF349" s="334"/>
      <c r="AG349" s="445"/>
      <c r="AH349" s="37"/>
    </row>
    <row r="350" spans="1:34" s="4" customFormat="1">
      <c r="A350" s="58"/>
      <c r="B350" s="120"/>
      <c r="C350" s="119" t="s">
        <v>508</v>
      </c>
      <c r="D350" s="119"/>
      <c r="E350" s="119"/>
      <c r="F350" s="119"/>
      <c r="G350" s="119"/>
      <c r="H350" s="119"/>
      <c r="I350" s="119"/>
      <c r="J350" s="119"/>
      <c r="K350" s="119"/>
      <c r="L350" s="119"/>
      <c r="M350" s="119"/>
      <c r="N350" s="119"/>
      <c r="O350" s="119"/>
      <c r="P350" s="119"/>
      <c r="Q350" s="119"/>
      <c r="R350" s="119"/>
      <c r="S350" s="119"/>
      <c r="T350" s="119"/>
      <c r="U350" s="119"/>
      <c r="V350" s="119"/>
      <c r="W350" s="119"/>
      <c r="X350" s="304"/>
      <c r="Y350" s="327" t="s">
        <v>963</v>
      </c>
      <c r="Z350" s="334"/>
      <c r="AA350" s="334"/>
      <c r="AB350" s="334"/>
      <c r="AC350" s="334"/>
      <c r="AD350" s="334"/>
      <c r="AE350" s="334"/>
      <c r="AF350" s="334"/>
      <c r="AG350" s="445"/>
      <c r="AH350" s="37"/>
    </row>
    <row r="351" spans="1:34" s="4" customFormat="1">
      <c r="A351" s="58"/>
      <c r="B351" s="120"/>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304"/>
      <c r="Y351" s="335"/>
      <c r="Z351" s="334"/>
      <c r="AA351" s="334"/>
      <c r="AB351" s="334"/>
      <c r="AC351" s="334"/>
      <c r="AD351" s="334"/>
      <c r="AE351" s="334"/>
      <c r="AF351" s="334"/>
      <c r="AG351" s="445"/>
      <c r="AH351" s="37"/>
    </row>
    <row r="352" spans="1:34" s="4" customFormat="1">
      <c r="A352" s="58"/>
      <c r="B352" s="120"/>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304"/>
      <c r="Y352" s="336"/>
      <c r="Z352" s="336"/>
      <c r="AA352" s="336"/>
      <c r="AB352" s="336"/>
      <c r="AC352" s="336"/>
      <c r="AD352" s="336"/>
      <c r="AE352" s="336"/>
      <c r="AF352" s="336"/>
      <c r="AG352" s="445"/>
      <c r="AH352" s="37"/>
    </row>
    <row r="353" spans="1:34" s="4" customFormat="1">
      <c r="A353" s="58"/>
      <c r="B353" s="120"/>
      <c r="C353" s="120"/>
      <c r="D353" s="120"/>
      <c r="E353" s="120"/>
      <c r="F353" s="120"/>
      <c r="G353" s="120"/>
      <c r="H353" s="120"/>
      <c r="I353" s="120"/>
      <c r="J353" s="120"/>
      <c r="K353" s="120"/>
      <c r="L353" s="120"/>
      <c r="M353" s="120"/>
      <c r="N353" s="120"/>
      <c r="O353" s="146"/>
      <c r="P353" s="72" t="s">
        <v>581</v>
      </c>
      <c r="Q353" s="72"/>
      <c r="R353" s="72"/>
      <c r="S353" s="146"/>
      <c r="T353" s="72" t="s">
        <v>97</v>
      </c>
      <c r="U353" s="120"/>
      <c r="V353" s="120"/>
      <c r="W353" s="120"/>
      <c r="X353" s="304"/>
      <c r="Y353" s="336"/>
      <c r="Z353" s="336"/>
      <c r="AA353" s="336"/>
      <c r="AB353" s="336"/>
      <c r="AC353" s="336"/>
      <c r="AD353" s="336"/>
      <c r="AE353" s="336"/>
      <c r="AF353" s="336"/>
      <c r="AG353" s="445"/>
      <c r="AH353" s="37"/>
    </row>
    <row r="354" spans="1:34" s="4" customFormat="1">
      <c r="A354" s="58"/>
      <c r="B354" s="117" t="s">
        <v>811</v>
      </c>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304"/>
      <c r="Y354" s="336"/>
      <c r="Z354" s="336"/>
      <c r="AA354" s="336"/>
      <c r="AB354" s="336"/>
      <c r="AC354" s="336"/>
      <c r="AD354" s="336"/>
      <c r="AE354" s="336"/>
      <c r="AF354" s="336"/>
      <c r="AG354" s="445"/>
      <c r="AH354" s="37"/>
    </row>
    <row r="355" spans="1:34" s="4" customFormat="1">
      <c r="A355" s="58"/>
      <c r="B355" s="120"/>
      <c r="C355" s="117" t="s">
        <v>628</v>
      </c>
      <c r="D355" s="120"/>
      <c r="E355" s="120"/>
      <c r="F355" s="120"/>
      <c r="G355" s="120"/>
      <c r="H355" s="120"/>
      <c r="I355" s="120"/>
      <c r="J355" s="120"/>
      <c r="K355" s="120"/>
      <c r="L355" s="120"/>
      <c r="M355" s="120"/>
      <c r="N355" s="120"/>
      <c r="O355" s="120"/>
      <c r="P355" s="120"/>
      <c r="Q355" s="120"/>
      <c r="R355" s="120"/>
      <c r="S355" s="120"/>
      <c r="T355" s="120"/>
      <c r="U355" s="120"/>
      <c r="V355" s="120"/>
      <c r="W355" s="120"/>
      <c r="X355" s="304"/>
      <c r="Y355" s="327" t="s">
        <v>1095</v>
      </c>
      <c r="Z355" s="334"/>
      <c r="AA355" s="334"/>
      <c r="AB355" s="334"/>
      <c r="AC355" s="334"/>
      <c r="AD355" s="334"/>
      <c r="AE355" s="334"/>
      <c r="AF355" s="334"/>
      <c r="AG355" s="445"/>
      <c r="AH355" s="37"/>
    </row>
    <row r="356" spans="1:34" s="4" customFormat="1">
      <c r="A356" s="58"/>
      <c r="B356" s="120"/>
      <c r="C356" s="120"/>
      <c r="D356" s="120"/>
      <c r="E356" s="120"/>
      <c r="F356" s="120"/>
      <c r="G356" s="120"/>
      <c r="H356" s="120"/>
      <c r="I356" s="120"/>
      <c r="J356" s="120"/>
      <c r="K356" s="120"/>
      <c r="L356" s="120"/>
      <c r="M356" s="120"/>
      <c r="N356" s="120"/>
      <c r="O356" s="146"/>
      <c r="P356" s="72" t="s">
        <v>581</v>
      </c>
      <c r="Q356" s="72"/>
      <c r="R356" s="72"/>
      <c r="S356" s="146"/>
      <c r="T356" s="72" t="s">
        <v>97</v>
      </c>
      <c r="U356" s="120"/>
      <c r="V356" s="120"/>
      <c r="W356" s="120"/>
      <c r="X356" s="304"/>
      <c r="Y356" s="335"/>
      <c r="Z356" s="334"/>
      <c r="AA356" s="334"/>
      <c r="AB356" s="334"/>
      <c r="AC356" s="334"/>
      <c r="AD356" s="334"/>
      <c r="AE356" s="334"/>
      <c r="AF356" s="334"/>
      <c r="AG356" s="445"/>
      <c r="AH356" s="37"/>
    </row>
    <row r="357" spans="1:34" s="4" customFormat="1">
      <c r="A357" s="58"/>
      <c r="B357" s="120"/>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304"/>
      <c r="Y357" s="336"/>
      <c r="Z357" s="336"/>
      <c r="AA357" s="336"/>
      <c r="AB357" s="336"/>
      <c r="AC357" s="336"/>
      <c r="AD357" s="336"/>
      <c r="AE357" s="336"/>
      <c r="AF357" s="336"/>
      <c r="AG357" s="445"/>
      <c r="AH357" s="37"/>
    </row>
    <row r="358" spans="1:34" s="4" customFormat="1">
      <c r="A358" s="58"/>
      <c r="B358" s="117" t="s">
        <v>552</v>
      </c>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304"/>
      <c r="Y358" s="336"/>
      <c r="Z358" s="336"/>
      <c r="AA358" s="336"/>
      <c r="AB358" s="336"/>
      <c r="AC358" s="336"/>
      <c r="AD358" s="336"/>
      <c r="AE358" s="336"/>
      <c r="AF358" s="336"/>
      <c r="AG358" s="445"/>
      <c r="AH358" s="37"/>
    </row>
    <row r="359" spans="1:34" s="4" customFormat="1">
      <c r="A359" s="58"/>
      <c r="B359" s="120"/>
      <c r="C359" s="119" t="s">
        <v>961</v>
      </c>
      <c r="D359" s="119"/>
      <c r="E359" s="119"/>
      <c r="F359" s="119"/>
      <c r="G359" s="119"/>
      <c r="H359" s="119"/>
      <c r="I359" s="119"/>
      <c r="J359" s="119"/>
      <c r="K359" s="119"/>
      <c r="L359" s="119"/>
      <c r="M359" s="119"/>
      <c r="N359" s="119"/>
      <c r="O359" s="119"/>
      <c r="P359" s="119"/>
      <c r="Q359" s="119"/>
      <c r="R359" s="119"/>
      <c r="S359" s="119"/>
      <c r="T359" s="119"/>
      <c r="U359" s="119"/>
      <c r="V359" s="119"/>
      <c r="W359" s="119"/>
      <c r="X359" s="304"/>
      <c r="Y359" s="327" t="s">
        <v>493</v>
      </c>
      <c r="Z359" s="334"/>
      <c r="AA359" s="334"/>
      <c r="AB359" s="334"/>
      <c r="AC359" s="334"/>
      <c r="AD359" s="334"/>
      <c r="AE359" s="334"/>
      <c r="AF359" s="334"/>
      <c r="AG359" s="445"/>
      <c r="AH359" s="37"/>
    </row>
    <row r="360" spans="1:34" s="4" customFormat="1">
      <c r="A360" s="58"/>
      <c r="B360" s="120"/>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304"/>
      <c r="Y360" s="335"/>
      <c r="Z360" s="334"/>
      <c r="AA360" s="334"/>
      <c r="AB360" s="334"/>
      <c r="AC360" s="334"/>
      <c r="AD360" s="334"/>
      <c r="AE360" s="334"/>
      <c r="AF360" s="334"/>
      <c r="AG360" s="445"/>
      <c r="AH360" s="37"/>
    </row>
    <row r="361" spans="1:34" s="4" customFormat="1">
      <c r="A361" s="58"/>
      <c r="B361" s="120"/>
      <c r="C361" s="120"/>
      <c r="D361" s="120"/>
      <c r="E361" s="120"/>
      <c r="F361" s="120"/>
      <c r="G361" s="120"/>
      <c r="H361" s="120"/>
      <c r="I361" s="120"/>
      <c r="J361" s="120"/>
      <c r="K361" s="120"/>
      <c r="L361" s="120"/>
      <c r="M361" s="120"/>
      <c r="N361" s="120"/>
      <c r="O361" s="146"/>
      <c r="P361" s="72" t="s">
        <v>581</v>
      </c>
      <c r="Q361" s="72"/>
      <c r="R361" s="72"/>
      <c r="S361" s="146"/>
      <c r="T361" s="72" t="s">
        <v>97</v>
      </c>
      <c r="U361" s="120"/>
      <c r="V361" s="120"/>
      <c r="W361" s="120"/>
      <c r="X361" s="304"/>
      <c r="Y361" s="336"/>
      <c r="Z361" s="336"/>
      <c r="AA361" s="336"/>
      <c r="AB361" s="336"/>
      <c r="AC361" s="336"/>
      <c r="AD361" s="336"/>
      <c r="AE361" s="336"/>
      <c r="AF361" s="336"/>
      <c r="AG361" s="445"/>
      <c r="AH361" s="37"/>
    </row>
    <row r="362" spans="1:34" s="4" customFormat="1">
      <c r="A362" s="58"/>
      <c r="B362" s="120"/>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304"/>
      <c r="Y362" s="336"/>
      <c r="Z362" s="336"/>
      <c r="AA362" s="336"/>
      <c r="AB362" s="336"/>
      <c r="AC362" s="336"/>
      <c r="AD362" s="336"/>
      <c r="AE362" s="336"/>
      <c r="AF362" s="336"/>
      <c r="AG362" s="445"/>
      <c r="AH362" s="37"/>
    </row>
    <row r="363" spans="1:34" s="4" customFormat="1">
      <c r="A363" s="58"/>
      <c r="B363" s="120"/>
      <c r="C363" s="119" t="s">
        <v>657</v>
      </c>
      <c r="D363" s="119"/>
      <c r="E363" s="119"/>
      <c r="F363" s="119"/>
      <c r="G363" s="119"/>
      <c r="H363" s="119"/>
      <c r="I363" s="119"/>
      <c r="J363" s="119"/>
      <c r="K363" s="119"/>
      <c r="L363" s="119"/>
      <c r="M363" s="119"/>
      <c r="N363" s="119"/>
      <c r="O363" s="119"/>
      <c r="P363" s="119"/>
      <c r="Q363" s="119"/>
      <c r="R363" s="119"/>
      <c r="S363" s="119"/>
      <c r="T363" s="119"/>
      <c r="U363" s="119"/>
      <c r="V363" s="119"/>
      <c r="W363" s="119"/>
      <c r="X363" s="304"/>
      <c r="Y363" s="327" t="s">
        <v>771</v>
      </c>
      <c r="Z363" s="374"/>
      <c r="AA363" s="374"/>
      <c r="AB363" s="374"/>
      <c r="AC363" s="374"/>
      <c r="AD363" s="374"/>
      <c r="AE363" s="374"/>
      <c r="AF363" s="374"/>
      <c r="AG363" s="440"/>
      <c r="AH363" s="37"/>
    </row>
    <row r="364" spans="1:34" s="4" customFormat="1">
      <c r="A364" s="58"/>
      <c r="B364" s="120"/>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304"/>
      <c r="Y364" s="327"/>
      <c r="Z364" s="374"/>
      <c r="AA364" s="374"/>
      <c r="AB364" s="374"/>
      <c r="AC364" s="374"/>
      <c r="AD364" s="374"/>
      <c r="AE364" s="374"/>
      <c r="AF364" s="374"/>
      <c r="AG364" s="440"/>
      <c r="AH364" s="37"/>
    </row>
    <row r="365" spans="1:34" s="4" customFormat="1">
      <c r="A365" s="58"/>
      <c r="B365" s="120"/>
      <c r="C365" s="120"/>
      <c r="D365" s="120"/>
      <c r="E365" s="120"/>
      <c r="F365" s="120"/>
      <c r="G365" s="120"/>
      <c r="H365" s="120"/>
      <c r="I365" s="120"/>
      <c r="J365" s="120"/>
      <c r="K365" s="120"/>
      <c r="L365" s="120"/>
      <c r="M365" s="120"/>
      <c r="N365" s="120"/>
      <c r="O365" s="146"/>
      <c r="P365" s="72" t="s">
        <v>581</v>
      </c>
      <c r="Q365" s="72"/>
      <c r="R365" s="72"/>
      <c r="S365" s="146"/>
      <c r="T365" s="72" t="s">
        <v>97</v>
      </c>
      <c r="U365" s="120"/>
      <c r="V365" s="120"/>
      <c r="W365" s="120"/>
      <c r="X365" s="304"/>
      <c r="Y365" s="327"/>
      <c r="Z365" s="374"/>
      <c r="AA365" s="374"/>
      <c r="AB365" s="374"/>
      <c r="AC365" s="374"/>
      <c r="AD365" s="374"/>
      <c r="AE365" s="374"/>
      <c r="AF365" s="374"/>
      <c r="AG365" s="440"/>
      <c r="AH365" s="37"/>
    </row>
    <row r="366" spans="1:34" s="4" customFormat="1">
      <c r="A366" s="58"/>
      <c r="B366" s="120"/>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304"/>
      <c r="Y366" s="336"/>
      <c r="Z366" s="336"/>
      <c r="AA366" s="336"/>
      <c r="AB366" s="336"/>
      <c r="AC366" s="336"/>
      <c r="AD366" s="336"/>
      <c r="AE366" s="336"/>
      <c r="AF366" s="336"/>
      <c r="AG366" s="445"/>
      <c r="AH366" s="37"/>
    </row>
    <row r="367" spans="1:34" s="4" customFormat="1">
      <c r="A367" s="58"/>
      <c r="B367" s="117" t="s">
        <v>194</v>
      </c>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304"/>
      <c r="Y367" s="336"/>
      <c r="Z367" s="336"/>
      <c r="AA367" s="336"/>
      <c r="AB367" s="336"/>
      <c r="AC367" s="336"/>
      <c r="AD367" s="336"/>
      <c r="AE367" s="336"/>
      <c r="AF367" s="336"/>
      <c r="AG367" s="445"/>
      <c r="AH367" s="37"/>
    </row>
    <row r="368" spans="1:34" s="4" customFormat="1">
      <c r="A368" s="58"/>
      <c r="B368" s="120"/>
      <c r="C368" s="119" t="s">
        <v>686</v>
      </c>
      <c r="D368" s="119"/>
      <c r="E368" s="119"/>
      <c r="F368" s="119"/>
      <c r="G368" s="119"/>
      <c r="H368" s="119"/>
      <c r="I368" s="119"/>
      <c r="J368" s="119"/>
      <c r="K368" s="119"/>
      <c r="L368" s="119"/>
      <c r="M368" s="119"/>
      <c r="N368" s="119"/>
      <c r="O368" s="119"/>
      <c r="P368" s="119"/>
      <c r="Q368" s="119"/>
      <c r="R368" s="119"/>
      <c r="S368" s="119"/>
      <c r="T368" s="119"/>
      <c r="U368" s="119"/>
      <c r="V368" s="119"/>
      <c r="W368" s="119"/>
      <c r="X368" s="304"/>
      <c r="Y368" s="327" t="s">
        <v>1096</v>
      </c>
      <c r="Z368" s="334"/>
      <c r="AA368" s="334"/>
      <c r="AB368" s="334"/>
      <c r="AC368" s="334"/>
      <c r="AD368" s="334"/>
      <c r="AE368" s="334"/>
      <c r="AF368" s="334"/>
      <c r="AG368" s="445"/>
      <c r="AH368" s="37"/>
    </row>
    <row r="369" spans="1:34" s="4" customFormat="1">
      <c r="A369" s="58"/>
      <c r="B369" s="120"/>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304"/>
      <c r="Y369" s="335"/>
      <c r="Z369" s="334"/>
      <c r="AA369" s="334"/>
      <c r="AB369" s="334"/>
      <c r="AC369" s="334"/>
      <c r="AD369" s="334"/>
      <c r="AE369" s="334"/>
      <c r="AF369" s="334"/>
      <c r="AG369" s="445"/>
      <c r="AH369" s="37"/>
    </row>
    <row r="370" spans="1:34" s="4" customFormat="1">
      <c r="A370" s="58"/>
      <c r="B370" s="120"/>
      <c r="C370" s="120"/>
      <c r="D370" s="120"/>
      <c r="E370" s="120"/>
      <c r="F370" s="120"/>
      <c r="G370" s="120"/>
      <c r="H370" s="120"/>
      <c r="I370" s="120"/>
      <c r="J370" s="120"/>
      <c r="K370" s="120"/>
      <c r="L370" s="120"/>
      <c r="M370" s="120"/>
      <c r="N370" s="120"/>
      <c r="O370" s="146"/>
      <c r="P370" s="72" t="s">
        <v>581</v>
      </c>
      <c r="Q370" s="72"/>
      <c r="R370" s="72"/>
      <c r="S370" s="146"/>
      <c r="T370" s="72" t="s">
        <v>97</v>
      </c>
      <c r="U370" s="120"/>
      <c r="V370" s="120"/>
      <c r="W370" s="120"/>
      <c r="X370" s="304"/>
      <c r="Y370" s="336"/>
      <c r="Z370" s="336"/>
      <c r="AA370" s="336"/>
      <c r="AB370" s="336"/>
      <c r="AC370" s="336"/>
      <c r="AD370" s="336"/>
      <c r="AE370" s="336"/>
      <c r="AF370" s="336"/>
      <c r="AG370" s="445"/>
      <c r="AH370" s="37"/>
    </row>
    <row r="371" spans="1:34" s="4" customFormat="1">
      <c r="A371" s="60"/>
      <c r="B371" s="121"/>
      <c r="C371" s="121"/>
      <c r="D371" s="121"/>
      <c r="E371" s="121"/>
      <c r="F371" s="121"/>
      <c r="G371" s="121"/>
      <c r="H371" s="121"/>
      <c r="I371" s="121"/>
      <c r="J371" s="121"/>
      <c r="K371" s="121"/>
      <c r="L371" s="121"/>
      <c r="M371" s="121"/>
      <c r="N371" s="121"/>
      <c r="O371" s="121"/>
      <c r="P371" s="121"/>
      <c r="Q371" s="121"/>
      <c r="R371" s="121"/>
      <c r="S371" s="121"/>
      <c r="T371" s="121"/>
      <c r="U371" s="121"/>
      <c r="V371" s="121"/>
      <c r="W371" s="121"/>
      <c r="X371" s="305"/>
      <c r="Y371" s="337"/>
      <c r="Z371" s="337"/>
      <c r="AA371" s="337"/>
      <c r="AB371" s="337"/>
      <c r="AC371" s="337"/>
      <c r="AD371" s="337"/>
      <c r="AE371" s="337"/>
      <c r="AF371" s="337"/>
      <c r="AG371" s="446"/>
      <c r="AH371" s="37"/>
    </row>
    <row r="372" spans="1:34" s="4" customFormat="1">
      <c r="A372" s="57" t="s">
        <v>414</v>
      </c>
      <c r="B372" s="57"/>
      <c r="C372" s="57"/>
      <c r="D372" s="57"/>
      <c r="E372" s="57"/>
      <c r="F372" s="57"/>
      <c r="G372" s="57"/>
      <c r="H372" s="57"/>
      <c r="I372" s="57"/>
      <c r="J372" s="57"/>
      <c r="K372" s="57"/>
      <c r="L372" s="57"/>
      <c r="M372" s="57"/>
      <c r="N372" s="57"/>
      <c r="O372" s="57"/>
      <c r="P372" s="57"/>
      <c r="Q372" s="57"/>
      <c r="R372" s="57"/>
      <c r="S372" s="57"/>
      <c r="T372" s="57"/>
      <c r="U372" s="57"/>
      <c r="V372" s="57"/>
      <c r="W372" s="57"/>
      <c r="X372" s="302"/>
      <c r="Y372" s="102" t="s">
        <v>220</v>
      </c>
      <c r="Z372" s="102"/>
      <c r="AA372" s="102"/>
      <c r="AB372" s="102"/>
      <c r="AC372" s="102"/>
      <c r="AD372" s="102"/>
      <c r="AE372" s="102"/>
      <c r="AF372" s="102"/>
      <c r="AG372" s="102"/>
      <c r="AH372" s="37"/>
    </row>
    <row r="373" spans="1:34" s="4" customFormat="1">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302"/>
      <c r="Y373" s="102"/>
      <c r="Z373" s="102"/>
      <c r="AA373" s="102"/>
      <c r="AB373" s="102"/>
      <c r="AC373" s="102"/>
      <c r="AD373" s="102"/>
      <c r="AE373" s="102"/>
      <c r="AF373" s="102"/>
      <c r="AG373" s="102"/>
      <c r="AH373" s="37"/>
    </row>
    <row r="374" spans="1:34" s="4" customFormat="1">
      <c r="A374" s="58"/>
      <c r="B374" s="117" t="s">
        <v>885</v>
      </c>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304"/>
      <c r="Y374" s="336"/>
      <c r="Z374" s="336"/>
      <c r="AA374" s="336"/>
      <c r="AB374" s="336"/>
      <c r="AC374" s="336"/>
      <c r="AD374" s="336"/>
      <c r="AE374" s="336"/>
      <c r="AF374" s="336"/>
      <c r="AG374" s="445"/>
      <c r="AH374" s="37"/>
    </row>
    <row r="375" spans="1:34" s="4" customFormat="1">
      <c r="A375" s="58"/>
      <c r="B375" s="120"/>
      <c r="C375" s="119" t="s">
        <v>786</v>
      </c>
      <c r="D375" s="119"/>
      <c r="E375" s="119"/>
      <c r="F375" s="119"/>
      <c r="G375" s="119"/>
      <c r="H375" s="119"/>
      <c r="I375" s="119"/>
      <c r="J375" s="119"/>
      <c r="K375" s="119"/>
      <c r="L375" s="119"/>
      <c r="M375" s="119"/>
      <c r="N375" s="119"/>
      <c r="O375" s="119"/>
      <c r="P375" s="119"/>
      <c r="Q375" s="119"/>
      <c r="R375" s="119"/>
      <c r="S375" s="119"/>
      <c r="T375" s="119"/>
      <c r="U375" s="119"/>
      <c r="V375" s="119"/>
      <c r="W375" s="119"/>
      <c r="X375" s="304"/>
      <c r="Y375" s="335" t="s">
        <v>1097</v>
      </c>
      <c r="Z375" s="334"/>
      <c r="AA375" s="334"/>
      <c r="AB375" s="334"/>
      <c r="AC375" s="334"/>
      <c r="AD375" s="334"/>
      <c r="AE375" s="334"/>
      <c r="AF375" s="334"/>
      <c r="AG375" s="445"/>
      <c r="AH375" s="37"/>
    </row>
    <row r="376" spans="1:34" s="4" customFormat="1">
      <c r="A376" s="58"/>
      <c r="B376" s="120"/>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304"/>
      <c r="Y376" s="335"/>
      <c r="Z376" s="334"/>
      <c r="AA376" s="334"/>
      <c r="AB376" s="334"/>
      <c r="AC376" s="334"/>
      <c r="AD376" s="334"/>
      <c r="AE376" s="334"/>
      <c r="AF376" s="334"/>
      <c r="AG376" s="445"/>
      <c r="AH376" s="37"/>
    </row>
    <row r="377" spans="1:34" s="4" customFormat="1">
      <c r="A377" s="58"/>
      <c r="B377" s="120"/>
      <c r="C377" s="120"/>
      <c r="D377" s="120"/>
      <c r="E377" s="120"/>
      <c r="F377" s="120"/>
      <c r="G377" s="120"/>
      <c r="H377" s="120"/>
      <c r="I377" s="120"/>
      <c r="J377" s="120"/>
      <c r="K377" s="120"/>
      <c r="L377" s="120"/>
      <c r="M377" s="120"/>
      <c r="N377" s="120"/>
      <c r="O377" s="146"/>
      <c r="P377" s="72" t="s">
        <v>581</v>
      </c>
      <c r="Q377" s="72"/>
      <c r="R377" s="72"/>
      <c r="S377" s="146"/>
      <c r="T377" s="72" t="s">
        <v>97</v>
      </c>
      <c r="U377" s="120"/>
      <c r="V377" s="120"/>
      <c r="W377" s="120"/>
      <c r="X377" s="304"/>
      <c r="Y377" s="336"/>
      <c r="Z377" s="336"/>
      <c r="AA377" s="336"/>
      <c r="AB377" s="336"/>
      <c r="AC377" s="336"/>
      <c r="AD377" s="336"/>
      <c r="AE377" s="336"/>
      <c r="AF377" s="336"/>
      <c r="AG377" s="445"/>
      <c r="AH377" s="37"/>
    </row>
    <row r="378" spans="1:34" s="4" customFormat="1">
      <c r="A378" s="58"/>
      <c r="B378" s="120"/>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304"/>
      <c r="Y378" s="336"/>
      <c r="Z378" s="336"/>
      <c r="AA378" s="336"/>
      <c r="AB378" s="336"/>
      <c r="AC378" s="336"/>
      <c r="AD378" s="336"/>
      <c r="AE378" s="336"/>
      <c r="AF378" s="336"/>
      <c r="AG378" s="445"/>
      <c r="AH378" s="37"/>
    </row>
    <row r="379" spans="1:34" s="4" customFormat="1">
      <c r="A379" s="58"/>
      <c r="B379" s="120"/>
      <c r="C379" s="119" t="s">
        <v>962</v>
      </c>
      <c r="D379" s="119"/>
      <c r="E379" s="119"/>
      <c r="F379" s="119"/>
      <c r="G379" s="119"/>
      <c r="H379" s="119"/>
      <c r="I379" s="119"/>
      <c r="J379" s="119"/>
      <c r="K379" s="119"/>
      <c r="L379" s="119"/>
      <c r="M379" s="119"/>
      <c r="N379" s="119"/>
      <c r="O379" s="119"/>
      <c r="P379" s="119"/>
      <c r="Q379" s="119"/>
      <c r="R379" s="119"/>
      <c r="S379" s="119"/>
      <c r="T379" s="119"/>
      <c r="U379" s="119"/>
      <c r="V379" s="119"/>
      <c r="W379" s="119"/>
      <c r="X379" s="304"/>
      <c r="Y379" s="335" t="s">
        <v>1098</v>
      </c>
      <c r="Z379" s="334"/>
      <c r="AA379" s="334"/>
      <c r="AB379" s="334"/>
      <c r="AC379" s="334"/>
      <c r="AD379" s="334"/>
      <c r="AE379" s="334"/>
      <c r="AF379" s="334"/>
      <c r="AG379" s="445"/>
      <c r="AH379" s="37"/>
    </row>
    <row r="380" spans="1:34" s="4" customFormat="1">
      <c r="A380" s="58"/>
      <c r="B380" s="120"/>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304"/>
      <c r="Y380" s="335"/>
      <c r="Z380" s="334"/>
      <c r="AA380" s="334"/>
      <c r="AB380" s="334"/>
      <c r="AC380" s="334"/>
      <c r="AD380" s="334"/>
      <c r="AE380" s="334"/>
      <c r="AF380" s="334"/>
      <c r="AG380" s="445"/>
      <c r="AH380" s="37"/>
    </row>
    <row r="381" spans="1:34" s="4" customFormat="1">
      <c r="A381" s="58"/>
      <c r="B381" s="120"/>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304"/>
      <c r="Y381" s="336"/>
      <c r="Z381" s="336"/>
      <c r="AA381" s="336"/>
      <c r="AB381" s="336"/>
      <c r="AC381" s="336"/>
      <c r="AD381" s="336"/>
      <c r="AE381" s="336"/>
      <c r="AF381" s="336"/>
      <c r="AG381" s="445"/>
      <c r="AH381" s="37"/>
    </row>
    <row r="382" spans="1:34" s="4" customFormat="1">
      <c r="A382" s="58"/>
      <c r="B382" s="120"/>
      <c r="C382" s="120"/>
      <c r="D382" s="120"/>
      <c r="E382" s="120"/>
      <c r="F382" s="120"/>
      <c r="G382" s="120"/>
      <c r="H382" s="120"/>
      <c r="I382" s="120"/>
      <c r="J382" s="120"/>
      <c r="K382" s="120"/>
      <c r="L382" s="120"/>
      <c r="M382" s="120"/>
      <c r="N382" s="120"/>
      <c r="O382" s="146"/>
      <c r="P382" s="72" t="s">
        <v>581</v>
      </c>
      <c r="Q382" s="72"/>
      <c r="R382" s="72"/>
      <c r="S382" s="146"/>
      <c r="T382" s="72" t="s">
        <v>97</v>
      </c>
      <c r="U382" s="120"/>
      <c r="V382" s="120"/>
      <c r="W382" s="120"/>
      <c r="X382" s="304"/>
      <c r="Y382" s="336"/>
      <c r="Z382" s="336"/>
      <c r="AA382" s="336"/>
      <c r="AB382" s="336"/>
      <c r="AC382" s="336"/>
      <c r="AD382" s="336"/>
      <c r="AE382" s="336"/>
      <c r="AF382" s="336"/>
      <c r="AG382" s="445"/>
      <c r="AH382" s="37"/>
    </row>
    <row r="383" spans="1:34" s="4" customFormat="1">
      <c r="A383" s="58"/>
      <c r="B383" s="120"/>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304"/>
      <c r="Y383" s="336"/>
      <c r="Z383" s="336"/>
      <c r="AA383" s="336"/>
      <c r="AB383" s="336"/>
      <c r="AC383" s="336"/>
      <c r="AD383" s="336"/>
      <c r="AE383" s="336"/>
      <c r="AF383" s="336"/>
      <c r="AG383" s="445"/>
      <c r="AH383" s="37"/>
    </row>
    <row r="384" spans="1:34" s="4" customFormat="1">
      <c r="A384" s="58"/>
      <c r="B384" s="120"/>
      <c r="C384" s="119" t="s">
        <v>530</v>
      </c>
      <c r="D384" s="119"/>
      <c r="E384" s="119"/>
      <c r="F384" s="119"/>
      <c r="G384" s="119"/>
      <c r="H384" s="119"/>
      <c r="I384" s="119"/>
      <c r="J384" s="119"/>
      <c r="K384" s="119"/>
      <c r="L384" s="119"/>
      <c r="M384" s="119"/>
      <c r="N384" s="119"/>
      <c r="O384" s="119"/>
      <c r="P384" s="119"/>
      <c r="Q384" s="119"/>
      <c r="R384" s="119"/>
      <c r="S384" s="119"/>
      <c r="T384" s="119"/>
      <c r="U384" s="119"/>
      <c r="V384" s="119"/>
      <c r="W384" s="119"/>
      <c r="X384" s="304"/>
      <c r="Y384" s="327" t="s">
        <v>399</v>
      </c>
      <c r="Z384" s="334"/>
      <c r="AA384" s="334"/>
      <c r="AB384" s="334"/>
      <c r="AC384" s="334"/>
      <c r="AD384" s="334"/>
      <c r="AE384" s="334"/>
      <c r="AF384" s="334"/>
      <c r="AG384" s="445"/>
      <c r="AH384" s="37"/>
    </row>
    <row r="385" spans="1:34" s="4" customFormat="1">
      <c r="A385" s="58"/>
      <c r="B385" s="120"/>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304"/>
      <c r="Y385" s="335"/>
      <c r="Z385" s="334"/>
      <c r="AA385" s="334"/>
      <c r="AB385" s="334"/>
      <c r="AC385" s="334"/>
      <c r="AD385" s="334"/>
      <c r="AE385" s="334"/>
      <c r="AF385" s="334"/>
      <c r="AG385" s="445"/>
      <c r="AH385" s="37"/>
    </row>
    <row r="386" spans="1:34" s="4" customFormat="1">
      <c r="A386" s="58"/>
      <c r="B386" s="120"/>
      <c r="C386" s="120"/>
      <c r="D386" s="120"/>
      <c r="E386" s="120"/>
      <c r="F386" s="120"/>
      <c r="G386" s="120"/>
      <c r="H386" s="120"/>
      <c r="I386" s="120"/>
      <c r="J386" s="120"/>
      <c r="K386" s="120"/>
      <c r="L386" s="120"/>
      <c r="M386" s="120"/>
      <c r="N386" s="120"/>
      <c r="O386" s="146"/>
      <c r="P386" s="72" t="s">
        <v>581</v>
      </c>
      <c r="Q386" s="72"/>
      <c r="R386" s="72"/>
      <c r="S386" s="146"/>
      <c r="T386" s="72" t="s">
        <v>97</v>
      </c>
      <c r="U386" s="120"/>
      <c r="V386" s="120"/>
      <c r="W386" s="120"/>
      <c r="X386" s="304"/>
      <c r="Y386" s="336"/>
      <c r="Z386" s="336"/>
      <c r="AA386" s="336"/>
      <c r="AB386" s="336"/>
      <c r="AC386" s="336"/>
      <c r="AD386" s="336"/>
      <c r="AE386" s="336"/>
      <c r="AF386" s="336"/>
      <c r="AG386" s="445"/>
      <c r="AH386" s="37"/>
    </row>
    <row r="387" spans="1:34" s="4" customFormat="1">
      <c r="A387" s="58"/>
      <c r="B387" s="120"/>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304"/>
      <c r="Y387" s="336"/>
      <c r="Z387" s="336"/>
      <c r="AA387" s="336"/>
      <c r="AB387" s="336"/>
      <c r="AC387" s="336"/>
      <c r="AD387" s="336"/>
      <c r="AE387" s="336"/>
      <c r="AF387" s="336"/>
      <c r="AG387" s="445"/>
      <c r="AH387" s="37"/>
    </row>
    <row r="388" spans="1:34" s="4" customFormat="1">
      <c r="A388" s="58"/>
      <c r="B388" s="119" t="s">
        <v>564</v>
      </c>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304"/>
      <c r="Y388" s="335" t="s">
        <v>875</v>
      </c>
      <c r="Z388" s="334"/>
      <c r="AA388" s="334"/>
      <c r="AB388" s="334"/>
      <c r="AC388" s="334"/>
      <c r="AD388" s="334"/>
      <c r="AE388" s="334"/>
      <c r="AF388" s="334"/>
      <c r="AG388" s="445"/>
      <c r="AH388" s="37"/>
    </row>
    <row r="389" spans="1:34" s="4" customFormat="1">
      <c r="A389" s="58"/>
      <c r="B389" s="119"/>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304"/>
      <c r="Y389" s="336"/>
      <c r="Z389" s="336"/>
      <c r="AA389" s="336"/>
      <c r="AB389" s="336"/>
      <c r="AC389" s="336"/>
      <c r="AD389" s="336"/>
      <c r="AE389" s="336"/>
      <c r="AF389" s="336"/>
      <c r="AG389" s="445"/>
      <c r="AH389" s="37"/>
    </row>
    <row r="390" spans="1:34" s="4" customFormat="1">
      <c r="A390" s="58"/>
      <c r="B390" s="120"/>
      <c r="C390" s="120"/>
      <c r="D390" s="120"/>
      <c r="E390" s="120"/>
      <c r="F390" s="120"/>
      <c r="G390" s="120"/>
      <c r="H390" s="120"/>
      <c r="I390" s="120"/>
      <c r="J390" s="120"/>
      <c r="K390" s="120"/>
      <c r="L390" s="120"/>
      <c r="M390" s="120"/>
      <c r="N390" s="120"/>
      <c r="O390" s="146"/>
      <c r="P390" s="72" t="s">
        <v>581</v>
      </c>
      <c r="Q390" s="72"/>
      <c r="R390" s="72"/>
      <c r="S390" s="146"/>
      <c r="T390" s="72" t="s">
        <v>97</v>
      </c>
      <c r="U390" s="120"/>
      <c r="V390" s="120"/>
      <c r="W390" s="120"/>
      <c r="X390" s="304"/>
      <c r="Y390" s="336"/>
      <c r="Z390" s="336"/>
      <c r="AA390" s="336"/>
      <c r="AB390" s="336"/>
      <c r="AC390" s="336"/>
      <c r="AD390" s="336"/>
      <c r="AE390" s="336"/>
      <c r="AF390" s="336"/>
      <c r="AG390" s="445"/>
      <c r="AH390" s="37"/>
    </row>
    <row r="391" spans="1:34" s="4" customFormat="1">
      <c r="A391" s="58"/>
      <c r="B391" s="122"/>
      <c r="C391" s="148"/>
      <c r="D391" s="148"/>
      <c r="E391" s="120"/>
      <c r="F391" s="120"/>
      <c r="G391" s="120"/>
      <c r="H391" s="120"/>
      <c r="I391" s="120"/>
      <c r="J391" s="120"/>
      <c r="K391" s="120"/>
      <c r="L391" s="120"/>
      <c r="M391" s="120"/>
      <c r="N391" s="120"/>
      <c r="O391" s="120"/>
      <c r="P391" s="120"/>
      <c r="Q391" s="120"/>
      <c r="R391" s="120"/>
      <c r="S391" s="120"/>
      <c r="T391" s="120"/>
      <c r="U391" s="120"/>
      <c r="V391" s="120"/>
      <c r="W391" s="120"/>
      <c r="X391" s="304"/>
      <c r="Y391" s="335" t="s">
        <v>964</v>
      </c>
      <c r="Z391" s="334"/>
      <c r="AA391" s="334"/>
      <c r="AB391" s="334"/>
      <c r="AC391" s="334"/>
      <c r="AD391" s="334"/>
      <c r="AE391" s="334"/>
      <c r="AF391" s="334"/>
      <c r="AG391" s="445"/>
      <c r="AH391" s="37"/>
    </row>
    <row r="392" spans="1:34" s="4" customFormat="1">
      <c r="A392" s="58"/>
      <c r="B392" s="117" t="s">
        <v>166</v>
      </c>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304"/>
      <c r="Y392" s="335" t="s">
        <v>292</v>
      </c>
      <c r="Z392" s="334"/>
      <c r="AA392" s="334"/>
      <c r="AB392" s="334"/>
      <c r="AC392" s="334"/>
      <c r="AD392" s="334"/>
      <c r="AE392" s="334"/>
      <c r="AF392" s="334"/>
      <c r="AG392" s="445"/>
      <c r="AH392" s="37"/>
    </row>
    <row r="393" spans="1:34" s="4" customFormat="1">
      <c r="A393" s="58"/>
      <c r="B393" s="120"/>
      <c r="C393" s="120"/>
      <c r="D393" s="120"/>
      <c r="E393" s="120"/>
      <c r="F393" s="120"/>
      <c r="G393" s="120"/>
      <c r="H393" s="120"/>
      <c r="I393" s="120"/>
      <c r="J393" s="120"/>
      <c r="K393" s="120"/>
      <c r="L393" s="120"/>
      <c r="M393" s="120"/>
      <c r="N393" s="120"/>
      <c r="O393" s="146"/>
      <c r="P393" s="72" t="s">
        <v>581</v>
      </c>
      <c r="Q393" s="72"/>
      <c r="R393" s="72"/>
      <c r="S393" s="146"/>
      <c r="T393" s="72" t="s">
        <v>97</v>
      </c>
      <c r="U393" s="120"/>
      <c r="V393" s="120"/>
      <c r="W393" s="120"/>
      <c r="X393" s="304"/>
      <c r="Y393" s="336"/>
      <c r="Z393" s="336"/>
      <c r="AA393" s="336"/>
      <c r="AB393" s="336"/>
      <c r="AC393" s="336"/>
      <c r="AD393" s="336"/>
      <c r="AE393" s="336"/>
      <c r="AF393" s="336"/>
      <c r="AG393" s="445"/>
      <c r="AH393" s="37"/>
    </row>
    <row r="394" spans="1:34" s="4" customFormat="1">
      <c r="A394" s="58"/>
      <c r="B394" s="120"/>
      <c r="C394" s="117" t="s">
        <v>1047</v>
      </c>
      <c r="D394" s="120"/>
      <c r="E394" s="120"/>
      <c r="F394" s="120"/>
      <c r="G394" s="120"/>
      <c r="H394" s="120"/>
      <c r="I394" s="120"/>
      <c r="J394" s="120"/>
      <c r="K394" s="120"/>
      <c r="L394" s="120"/>
      <c r="M394" s="120"/>
      <c r="N394" s="120"/>
      <c r="O394" s="120"/>
      <c r="P394" s="120"/>
      <c r="Q394" s="120"/>
      <c r="R394" s="120"/>
      <c r="S394" s="120"/>
      <c r="T394" s="117"/>
      <c r="U394" s="120"/>
      <c r="V394" s="120"/>
      <c r="W394" s="120"/>
      <c r="X394" s="304"/>
      <c r="Y394" s="336"/>
      <c r="Z394" s="336"/>
      <c r="AA394" s="336"/>
      <c r="AB394" s="336"/>
      <c r="AC394" s="336"/>
      <c r="AD394" s="336"/>
      <c r="AE394" s="336"/>
      <c r="AF394" s="336"/>
      <c r="AG394" s="445"/>
      <c r="AH394" s="37"/>
    </row>
    <row r="395" spans="1:34" s="4" customFormat="1">
      <c r="A395" s="58"/>
      <c r="B395" s="120"/>
      <c r="C395" s="149"/>
      <c r="D395" s="149"/>
      <c r="E395" s="149"/>
      <c r="F395" s="149"/>
      <c r="G395" s="149"/>
      <c r="H395" s="149"/>
      <c r="I395" s="149"/>
      <c r="J395" s="149"/>
      <c r="K395" s="149"/>
      <c r="L395" s="149"/>
      <c r="M395" s="149"/>
      <c r="N395" s="149"/>
      <c r="O395" s="149"/>
      <c r="P395" s="149"/>
      <c r="Q395" s="149"/>
      <c r="R395" s="149"/>
      <c r="S395" s="149"/>
      <c r="T395" s="149"/>
      <c r="U395" s="149"/>
      <c r="V395" s="149"/>
      <c r="W395" s="149"/>
      <c r="X395" s="304"/>
      <c r="Y395" s="336"/>
      <c r="Z395" s="336"/>
      <c r="AA395" s="336"/>
      <c r="AB395" s="336"/>
      <c r="AC395" s="336"/>
      <c r="AD395" s="336"/>
      <c r="AE395" s="336"/>
      <c r="AF395" s="336"/>
      <c r="AG395" s="445"/>
      <c r="AH395" s="37"/>
    </row>
    <row r="396" spans="1:34" s="4" customFormat="1">
      <c r="A396" s="58"/>
      <c r="B396" s="120"/>
      <c r="C396" s="149"/>
      <c r="D396" s="149"/>
      <c r="E396" s="149"/>
      <c r="F396" s="149"/>
      <c r="G396" s="149"/>
      <c r="H396" s="149"/>
      <c r="I396" s="149"/>
      <c r="J396" s="149"/>
      <c r="K396" s="149"/>
      <c r="L396" s="149"/>
      <c r="M396" s="149"/>
      <c r="N396" s="149"/>
      <c r="O396" s="149"/>
      <c r="P396" s="149"/>
      <c r="Q396" s="149"/>
      <c r="R396" s="149"/>
      <c r="S396" s="149"/>
      <c r="T396" s="149"/>
      <c r="U396" s="149"/>
      <c r="V396" s="149"/>
      <c r="W396" s="149"/>
      <c r="X396" s="304"/>
      <c r="Y396" s="336"/>
      <c r="Z396" s="336"/>
      <c r="AA396" s="336"/>
      <c r="AB396" s="336"/>
      <c r="AC396" s="336"/>
      <c r="AD396" s="336"/>
      <c r="AE396" s="336"/>
      <c r="AF396" s="336"/>
      <c r="AG396" s="445"/>
      <c r="AH396" s="37"/>
    </row>
    <row r="397" spans="1:34" s="4" customFormat="1">
      <c r="A397" s="58"/>
      <c r="B397" s="120"/>
      <c r="C397" s="149"/>
      <c r="D397" s="149"/>
      <c r="E397" s="149"/>
      <c r="F397" s="149"/>
      <c r="G397" s="149"/>
      <c r="H397" s="149"/>
      <c r="I397" s="149"/>
      <c r="J397" s="149"/>
      <c r="K397" s="149"/>
      <c r="L397" s="149"/>
      <c r="M397" s="149"/>
      <c r="N397" s="149"/>
      <c r="O397" s="149"/>
      <c r="P397" s="149"/>
      <c r="Q397" s="149"/>
      <c r="R397" s="149"/>
      <c r="S397" s="149"/>
      <c r="T397" s="149"/>
      <c r="U397" s="149"/>
      <c r="V397" s="149"/>
      <c r="W397" s="149"/>
      <c r="X397" s="304"/>
      <c r="Y397" s="336"/>
      <c r="Z397" s="336"/>
      <c r="AA397" s="336"/>
      <c r="AB397" s="336"/>
      <c r="AC397" s="336"/>
      <c r="AD397" s="336"/>
      <c r="AE397" s="336"/>
      <c r="AF397" s="336"/>
      <c r="AG397" s="445"/>
      <c r="AH397" s="37"/>
    </row>
    <row r="398" spans="1:34" s="4" customFormat="1">
      <c r="A398" s="58"/>
      <c r="B398" s="120"/>
      <c r="C398" s="149"/>
      <c r="D398" s="149"/>
      <c r="E398" s="149"/>
      <c r="F398" s="149"/>
      <c r="G398" s="149"/>
      <c r="H398" s="149"/>
      <c r="I398" s="149"/>
      <c r="J398" s="149"/>
      <c r="K398" s="149"/>
      <c r="L398" s="149"/>
      <c r="M398" s="149"/>
      <c r="N398" s="149"/>
      <c r="O398" s="149"/>
      <c r="P398" s="149"/>
      <c r="Q398" s="149"/>
      <c r="R398" s="149"/>
      <c r="S398" s="149"/>
      <c r="T398" s="149"/>
      <c r="U398" s="149"/>
      <c r="V398" s="149"/>
      <c r="W398" s="149"/>
      <c r="X398" s="304"/>
      <c r="Y398" s="336"/>
      <c r="Z398" s="336"/>
      <c r="AA398" s="336"/>
      <c r="AB398" s="336"/>
      <c r="AC398" s="336"/>
      <c r="AD398" s="336"/>
      <c r="AE398" s="336"/>
      <c r="AF398" s="336"/>
      <c r="AG398" s="445"/>
      <c r="AH398" s="37"/>
    </row>
    <row r="399" spans="1:34" s="4" customFormat="1">
      <c r="A399" s="58"/>
      <c r="B399" s="120"/>
      <c r="C399" s="149"/>
      <c r="D399" s="149"/>
      <c r="E399" s="149"/>
      <c r="F399" s="149"/>
      <c r="G399" s="149"/>
      <c r="H399" s="149"/>
      <c r="I399" s="149"/>
      <c r="J399" s="149"/>
      <c r="K399" s="149"/>
      <c r="L399" s="149"/>
      <c r="M399" s="149"/>
      <c r="N399" s="149"/>
      <c r="O399" s="149"/>
      <c r="P399" s="149"/>
      <c r="Q399" s="149"/>
      <c r="R399" s="149"/>
      <c r="S399" s="149"/>
      <c r="T399" s="149"/>
      <c r="U399" s="149"/>
      <c r="V399" s="149"/>
      <c r="W399" s="149"/>
      <c r="X399" s="304"/>
      <c r="Y399" s="336"/>
      <c r="Z399" s="336"/>
      <c r="AA399" s="336"/>
      <c r="AB399" s="336"/>
      <c r="AC399" s="336"/>
      <c r="AD399" s="336"/>
      <c r="AE399" s="336"/>
      <c r="AF399" s="336"/>
      <c r="AG399" s="445"/>
      <c r="AH399" s="37"/>
    </row>
    <row r="400" spans="1:34" s="4" customFormat="1">
      <c r="A400" s="58"/>
      <c r="B400" s="120"/>
      <c r="C400" s="120"/>
      <c r="D400" s="120"/>
      <c r="E400" s="120"/>
      <c r="F400" s="120"/>
      <c r="G400" s="120"/>
      <c r="H400" s="120"/>
      <c r="I400" s="120"/>
      <c r="J400" s="120"/>
      <c r="K400" s="120"/>
      <c r="L400" s="120"/>
      <c r="M400" s="120"/>
      <c r="N400" s="120"/>
      <c r="O400" s="120"/>
      <c r="P400" s="120"/>
      <c r="Q400" s="120"/>
      <c r="R400" s="120"/>
      <c r="S400" s="120"/>
      <c r="T400" s="117"/>
      <c r="U400" s="120"/>
      <c r="V400" s="120"/>
      <c r="W400" s="120"/>
      <c r="X400" s="304"/>
      <c r="Y400" s="336"/>
      <c r="Z400" s="336"/>
      <c r="AA400" s="336"/>
      <c r="AB400" s="336"/>
      <c r="AC400" s="336"/>
      <c r="AD400" s="336"/>
      <c r="AE400" s="336"/>
      <c r="AF400" s="336"/>
      <c r="AG400" s="445"/>
      <c r="AH400" s="37"/>
    </row>
    <row r="401" spans="1:34" s="4" customFormat="1">
      <c r="A401" s="58"/>
      <c r="B401" s="119" t="s">
        <v>317</v>
      </c>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304"/>
      <c r="Y401" s="335" t="s">
        <v>1099</v>
      </c>
      <c r="Z401" s="334"/>
      <c r="AA401" s="334"/>
      <c r="AB401" s="334"/>
      <c r="AC401" s="334"/>
      <c r="AD401" s="334"/>
      <c r="AE401" s="334"/>
      <c r="AF401" s="334"/>
      <c r="AG401" s="445"/>
      <c r="AH401" s="37"/>
    </row>
    <row r="402" spans="1:34" s="4" customFormat="1">
      <c r="A402" s="58"/>
      <c r="B402" s="119"/>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304"/>
      <c r="Y402" s="336"/>
      <c r="Z402" s="336"/>
      <c r="AA402" s="336"/>
      <c r="AB402" s="336"/>
      <c r="AC402" s="336"/>
      <c r="AD402" s="336"/>
      <c r="AE402" s="336"/>
      <c r="AF402" s="336"/>
      <c r="AG402" s="445"/>
      <c r="AH402" s="37"/>
    </row>
    <row r="403" spans="1:34" s="4" customFormat="1">
      <c r="A403" s="58"/>
      <c r="B403" s="120"/>
      <c r="C403" s="120"/>
      <c r="D403" s="120"/>
      <c r="E403" s="120"/>
      <c r="F403" s="120"/>
      <c r="G403" s="120"/>
      <c r="H403" s="120"/>
      <c r="I403" s="120"/>
      <c r="J403" s="120"/>
      <c r="K403" s="120"/>
      <c r="L403" s="120"/>
      <c r="M403" s="120"/>
      <c r="N403" s="120"/>
      <c r="O403" s="146"/>
      <c r="P403" s="72" t="s">
        <v>581</v>
      </c>
      <c r="Q403" s="72"/>
      <c r="R403" s="72"/>
      <c r="S403" s="146"/>
      <c r="T403" s="72" t="s">
        <v>97</v>
      </c>
      <c r="U403" s="120"/>
      <c r="V403" s="120"/>
      <c r="W403" s="120"/>
      <c r="X403" s="304"/>
      <c r="Y403" s="336"/>
      <c r="Z403" s="336"/>
      <c r="AA403" s="336"/>
      <c r="AB403" s="336"/>
      <c r="AC403" s="336"/>
      <c r="AD403" s="336"/>
      <c r="AE403" s="336"/>
      <c r="AF403" s="336"/>
      <c r="AG403" s="445"/>
      <c r="AH403" s="37"/>
    </row>
    <row r="404" spans="1:34" s="4" customFormat="1">
      <c r="A404" s="58"/>
      <c r="B404" s="120"/>
      <c r="C404" s="117" t="s">
        <v>1047</v>
      </c>
      <c r="D404" s="120"/>
      <c r="E404" s="120"/>
      <c r="F404" s="120"/>
      <c r="G404" s="120"/>
      <c r="H404" s="120"/>
      <c r="I404" s="120"/>
      <c r="J404" s="120"/>
      <c r="K404" s="120"/>
      <c r="L404" s="120"/>
      <c r="M404" s="120"/>
      <c r="N404" s="120"/>
      <c r="O404" s="120"/>
      <c r="P404" s="120"/>
      <c r="Q404" s="120"/>
      <c r="R404" s="120"/>
      <c r="S404" s="120"/>
      <c r="T404" s="117"/>
      <c r="U404" s="120"/>
      <c r="V404" s="120"/>
      <c r="W404" s="120"/>
      <c r="X404" s="304"/>
      <c r="Y404" s="336"/>
      <c r="Z404" s="336"/>
      <c r="AA404" s="336"/>
      <c r="AB404" s="336"/>
      <c r="AC404" s="336"/>
      <c r="AD404" s="336"/>
      <c r="AE404" s="336"/>
      <c r="AF404" s="336"/>
      <c r="AG404" s="445"/>
      <c r="AH404" s="37"/>
    </row>
    <row r="405" spans="1:34" s="4" customFormat="1">
      <c r="A405" s="58"/>
      <c r="B405" s="120"/>
      <c r="C405" s="149"/>
      <c r="D405" s="149"/>
      <c r="E405" s="149"/>
      <c r="F405" s="149"/>
      <c r="G405" s="149"/>
      <c r="H405" s="149"/>
      <c r="I405" s="149"/>
      <c r="J405" s="149"/>
      <c r="K405" s="149"/>
      <c r="L405" s="149"/>
      <c r="M405" s="149"/>
      <c r="N405" s="149"/>
      <c r="O405" s="149"/>
      <c r="P405" s="149"/>
      <c r="Q405" s="149"/>
      <c r="R405" s="149"/>
      <c r="S405" s="149"/>
      <c r="T405" s="149"/>
      <c r="U405" s="149"/>
      <c r="V405" s="149"/>
      <c r="W405" s="149"/>
      <c r="X405" s="304"/>
      <c r="Y405" s="336"/>
      <c r="Z405" s="336"/>
      <c r="AA405" s="336"/>
      <c r="AB405" s="336"/>
      <c r="AC405" s="336"/>
      <c r="AD405" s="336"/>
      <c r="AE405" s="336"/>
      <c r="AF405" s="336"/>
      <c r="AG405" s="445"/>
      <c r="AH405" s="37"/>
    </row>
    <row r="406" spans="1:34" s="4" customFormat="1">
      <c r="A406" s="58"/>
      <c r="B406" s="120"/>
      <c r="C406" s="149"/>
      <c r="D406" s="149"/>
      <c r="E406" s="149"/>
      <c r="F406" s="149"/>
      <c r="G406" s="149"/>
      <c r="H406" s="149"/>
      <c r="I406" s="149"/>
      <c r="J406" s="149"/>
      <c r="K406" s="149"/>
      <c r="L406" s="149"/>
      <c r="M406" s="149"/>
      <c r="N406" s="149"/>
      <c r="O406" s="149"/>
      <c r="P406" s="149"/>
      <c r="Q406" s="149"/>
      <c r="R406" s="149"/>
      <c r="S406" s="149"/>
      <c r="T406" s="149"/>
      <c r="U406" s="149"/>
      <c r="V406" s="149"/>
      <c r="W406" s="149"/>
      <c r="X406" s="304"/>
      <c r="Y406" s="336"/>
      <c r="Z406" s="336"/>
      <c r="AA406" s="336"/>
      <c r="AB406" s="336"/>
      <c r="AC406" s="336"/>
      <c r="AD406" s="336"/>
      <c r="AE406" s="336"/>
      <c r="AF406" s="336"/>
      <c r="AG406" s="445"/>
      <c r="AH406" s="37"/>
    </row>
    <row r="407" spans="1:34" s="4" customFormat="1">
      <c r="A407" s="58"/>
      <c r="B407" s="120"/>
      <c r="C407" s="149"/>
      <c r="D407" s="149"/>
      <c r="E407" s="149"/>
      <c r="F407" s="149"/>
      <c r="G407" s="149"/>
      <c r="H407" s="149"/>
      <c r="I407" s="149"/>
      <c r="J407" s="149"/>
      <c r="K407" s="149"/>
      <c r="L407" s="149"/>
      <c r="M407" s="149"/>
      <c r="N407" s="149"/>
      <c r="O407" s="149"/>
      <c r="P407" s="149"/>
      <c r="Q407" s="149"/>
      <c r="R407" s="149"/>
      <c r="S407" s="149"/>
      <c r="T407" s="149"/>
      <c r="U407" s="149"/>
      <c r="V407" s="149"/>
      <c r="W407" s="149"/>
      <c r="X407" s="304"/>
      <c r="Y407" s="336"/>
      <c r="Z407" s="336"/>
      <c r="AA407" s="336"/>
      <c r="AB407" s="336"/>
      <c r="AC407" s="336"/>
      <c r="AD407" s="336"/>
      <c r="AE407" s="336"/>
      <c r="AF407" s="336"/>
      <c r="AG407" s="445"/>
      <c r="AH407" s="37"/>
    </row>
    <row r="408" spans="1:34" s="4" customFormat="1">
      <c r="A408" s="58"/>
      <c r="B408" s="120"/>
      <c r="C408" s="149"/>
      <c r="D408" s="149"/>
      <c r="E408" s="149"/>
      <c r="F408" s="149"/>
      <c r="G408" s="149"/>
      <c r="H408" s="149"/>
      <c r="I408" s="149"/>
      <c r="J408" s="149"/>
      <c r="K408" s="149"/>
      <c r="L408" s="149"/>
      <c r="M408" s="149"/>
      <c r="N408" s="149"/>
      <c r="O408" s="149"/>
      <c r="P408" s="149"/>
      <c r="Q408" s="149"/>
      <c r="R408" s="149"/>
      <c r="S408" s="149"/>
      <c r="T408" s="149"/>
      <c r="U408" s="149"/>
      <c r="V408" s="149"/>
      <c r="W408" s="149"/>
      <c r="X408" s="304"/>
      <c r="Y408" s="336"/>
      <c r="Z408" s="336"/>
      <c r="AA408" s="336"/>
      <c r="AB408" s="336"/>
      <c r="AC408" s="336"/>
      <c r="AD408" s="336"/>
      <c r="AE408" s="336"/>
      <c r="AF408" s="336"/>
      <c r="AG408" s="445"/>
      <c r="AH408" s="37"/>
    </row>
    <row r="409" spans="1:34" s="4" customFormat="1">
      <c r="A409" s="58"/>
      <c r="B409" s="120"/>
      <c r="C409" s="149"/>
      <c r="D409" s="149"/>
      <c r="E409" s="149"/>
      <c r="F409" s="149"/>
      <c r="G409" s="149"/>
      <c r="H409" s="149"/>
      <c r="I409" s="149"/>
      <c r="J409" s="149"/>
      <c r="K409" s="149"/>
      <c r="L409" s="149"/>
      <c r="M409" s="149"/>
      <c r="N409" s="149"/>
      <c r="O409" s="149"/>
      <c r="P409" s="149"/>
      <c r="Q409" s="149"/>
      <c r="R409" s="149"/>
      <c r="S409" s="149"/>
      <c r="T409" s="149"/>
      <c r="U409" s="149"/>
      <c r="V409" s="149"/>
      <c r="W409" s="149"/>
      <c r="X409" s="304"/>
      <c r="Y409" s="336"/>
      <c r="Z409" s="336"/>
      <c r="AA409" s="336"/>
      <c r="AB409" s="336"/>
      <c r="AC409" s="336"/>
      <c r="AD409" s="336"/>
      <c r="AE409" s="336"/>
      <c r="AF409" s="336"/>
      <c r="AG409" s="445"/>
      <c r="AH409" s="37"/>
    </row>
    <row r="410" spans="1:34" s="4" customFormat="1">
      <c r="A410" s="58"/>
      <c r="B410" s="120"/>
      <c r="C410" s="120"/>
      <c r="D410" s="120"/>
      <c r="E410" s="120"/>
      <c r="F410" s="120"/>
      <c r="G410" s="120"/>
      <c r="H410" s="120"/>
      <c r="I410" s="120"/>
      <c r="J410" s="120"/>
      <c r="K410" s="120"/>
      <c r="L410" s="120"/>
      <c r="M410" s="120"/>
      <c r="N410" s="120"/>
      <c r="O410" s="120"/>
      <c r="P410" s="120"/>
      <c r="Q410" s="120"/>
      <c r="R410" s="120"/>
      <c r="S410" s="120"/>
      <c r="T410" s="117"/>
      <c r="U410" s="120"/>
      <c r="V410" s="120"/>
      <c r="W410" s="120"/>
      <c r="X410" s="304"/>
      <c r="Y410" s="336"/>
      <c r="Z410" s="336"/>
      <c r="AA410" s="336"/>
      <c r="AB410" s="336"/>
      <c r="AC410" s="336"/>
      <c r="AD410" s="336"/>
      <c r="AE410" s="336"/>
      <c r="AF410" s="336"/>
      <c r="AG410" s="445"/>
      <c r="AH410" s="37"/>
    </row>
    <row r="411" spans="1:34" s="4" customFormat="1">
      <c r="A411" s="58"/>
      <c r="B411" s="123" t="s">
        <v>190</v>
      </c>
      <c r="C411" s="120"/>
      <c r="D411" s="120"/>
      <c r="E411" s="120"/>
      <c r="F411" s="120"/>
      <c r="G411" s="120"/>
      <c r="H411" s="120"/>
      <c r="I411" s="120"/>
      <c r="J411" s="120"/>
      <c r="K411" s="120"/>
      <c r="L411" s="120"/>
      <c r="M411" s="120"/>
      <c r="N411" s="120"/>
      <c r="O411" s="120"/>
      <c r="P411" s="120"/>
      <c r="Q411" s="120"/>
      <c r="R411" s="120"/>
      <c r="S411" s="120"/>
      <c r="T411" s="117"/>
      <c r="U411" s="120"/>
      <c r="V411" s="120"/>
      <c r="W411" s="120"/>
      <c r="X411" s="304"/>
      <c r="Y411" s="336"/>
      <c r="Z411" s="336"/>
      <c r="AA411" s="336"/>
      <c r="AB411" s="336"/>
      <c r="AC411" s="336"/>
      <c r="AD411" s="336"/>
      <c r="AE411" s="336"/>
      <c r="AF411" s="336"/>
      <c r="AG411" s="445"/>
      <c r="AH411" s="37"/>
    </row>
    <row r="412" spans="1:34" s="4" customFormat="1">
      <c r="A412" s="58"/>
      <c r="B412" s="124" t="s">
        <v>283</v>
      </c>
      <c r="C412" s="124"/>
      <c r="D412" s="124"/>
      <c r="E412" s="124"/>
      <c r="F412" s="124"/>
      <c r="G412" s="124"/>
      <c r="H412" s="124"/>
      <c r="I412" s="124"/>
      <c r="J412" s="124"/>
      <c r="K412" s="124"/>
      <c r="L412" s="124"/>
      <c r="M412" s="124"/>
      <c r="N412" s="124"/>
      <c r="O412" s="124"/>
      <c r="P412" s="124"/>
      <c r="Q412" s="124"/>
      <c r="R412" s="124"/>
      <c r="S412" s="124"/>
      <c r="T412" s="124"/>
      <c r="U412" s="124"/>
      <c r="V412" s="124"/>
      <c r="W412" s="124"/>
      <c r="X412" s="306"/>
      <c r="Y412" s="327" t="s">
        <v>1100</v>
      </c>
      <c r="Z412" s="334"/>
      <c r="AA412" s="334"/>
      <c r="AB412" s="334"/>
      <c r="AC412" s="334"/>
      <c r="AD412" s="334"/>
      <c r="AE412" s="334"/>
      <c r="AF412" s="334"/>
      <c r="AG412" s="445"/>
      <c r="AH412" s="37"/>
    </row>
    <row r="413" spans="1:34" s="4" customFormat="1">
      <c r="A413" s="58"/>
      <c r="B413" s="124"/>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306"/>
      <c r="Y413" s="335"/>
      <c r="Z413" s="334"/>
      <c r="AA413" s="334"/>
      <c r="AB413" s="334"/>
      <c r="AC413" s="334"/>
      <c r="AD413" s="334"/>
      <c r="AE413" s="334"/>
      <c r="AF413" s="334"/>
      <c r="AG413" s="445"/>
      <c r="AH413" s="37"/>
    </row>
    <row r="414" spans="1:34" s="4" customFormat="1">
      <c r="A414" s="58"/>
      <c r="B414" s="123"/>
      <c r="C414" s="120"/>
      <c r="D414" s="120"/>
      <c r="E414" s="120"/>
      <c r="F414" s="120"/>
      <c r="G414" s="120"/>
      <c r="H414" s="120"/>
      <c r="I414" s="120"/>
      <c r="J414" s="120"/>
      <c r="K414" s="120"/>
      <c r="L414" s="120"/>
      <c r="M414" s="120"/>
      <c r="N414" s="120"/>
      <c r="O414" s="146"/>
      <c r="P414" s="72" t="s">
        <v>581</v>
      </c>
      <c r="Q414" s="72"/>
      <c r="R414" s="72"/>
      <c r="S414" s="146"/>
      <c r="T414" s="72" t="s">
        <v>97</v>
      </c>
      <c r="U414" s="120"/>
      <c r="V414" s="120"/>
      <c r="W414" s="120"/>
      <c r="X414" s="304"/>
      <c r="Y414" s="336"/>
      <c r="Z414" s="336"/>
      <c r="AA414" s="336"/>
      <c r="AB414" s="336"/>
      <c r="AC414" s="336"/>
      <c r="AD414" s="336"/>
      <c r="AE414" s="336"/>
      <c r="AF414" s="336"/>
      <c r="AG414" s="445"/>
      <c r="AH414" s="37"/>
    </row>
    <row r="415" spans="1:34" s="4" customFormat="1">
      <c r="A415" s="58"/>
      <c r="B415" s="123"/>
      <c r="C415" s="120"/>
      <c r="D415" s="120"/>
      <c r="E415" s="120"/>
      <c r="F415" s="120"/>
      <c r="G415" s="120"/>
      <c r="H415" s="120"/>
      <c r="I415" s="120"/>
      <c r="J415" s="120"/>
      <c r="K415" s="120"/>
      <c r="L415" s="120"/>
      <c r="M415" s="120"/>
      <c r="N415" s="120"/>
      <c r="O415" s="120"/>
      <c r="P415" s="120"/>
      <c r="Q415" s="120"/>
      <c r="R415" s="120"/>
      <c r="S415" s="120"/>
      <c r="T415" s="117"/>
      <c r="U415" s="120"/>
      <c r="V415" s="120"/>
      <c r="W415" s="120"/>
      <c r="X415" s="304"/>
      <c r="Y415" s="327" t="s">
        <v>1101</v>
      </c>
      <c r="Z415" s="374"/>
      <c r="AA415" s="374"/>
      <c r="AB415" s="374"/>
      <c r="AC415" s="374"/>
      <c r="AD415" s="374"/>
      <c r="AE415" s="374"/>
      <c r="AF415" s="374"/>
      <c r="AG415" s="440"/>
      <c r="AH415" s="37"/>
    </row>
    <row r="416" spans="1:34" s="4" customFormat="1">
      <c r="A416" s="58"/>
      <c r="B416" s="119" t="s">
        <v>253</v>
      </c>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304"/>
      <c r="Y416" s="327"/>
      <c r="Z416" s="374"/>
      <c r="AA416" s="374"/>
      <c r="AB416" s="374"/>
      <c r="AC416" s="374"/>
      <c r="AD416" s="374"/>
      <c r="AE416" s="374"/>
      <c r="AF416" s="374"/>
      <c r="AG416" s="440"/>
      <c r="AH416" s="37"/>
    </row>
    <row r="417" spans="1:34" s="4" customFormat="1">
      <c r="A417" s="25"/>
      <c r="B417" s="119"/>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304"/>
      <c r="Y417" s="327"/>
      <c r="Z417" s="374"/>
      <c r="AA417" s="374"/>
      <c r="AB417" s="374"/>
      <c r="AC417" s="374"/>
      <c r="AD417" s="374"/>
      <c r="AE417" s="374"/>
      <c r="AF417" s="374"/>
      <c r="AG417" s="440"/>
      <c r="AH417" s="37"/>
    </row>
    <row r="418" spans="1:34" s="4" customFormat="1">
      <c r="A418" s="25"/>
      <c r="B418" s="125"/>
      <c r="C418" s="125"/>
      <c r="D418" s="125"/>
      <c r="E418" s="125"/>
      <c r="F418" s="125"/>
      <c r="G418" s="125"/>
      <c r="H418" s="125"/>
      <c r="I418" s="125"/>
      <c r="J418" s="125"/>
      <c r="K418" s="125"/>
      <c r="L418" s="125"/>
      <c r="M418" s="125"/>
      <c r="N418" s="125"/>
      <c r="O418" s="146"/>
      <c r="P418" s="72" t="s">
        <v>581</v>
      </c>
      <c r="Q418" s="72"/>
      <c r="R418" s="72"/>
      <c r="S418" s="146"/>
      <c r="T418" s="72" t="s">
        <v>97</v>
      </c>
      <c r="U418" s="125"/>
      <c r="V418" s="125"/>
      <c r="W418" s="125"/>
      <c r="X418" s="307"/>
      <c r="Y418" s="327"/>
      <c r="Z418" s="374"/>
      <c r="AA418" s="374"/>
      <c r="AB418" s="374"/>
      <c r="AC418" s="374"/>
      <c r="AD418" s="374"/>
      <c r="AE418" s="374"/>
      <c r="AF418" s="374"/>
      <c r="AG418" s="440"/>
      <c r="AH418" s="4"/>
    </row>
    <row r="419" spans="1:34" s="4" customFormat="1">
      <c r="A419" s="25"/>
      <c r="B419" s="4"/>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307"/>
      <c r="Y419" s="327"/>
      <c r="Z419" s="374"/>
      <c r="AA419" s="374"/>
      <c r="AB419" s="374"/>
      <c r="AC419" s="374"/>
      <c r="AD419" s="374"/>
      <c r="AE419" s="374"/>
      <c r="AF419" s="374"/>
      <c r="AG419" s="440"/>
      <c r="AH419" s="82"/>
    </row>
    <row r="420" spans="1:34" s="4" customFormat="1">
      <c r="A420" s="25"/>
      <c r="B420" s="124" t="s">
        <v>12</v>
      </c>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306"/>
      <c r="Y420" s="338" t="s">
        <v>1102</v>
      </c>
      <c r="Z420" s="376"/>
      <c r="AA420" s="376"/>
      <c r="AB420" s="376"/>
      <c r="AC420" s="376"/>
      <c r="AD420" s="376"/>
      <c r="AE420" s="376"/>
      <c r="AF420" s="376"/>
      <c r="AG420" s="447"/>
      <c r="AH420" s="82"/>
    </row>
    <row r="421" spans="1:34" s="4" customFormat="1">
      <c r="A421" s="25"/>
      <c r="B421" s="124"/>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306"/>
      <c r="Y421" s="338"/>
      <c r="Z421" s="376"/>
      <c r="AA421" s="376"/>
      <c r="AB421" s="376"/>
      <c r="AC421" s="376"/>
      <c r="AD421" s="376"/>
      <c r="AE421" s="376"/>
      <c r="AF421" s="376"/>
      <c r="AG421" s="447"/>
      <c r="AH421" s="82"/>
    </row>
    <row r="422" spans="1:34" s="4" customFormat="1">
      <c r="A422" s="25"/>
      <c r="B422" s="125"/>
      <c r="C422" s="125"/>
      <c r="D422" s="125"/>
      <c r="E422" s="125"/>
      <c r="F422" s="125"/>
      <c r="G422" s="125"/>
      <c r="H422" s="125"/>
      <c r="I422" s="125"/>
      <c r="J422" s="125"/>
      <c r="K422" s="125"/>
      <c r="L422" s="125"/>
      <c r="M422" s="125"/>
      <c r="N422" s="125"/>
      <c r="O422" s="150"/>
      <c r="P422" s="127" t="s">
        <v>581</v>
      </c>
      <c r="Q422" s="127"/>
      <c r="R422" s="127"/>
      <c r="S422" s="150"/>
      <c r="T422" s="127" t="s">
        <v>97</v>
      </c>
      <c r="U422" s="125"/>
      <c r="V422" s="125"/>
      <c r="W422" s="125"/>
      <c r="X422" s="307"/>
      <c r="Y422" s="338"/>
      <c r="Z422" s="376"/>
      <c r="AA422" s="376"/>
      <c r="AB422" s="376"/>
      <c r="AC422" s="376"/>
      <c r="AD422" s="376"/>
      <c r="AE422" s="376"/>
      <c r="AF422" s="376"/>
      <c r="AG422" s="447"/>
      <c r="AH422" s="82"/>
    </row>
    <row r="423" spans="1:34" s="4" customFormat="1">
      <c r="A423" s="25"/>
      <c r="B423" s="125"/>
      <c r="C423" s="4"/>
      <c r="D423" s="4"/>
      <c r="E423" s="4"/>
      <c r="F423" s="4"/>
      <c r="G423" s="4"/>
      <c r="H423" s="4"/>
      <c r="I423" s="4"/>
      <c r="J423" s="4"/>
      <c r="K423" s="4"/>
      <c r="L423" s="4"/>
      <c r="M423" s="4"/>
      <c r="N423" s="4"/>
      <c r="O423" s="4"/>
      <c r="P423" s="4"/>
      <c r="Q423" s="4"/>
      <c r="R423" s="4"/>
      <c r="S423" s="4"/>
      <c r="T423" s="4"/>
      <c r="U423" s="4"/>
      <c r="V423" s="4"/>
      <c r="W423" s="4"/>
      <c r="X423" s="307"/>
      <c r="Y423" s="338" t="s">
        <v>953</v>
      </c>
      <c r="Z423" s="376"/>
      <c r="AA423" s="376"/>
      <c r="AB423" s="376"/>
      <c r="AC423" s="376"/>
      <c r="AD423" s="376"/>
      <c r="AE423" s="376"/>
      <c r="AF423" s="376"/>
      <c r="AG423" s="447"/>
      <c r="AH423" s="82"/>
    </row>
    <row r="424" spans="1:34" s="4" customFormat="1">
      <c r="A424" s="25"/>
      <c r="B424" s="125"/>
      <c r="C424" s="125" t="s">
        <v>375</v>
      </c>
      <c r="D424" s="125"/>
      <c r="E424" s="125"/>
      <c r="F424" s="125"/>
      <c r="G424" s="125" t="s">
        <v>301</v>
      </c>
      <c r="H424" s="125"/>
      <c r="I424" s="125"/>
      <c r="J424" s="125"/>
      <c r="K424" s="201"/>
      <c r="L424" s="208"/>
      <c r="M424" s="208"/>
      <c r="N424" s="208"/>
      <c r="O424" s="208"/>
      <c r="P424" s="208"/>
      <c r="Q424" s="208"/>
      <c r="R424" s="208"/>
      <c r="S424" s="208"/>
      <c r="T424" s="208"/>
      <c r="U424" s="208"/>
      <c r="V424" s="208"/>
      <c r="W424" s="273"/>
      <c r="X424" s="307"/>
      <c r="Y424" s="338"/>
      <c r="Z424" s="376"/>
      <c r="AA424" s="376"/>
      <c r="AB424" s="376"/>
      <c r="AC424" s="376"/>
      <c r="AD424" s="376"/>
      <c r="AE424" s="376"/>
      <c r="AF424" s="376"/>
      <c r="AG424" s="447"/>
      <c r="AH424" s="82"/>
    </row>
    <row r="425" spans="1:34" s="4" customFormat="1">
      <c r="A425" s="25"/>
      <c r="B425" s="125"/>
      <c r="C425" s="125"/>
      <c r="D425" s="125"/>
      <c r="E425" s="125"/>
      <c r="F425" s="125"/>
      <c r="G425" s="125" t="s">
        <v>662</v>
      </c>
      <c r="H425" s="125"/>
      <c r="I425" s="125"/>
      <c r="J425" s="125"/>
      <c r="K425" s="152"/>
      <c r="L425" s="168"/>
      <c r="M425" s="168"/>
      <c r="N425" s="168"/>
      <c r="O425" s="168"/>
      <c r="P425" s="168"/>
      <c r="Q425" s="168"/>
      <c r="R425" s="168"/>
      <c r="S425" s="168"/>
      <c r="T425" s="168"/>
      <c r="U425" s="168"/>
      <c r="V425" s="168"/>
      <c r="W425" s="292"/>
      <c r="X425" s="307"/>
      <c r="Y425" s="338"/>
      <c r="Z425" s="376"/>
      <c r="AA425" s="376"/>
      <c r="AB425" s="376"/>
      <c r="AC425" s="376"/>
      <c r="AD425" s="376"/>
      <c r="AE425" s="376"/>
      <c r="AF425" s="376"/>
      <c r="AG425" s="447"/>
      <c r="AH425" s="82"/>
    </row>
    <row r="426" spans="1:34" s="4" customFormat="1">
      <c r="A426" s="25"/>
      <c r="B426" s="125"/>
      <c r="C426" s="125"/>
      <c r="D426" s="125"/>
      <c r="E426" s="125"/>
      <c r="F426" s="125"/>
      <c r="G426" s="125"/>
      <c r="H426" s="125"/>
      <c r="I426" s="125"/>
      <c r="J426" s="125"/>
      <c r="K426" s="154"/>
      <c r="L426" s="171"/>
      <c r="M426" s="171"/>
      <c r="N426" s="171"/>
      <c r="O426" s="171"/>
      <c r="P426" s="171"/>
      <c r="Q426" s="171"/>
      <c r="R426" s="171"/>
      <c r="S426" s="171"/>
      <c r="T426" s="171"/>
      <c r="U426" s="171"/>
      <c r="V426" s="171"/>
      <c r="W426" s="293"/>
      <c r="X426" s="307"/>
      <c r="Y426" s="339" t="s">
        <v>965</v>
      </c>
      <c r="Z426" s="377"/>
      <c r="AA426" s="377"/>
      <c r="AB426" s="377"/>
      <c r="AC426" s="377"/>
      <c r="AD426" s="377"/>
      <c r="AE426" s="377"/>
      <c r="AF426" s="377"/>
      <c r="AG426" s="448"/>
      <c r="AH426" s="82"/>
    </row>
    <row r="427" spans="1:34" s="4" customFormat="1">
      <c r="A427" s="25"/>
      <c r="B427" s="125"/>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307"/>
      <c r="Y427" s="339"/>
      <c r="Z427" s="377"/>
      <c r="AA427" s="377"/>
      <c r="AB427" s="377"/>
      <c r="AC427" s="377"/>
      <c r="AD427" s="377"/>
      <c r="AE427" s="377"/>
      <c r="AF427" s="377"/>
      <c r="AG427" s="448"/>
      <c r="AH427" s="82"/>
    </row>
    <row r="428" spans="1:34" s="4" customFormat="1">
      <c r="A428" s="25"/>
      <c r="B428" s="124" t="s">
        <v>793</v>
      </c>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306"/>
      <c r="Y428" s="339"/>
      <c r="Z428" s="377"/>
      <c r="AA428" s="377"/>
      <c r="AB428" s="377"/>
      <c r="AC428" s="377"/>
      <c r="AD428" s="377"/>
      <c r="AE428" s="377"/>
      <c r="AF428" s="377"/>
      <c r="AG428" s="448"/>
      <c r="AH428" s="82"/>
    </row>
    <row r="429" spans="1:34" s="4" customFormat="1">
      <c r="A429" s="25"/>
      <c r="B429" s="124"/>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306"/>
      <c r="Y429" s="341"/>
      <c r="Z429" s="341"/>
      <c r="AA429" s="341"/>
      <c r="AB429" s="341"/>
      <c r="AC429" s="341"/>
      <c r="AD429" s="341"/>
      <c r="AE429" s="341"/>
      <c r="AF429" s="341"/>
      <c r="AG429" s="449"/>
      <c r="AH429" s="82"/>
    </row>
    <row r="430" spans="1:34" s="4" customFormat="1">
      <c r="A430" s="25"/>
      <c r="B430" s="125"/>
      <c r="C430" s="125"/>
      <c r="D430" s="125"/>
      <c r="E430" s="125"/>
      <c r="F430" s="125"/>
      <c r="G430" s="125"/>
      <c r="H430" s="125"/>
      <c r="I430" s="125"/>
      <c r="J430" s="125"/>
      <c r="K430" s="125"/>
      <c r="L430" s="125"/>
      <c r="M430" s="125"/>
      <c r="N430" s="125"/>
      <c r="O430" s="150"/>
      <c r="P430" s="127" t="s">
        <v>581</v>
      </c>
      <c r="Q430" s="127"/>
      <c r="R430" s="127"/>
      <c r="S430" s="150"/>
      <c r="T430" s="127" t="s">
        <v>97</v>
      </c>
      <c r="U430" s="125"/>
      <c r="V430" s="125"/>
      <c r="W430" s="125"/>
      <c r="X430" s="307"/>
      <c r="Y430" s="341"/>
      <c r="Z430" s="341"/>
      <c r="AA430" s="341"/>
      <c r="AB430" s="341"/>
      <c r="AC430" s="341"/>
      <c r="AD430" s="341"/>
      <c r="AE430" s="341"/>
      <c r="AF430" s="341"/>
      <c r="AG430" s="449"/>
      <c r="AH430" s="82"/>
    </row>
    <row r="431" spans="1:34" s="4" customFormat="1">
      <c r="A431" s="61"/>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308"/>
      <c r="Y431" s="340"/>
      <c r="Z431" s="340"/>
      <c r="AA431" s="340"/>
      <c r="AB431" s="340"/>
      <c r="AC431" s="340"/>
      <c r="AD431" s="340"/>
      <c r="AE431" s="340"/>
      <c r="AF431" s="340"/>
      <c r="AG431" s="450"/>
      <c r="AH431" s="82"/>
    </row>
    <row r="432" spans="1:34" s="4" customFormat="1">
      <c r="A432" s="57" t="s">
        <v>414</v>
      </c>
      <c r="B432" s="57"/>
      <c r="C432" s="57"/>
      <c r="D432" s="57"/>
      <c r="E432" s="57"/>
      <c r="F432" s="57"/>
      <c r="G432" s="57"/>
      <c r="H432" s="57"/>
      <c r="I432" s="57"/>
      <c r="J432" s="57"/>
      <c r="K432" s="57"/>
      <c r="L432" s="57"/>
      <c r="M432" s="57"/>
      <c r="N432" s="57"/>
      <c r="O432" s="57"/>
      <c r="P432" s="57"/>
      <c r="Q432" s="57"/>
      <c r="R432" s="57"/>
      <c r="S432" s="57"/>
      <c r="T432" s="57"/>
      <c r="U432" s="57"/>
      <c r="V432" s="57"/>
      <c r="W432" s="57"/>
      <c r="X432" s="302"/>
      <c r="Y432" s="102" t="s">
        <v>220</v>
      </c>
      <c r="Z432" s="102"/>
      <c r="AA432" s="102"/>
      <c r="AB432" s="102"/>
      <c r="AC432" s="102"/>
      <c r="AD432" s="102"/>
      <c r="AE432" s="102"/>
      <c r="AF432" s="102"/>
      <c r="AG432" s="102"/>
      <c r="AH432" s="37"/>
    </row>
    <row r="433" spans="1:34" s="4" customFormat="1">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302"/>
      <c r="Y433" s="102"/>
      <c r="Z433" s="102"/>
      <c r="AA433" s="102"/>
      <c r="AB433" s="102"/>
      <c r="AC433" s="102"/>
      <c r="AD433" s="102"/>
      <c r="AE433" s="102"/>
      <c r="AF433" s="102"/>
      <c r="AG433" s="102"/>
      <c r="AH433" s="37"/>
    </row>
    <row r="434" spans="1:34" s="4" customFormat="1">
      <c r="A434" s="25"/>
      <c r="B434" s="125"/>
      <c r="C434" s="125" t="s">
        <v>69</v>
      </c>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342"/>
      <c r="Z434" s="341"/>
      <c r="AA434" s="341"/>
      <c r="AB434" s="341"/>
      <c r="AC434" s="341"/>
      <c r="AD434" s="341"/>
      <c r="AE434" s="341"/>
      <c r="AF434" s="341"/>
      <c r="AG434" s="449"/>
      <c r="AH434" s="82"/>
    </row>
    <row r="435" spans="1:34" s="4" customFormat="1">
      <c r="A435" s="25"/>
      <c r="B435" s="125"/>
      <c r="C435" s="125"/>
      <c r="D435" s="102" t="s">
        <v>791</v>
      </c>
      <c r="E435" s="102"/>
      <c r="F435" s="102"/>
      <c r="G435" s="102"/>
      <c r="H435" s="102"/>
      <c r="I435" s="102" t="s">
        <v>512</v>
      </c>
      <c r="J435" s="102"/>
      <c r="K435" s="102"/>
      <c r="L435" s="102"/>
      <c r="M435" s="102"/>
      <c r="N435" s="102"/>
      <c r="O435" s="102"/>
      <c r="P435" s="102"/>
      <c r="Q435" s="102"/>
      <c r="R435" s="102" t="s">
        <v>421</v>
      </c>
      <c r="S435" s="102"/>
      <c r="T435" s="102"/>
      <c r="U435" s="102"/>
      <c r="V435" s="102"/>
      <c r="W435" s="102" t="s">
        <v>379</v>
      </c>
      <c r="X435" s="102"/>
      <c r="Y435" s="102"/>
      <c r="Z435" s="102"/>
      <c r="AA435" s="102"/>
      <c r="AB435" s="102"/>
      <c r="AC435" s="102"/>
      <c r="AD435" s="102"/>
      <c r="AE435" s="341"/>
      <c r="AF435" s="341"/>
      <c r="AG435" s="449"/>
      <c r="AH435" s="82"/>
    </row>
    <row r="436" spans="1:34" s="4" customFormat="1">
      <c r="A436" s="25"/>
      <c r="B436" s="125"/>
      <c r="C436" s="125"/>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341"/>
      <c r="AF436" s="341"/>
      <c r="AG436" s="449"/>
      <c r="AH436" s="82"/>
    </row>
    <row r="437" spans="1:34" s="4" customFormat="1">
      <c r="A437" s="25"/>
      <c r="B437" s="125"/>
      <c r="C437" s="125"/>
      <c r="D437" s="150"/>
      <c r="E437" s="150"/>
      <c r="F437" s="150"/>
      <c r="G437" s="150"/>
      <c r="H437" s="150"/>
      <c r="I437" s="150"/>
      <c r="J437" s="150"/>
      <c r="K437" s="150"/>
      <c r="L437" s="150"/>
      <c r="M437" s="150"/>
      <c r="N437" s="150"/>
      <c r="O437" s="150"/>
      <c r="P437" s="150"/>
      <c r="Q437" s="150"/>
      <c r="R437" s="150"/>
      <c r="S437" s="150"/>
      <c r="T437" s="150"/>
      <c r="U437" s="150"/>
      <c r="V437" s="150"/>
      <c r="W437" s="150"/>
      <c r="X437" s="150"/>
      <c r="Y437" s="150"/>
      <c r="Z437" s="150"/>
      <c r="AA437" s="150"/>
      <c r="AB437" s="150"/>
      <c r="AC437" s="150"/>
      <c r="AD437" s="150"/>
      <c r="AE437" s="341"/>
      <c r="AF437" s="341"/>
      <c r="AG437" s="449"/>
      <c r="AH437" s="82"/>
    </row>
    <row r="438" spans="1:34" s="4" customFormat="1">
      <c r="A438" s="25"/>
      <c r="B438" s="125"/>
      <c r="C438" s="125"/>
      <c r="D438" s="150"/>
      <c r="E438" s="150"/>
      <c r="F438" s="150"/>
      <c r="G438" s="150"/>
      <c r="H438" s="150"/>
      <c r="I438" s="150"/>
      <c r="J438" s="150"/>
      <c r="K438" s="150"/>
      <c r="L438" s="150"/>
      <c r="M438" s="150"/>
      <c r="N438" s="150"/>
      <c r="O438" s="150"/>
      <c r="P438" s="150"/>
      <c r="Q438" s="150"/>
      <c r="R438" s="150"/>
      <c r="S438" s="150"/>
      <c r="T438" s="150"/>
      <c r="U438" s="150"/>
      <c r="V438" s="150"/>
      <c r="W438" s="150"/>
      <c r="X438" s="150"/>
      <c r="Y438" s="150"/>
      <c r="Z438" s="150"/>
      <c r="AA438" s="150"/>
      <c r="AB438" s="150"/>
      <c r="AC438" s="150"/>
      <c r="AD438" s="150"/>
      <c r="AE438" s="341"/>
      <c r="AF438" s="341"/>
      <c r="AG438" s="449"/>
      <c r="AH438" s="82"/>
    </row>
    <row r="439" spans="1:34" s="4" customFormat="1">
      <c r="A439" s="25"/>
      <c r="B439" s="125"/>
      <c r="C439" s="125"/>
      <c r="D439" s="150"/>
      <c r="E439" s="150"/>
      <c r="F439" s="150"/>
      <c r="G439" s="150"/>
      <c r="H439" s="150"/>
      <c r="I439" s="150"/>
      <c r="J439" s="150"/>
      <c r="K439" s="150"/>
      <c r="L439" s="150"/>
      <c r="M439" s="150"/>
      <c r="N439" s="150"/>
      <c r="O439" s="150"/>
      <c r="P439" s="150"/>
      <c r="Q439" s="150"/>
      <c r="R439" s="150"/>
      <c r="S439" s="150"/>
      <c r="T439" s="150"/>
      <c r="U439" s="150"/>
      <c r="V439" s="150"/>
      <c r="W439" s="150"/>
      <c r="X439" s="150"/>
      <c r="Y439" s="150"/>
      <c r="Z439" s="150"/>
      <c r="AA439" s="150"/>
      <c r="AB439" s="150"/>
      <c r="AC439" s="150"/>
      <c r="AD439" s="150"/>
      <c r="AE439" s="341"/>
      <c r="AF439" s="341"/>
      <c r="AG439" s="449"/>
      <c r="AH439" s="82"/>
    </row>
    <row r="440" spans="1:34" s="4" customFormat="1">
      <c r="A440" s="25"/>
      <c r="B440" s="125"/>
      <c r="C440" s="125"/>
      <c r="D440" s="150"/>
      <c r="E440" s="150"/>
      <c r="F440" s="150"/>
      <c r="G440" s="150"/>
      <c r="H440" s="150"/>
      <c r="I440" s="150"/>
      <c r="J440" s="150"/>
      <c r="K440" s="150"/>
      <c r="L440" s="150"/>
      <c r="M440" s="150"/>
      <c r="N440" s="150"/>
      <c r="O440" s="150"/>
      <c r="P440" s="150"/>
      <c r="Q440" s="150"/>
      <c r="R440" s="150"/>
      <c r="S440" s="150"/>
      <c r="T440" s="150"/>
      <c r="U440" s="150"/>
      <c r="V440" s="150"/>
      <c r="W440" s="150"/>
      <c r="X440" s="150"/>
      <c r="Y440" s="150"/>
      <c r="Z440" s="150"/>
      <c r="AA440" s="150"/>
      <c r="AB440" s="150"/>
      <c r="AC440" s="150"/>
      <c r="AD440" s="150"/>
      <c r="AE440" s="341"/>
      <c r="AF440" s="341"/>
      <c r="AG440" s="449"/>
      <c r="AH440" s="82"/>
    </row>
    <row r="441" spans="1:34" s="4" customFormat="1">
      <c r="A441" s="25"/>
      <c r="B441" s="125"/>
      <c r="C441" s="125"/>
      <c r="D441" s="150"/>
      <c r="E441" s="150"/>
      <c r="F441" s="150"/>
      <c r="G441" s="150"/>
      <c r="H441" s="150"/>
      <c r="I441" s="150"/>
      <c r="J441" s="150"/>
      <c r="K441" s="150"/>
      <c r="L441" s="150"/>
      <c r="M441" s="150"/>
      <c r="N441" s="150"/>
      <c r="O441" s="150"/>
      <c r="P441" s="150"/>
      <c r="Q441" s="150"/>
      <c r="R441" s="150"/>
      <c r="S441" s="150"/>
      <c r="T441" s="150"/>
      <c r="U441" s="150"/>
      <c r="V441" s="150"/>
      <c r="W441" s="150"/>
      <c r="X441" s="150"/>
      <c r="Y441" s="150"/>
      <c r="Z441" s="150"/>
      <c r="AA441" s="150"/>
      <c r="AB441" s="150"/>
      <c r="AC441" s="150"/>
      <c r="AD441" s="150"/>
      <c r="AE441" s="341"/>
      <c r="AF441" s="341"/>
      <c r="AG441" s="449"/>
      <c r="AH441" s="82"/>
    </row>
    <row r="442" spans="1:34" s="4" customFormat="1">
      <c r="A442" s="25"/>
      <c r="B442" s="125"/>
      <c r="C442" s="125"/>
      <c r="D442" s="150"/>
      <c r="E442" s="150"/>
      <c r="F442" s="150"/>
      <c r="G442" s="150"/>
      <c r="H442" s="150"/>
      <c r="I442" s="150"/>
      <c r="J442" s="150"/>
      <c r="K442" s="150"/>
      <c r="L442" s="150"/>
      <c r="M442" s="150"/>
      <c r="N442" s="150"/>
      <c r="O442" s="150"/>
      <c r="P442" s="150"/>
      <c r="Q442" s="150"/>
      <c r="R442" s="150"/>
      <c r="S442" s="150"/>
      <c r="T442" s="150"/>
      <c r="U442" s="150"/>
      <c r="V442" s="150"/>
      <c r="W442" s="150"/>
      <c r="X442" s="150"/>
      <c r="Y442" s="150"/>
      <c r="Z442" s="150"/>
      <c r="AA442" s="150"/>
      <c r="AB442" s="150"/>
      <c r="AC442" s="150"/>
      <c r="AD442" s="150"/>
      <c r="AE442" s="341"/>
      <c r="AF442" s="341"/>
      <c r="AG442" s="449"/>
      <c r="AH442" s="82"/>
    </row>
    <row r="443" spans="1:34" s="4" customFormat="1">
      <c r="A443" s="25"/>
      <c r="B443" s="125"/>
      <c r="C443" s="125"/>
      <c r="D443" s="150"/>
      <c r="E443" s="150"/>
      <c r="F443" s="150"/>
      <c r="G443" s="150"/>
      <c r="H443" s="150"/>
      <c r="I443" s="150"/>
      <c r="J443" s="150"/>
      <c r="K443" s="150"/>
      <c r="L443" s="150"/>
      <c r="M443" s="150"/>
      <c r="N443" s="150"/>
      <c r="O443" s="150"/>
      <c r="P443" s="150"/>
      <c r="Q443" s="150"/>
      <c r="R443" s="150"/>
      <c r="S443" s="150"/>
      <c r="T443" s="150"/>
      <c r="U443" s="150"/>
      <c r="V443" s="150"/>
      <c r="W443" s="150"/>
      <c r="X443" s="150"/>
      <c r="Y443" s="150"/>
      <c r="Z443" s="150"/>
      <c r="AA443" s="150"/>
      <c r="AB443" s="150"/>
      <c r="AC443" s="150"/>
      <c r="AD443" s="150"/>
      <c r="AE443" s="341"/>
      <c r="AF443" s="341"/>
      <c r="AG443" s="449"/>
      <c r="AH443" s="82"/>
    </row>
    <row r="444" spans="1:34" s="4" customFormat="1">
      <c r="A444" s="25"/>
      <c r="B444" s="125"/>
      <c r="C444" s="125"/>
      <c r="D444" s="150"/>
      <c r="E444" s="150"/>
      <c r="F444" s="150"/>
      <c r="G444" s="150"/>
      <c r="H444" s="150"/>
      <c r="I444" s="150"/>
      <c r="J444" s="150"/>
      <c r="K444" s="150"/>
      <c r="L444" s="150"/>
      <c r="M444" s="150"/>
      <c r="N444" s="150"/>
      <c r="O444" s="150"/>
      <c r="P444" s="150"/>
      <c r="Q444" s="150"/>
      <c r="R444" s="150"/>
      <c r="S444" s="150"/>
      <c r="T444" s="150"/>
      <c r="U444" s="150"/>
      <c r="V444" s="150"/>
      <c r="W444" s="150"/>
      <c r="X444" s="150"/>
      <c r="Y444" s="150"/>
      <c r="Z444" s="150"/>
      <c r="AA444" s="150"/>
      <c r="AB444" s="150"/>
      <c r="AC444" s="150"/>
      <c r="AD444" s="150"/>
      <c r="AE444" s="341"/>
      <c r="AF444" s="341"/>
      <c r="AG444" s="449"/>
      <c r="AH444" s="82"/>
    </row>
    <row r="445" spans="1:34" s="4" customFormat="1">
      <c r="A445" s="25"/>
      <c r="B445" s="125"/>
      <c r="C445" s="125"/>
      <c r="D445" s="150"/>
      <c r="E445" s="150"/>
      <c r="F445" s="150"/>
      <c r="G445" s="150"/>
      <c r="H445" s="150"/>
      <c r="I445" s="150"/>
      <c r="J445" s="150"/>
      <c r="K445" s="150"/>
      <c r="L445" s="150"/>
      <c r="M445" s="150"/>
      <c r="N445" s="150"/>
      <c r="O445" s="150"/>
      <c r="P445" s="150"/>
      <c r="Q445" s="150"/>
      <c r="R445" s="150"/>
      <c r="S445" s="150"/>
      <c r="T445" s="150"/>
      <c r="U445" s="150"/>
      <c r="V445" s="150"/>
      <c r="W445" s="150"/>
      <c r="X445" s="150"/>
      <c r="Y445" s="150"/>
      <c r="Z445" s="150"/>
      <c r="AA445" s="150"/>
      <c r="AB445" s="150"/>
      <c r="AC445" s="150"/>
      <c r="AD445" s="150"/>
      <c r="AE445" s="341"/>
      <c r="AF445" s="341"/>
      <c r="AG445" s="449"/>
      <c r="AH445" s="82"/>
    </row>
    <row r="446" spans="1:34" s="4" customFormat="1">
      <c r="A446" s="25"/>
      <c r="B446" s="125"/>
      <c r="C446" s="125"/>
      <c r="D446" s="150"/>
      <c r="E446" s="150"/>
      <c r="F446" s="150"/>
      <c r="G446" s="150"/>
      <c r="H446" s="150"/>
      <c r="I446" s="150"/>
      <c r="J446" s="150"/>
      <c r="K446" s="150"/>
      <c r="L446" s="150"/>
      <c r="M446" s="150"/>
      <c r="N446" s="150"/>
      <c r="O446" s="150"/>
      <c r="P446" s="150"/>
      <c r="Q446" s="150"/>
      <c r="R446" s="150"/>
      <c r="S446" s="150"/>
      <c r="T446" s="150"/>
      <c r="U446" s="150"/>
      <c r="V446" s="150"/>
      <c r="W446" s="150"/>
      <c r="X446" s="150"/>
      <c r="Y446" s="150"/>
      <c r="Z446" s="150"/>
      <c r="AA446" s="150"/>
      <c r="AB446" s="150"/>
      <c r="AC446" s="150"/>
      <c r="AD446" s="150"/>
      <c r="AE446" s="341"/>
      <c r="AF446" s="341"/>
      <c r="AG446" s="449"/>
      <c r="AH446" s="82"/>
    </row>
    <row r="447" spans="1:34" s="4" customFormat="1">
      <c r="A447" s="25"/>
      <c r="B447" s="125"/>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343"/>
      <c r="Z447" s="341"/>
      <c r="AA447" s="341"/>
      <c r="AB447" s="341"/>
      <c r="AC447" s="341"/>
      <c r="AD447" s="341"/>
      <c r="AE447" s="341"/>
      <c r="AF447" s="341"/>
      <c r="AG447" s="449"/>
      <c r="AH447" s="82"/>
    </row>
    <row r="448" spans="1:34" s="4" customFormat="1">
      <c r="A448" s="25"/>
      <c r="B448" s="125"/>
      <c r="C448" s="124" t="s">
        <v>385</v>
      </c>
      <c r="D448" s="124"/>
      <c r="E448" s="124"/>
      <c r="F448" s="124"/>
      <c r="G448" s="124"/>
      <c r="H448" s="124"/>
      <c r="I448" s="124"/>
      <c r="J448" s="124"/>
      <c r="K448" s="124"/>
      <c r="L448" s="124"/>
      <c r="M448" s="124"/>
      <c r="N448" s="124"/>
      <c r="O448" s="124"/>
      <c r="P448" s="124"/>
      <c r="Q448" s="124"/>
      <c r="R448" s="124"/>
      <c r="S448" s="124"/>
      <c r="T448" s="124"/>
      <c r="U448" s="124"/>
      <c r="V448" s="124"/>
      <c r="W448" s="124"/>
      <c r="X448" s="306"/>
      <c r="Y448" s="341"/>
      <c r="Z448" s="341"/>
      <c r="AA448" s="341"/>
      <c r="AB448" s="341"/>
      <c r="AC448" s="341"/>
      <c r="AD448" s="341"/>
      <c r="AE448" s="341"/>
      <c r="AF448" s="341"/>
      <c r="AG448" s="449"/>
      <c r="AH448" s="82"/>
    </row>
    <row r="449" spans="1:34" s="4" customFormat="1">
      <c r="A449" s="25"/>
      <c r="B449" s="125"/>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306"/>
      <c r="Y449" s="341"/>
      <c r="Z449" s="341"/>
      <c r="AA449" s="341"/>
      <c r="AB449" s="341"/>
      <c r="AC449" s="341"/>
      <c r="AD449" s="341"/>
      <c r="AE449" s="341"/>
      <c r="AF449" s="341"/>
      <c r="AG449" s="449"/>
      <c r="AH449" s="82"/>
    </row>
    <row r="450" spans="1:34" s="4" customFormat="1">
      <c r="A450" s="25"/>
      <c r="B450" s="125"/>
      <c r="C450" s="125"/>
      <c r="D450" s="125"/>
      <c r="E450" s="125"/>
      <c r="F450" s="125"/>
      <c r="G450" s="125"/>
      <c r="H450" s="125"/>
      <c r="I450" s="125"/>
      <c r="J450" s="125"/>
      <c r="K450" s="125"/>
      <c r="L450" s="125"/>
      <c r="M450" s="125"/>
      <c r="N450" s="125"/>
      <c r="O450" s="150"/>
      <c r="P450" s="127" t="s">
        <v>581</v>
      </c>
      <c r="Q450" s="127"/>
      <c r="R450" s="127"/>
      <c r="S450" s="150"/>
      <c r="T450" s="127" t="s">
        <v>97</v>
      </c>
      <c r="U450" s="125"/>
      <c r="V450" s="125"/>
      <c r="W450" s="125"/>
      <c r="X450" s="307"/>
      <c r="Y450" s="341"/>
      <c r="Z450" s="341"/>
      <c r="AA450" s="341"/>
      <c r="AB450" s="341"/>
      <c r="AC450" s="341"/>
      <c r="AD450" s="341"/>
      <c r="AE450" s="341"/>
      <c r="AF450" s="341"/>
      <c r="AG450" s="449"/>
      <c r="AH450" s="82"/>
    </row>
    <row r="451" spans="1:34" s="4" customFormat="1">
      <c r="A451" s="25"/>
      <c r="B451" s="125"/>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307"/>
      <c r="Y451" s="341"/>
      <c r="Z451" s="341"/>
      <c r="AA451" s="341"/>
      <c r="AB451" s="341"/>
      <c r="AC451" s="341"/>
      <c r="AD451" s="341"/>
      <c r="AE451" s="341"/>
      <c r="AF451" s="341"/>
      <c r="AG451" s="449"/>
      <c r="AH451" s="4"/>
    </row>
    <row r="452" spans="1:34" s="4" customFormat="1">
      <c r="A452" s="25"/>
      <c r="B452" s="125" t="s">
        <v>835</v>
      </c>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307"/>
      <c r="Y452" s="341"/>
      <c r="Z452" s="341"/>
      <c r="AA452" s="341"/>
      <c r="AB452" s="341"/>
      <c r="AC452" s="341"/>
      <c r="AD452" s="341"/>
      <c r="AE452" s="341"/>
      <c r="AF452" s="341"/>
      <c r="AG452" s="449"/>
      <c r="AH452" s="82"/>
    </row>
    <row r="453" spans="1:34" s="4" customFormat="1">
      <c r="A453" s="25"/>
      <c r="B453" s="125"/>
      <c r="C453" s="125"/>
      <c r="D453" s="125"/>
      <c r="E453" s="125"/>
      <c r="F453" s="125"/>
      <c r="G453" s="125"/>
      <c r="H453" s="125"/>
      <c r="I453" s="125"/>
      <c r="J453" s="125"/>
      <c r="K453" s="125"/>
      <c r="L453" s="125"/>
      <c r="M453" s="125"/>
      <c r="N453" s="125"/>
      <c r="O453" s="150"/>
      <c r="P453" s="127" t="s">
        <v>581</v>
      </c>
      <c r="Q453" s="127"/>
      <c r="R453" s="127"/>
      <c r="S453" s="150"/>
      <c r="T453" s="127" t="s">
        <v>97</v>
      </c>
      <c r="U453" s="125"/>
      <c r="V453" s="125"/>
      <c r="W453" s="125"/>
      <c r="X453" s="307"/>
      <c r="Y453" s="341"/>
      <c r="Z453" s="341"/>
      <c r="AA453" s="341"/>
      <c r="AB453" s="341"/>
      <c r="AC453" s="341"/>
      <c r="AD453" s="341"/>
      <c r="AE453" s="341"/>
      <c r="AF453" s="341"/>
      <c r="AG453" s="449"/>
      <c r="AH453" s="82"/>
    </row>
    <row r="454" spans="1:34" s="4" customFormat="1">
      <c r="A454" s="25"/>
      <c r="B454" s="125"/>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307"/>
      <c r="Y454" s="341"/>
      <c r="Z454" s="341"/>
      <c r="AA454" s="341"/>
      <c r="AB454" s="341"/>
      <c r="AC454" s="341"/>
      <c r="AD454" s="341"/>
      <c r="AE454" s="341"/>
      <c r="AF454" s="341"/>
      <c r="AG454" s="449"/>
      <c r="AH454" s="82"/>
    </row>
    <row r="455" spans="1:34" s="4" customFormat="1">
      <c r="A455" s="25"/>
      <c r="B455" s="125" t="s">
        <v>684</v>
      </c>
      <c r="C455" s="4"/>
      <c r="D455" s="125"/>
      <c r="E455" s="125"/>
      <c r="F455" s="125"/>
      <c r="G455" s="201"/>
      <c r="H455" s="208"/>
      <c r="I455" s="208"/>
      <c r="J455" s="208"/>
      <c r="K455" s="208"/>
      <c r="L455" s="208"/>
      <c r="M455" s="208"/>
      <c r="N455" s="208"/>
      <c r="O455" s="208"/>
      <c r="P455" s="208"/>
      <c r="Q455" s="208"/>
      <c r="R455" s="208"/>
      <c r="S455" s="208"/>
      <c r="T455" s="208"/>
      <c r="U455" s="208"/>
      <c r="V455" s="273"/>
      <c r="W455" s="127"/>
      <c r="X455" s="307"/>
      <c r="Y455" s="341"/>
      <c r="Z455" s="341"/>
      <c r="AA455" s="341"/>
      <c r="AB455" s="341"/>
      <c r="AC455" s="341"/>
      <c r="AD455" s="341"/>
      <c r="AE455" s="341"/>
      <c r="AF455" s="341"/>
      <c r="AG455" s="449"/>
      <c r="AH455" s="82"/>
    </row>
    <row r="456" spans="1:34" s="4" customFormat="1">
      <c r="A456" s="25"/>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307"/>
      <c r="Y456" s="341"/>
      <c r="Z456" s="341"/>
      <c r="AA456" s="341"/>
      <c r="AB456" s="341"/>
      <c r="AC456" s="341"/>
      <c r="AD456" s="341"/>
      <c r="AE456" s="341"/>
      <c r="AF456" s="341"/>
      <c r="AG456" s="449"/>
      <c r="AH456" s="82"/>
    </row>
    <row r="457" spans="1:34" s="4" customFormat="1">
      <c r="A457" s="25"/>
      <c r="B457" s="124" t="s">
        <v>1018</v>
      </c>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306"/>
      <c r="Y457" s="341"/>
      <c r="Z457" s="341"/>
      <c r="AA457" s="341"/>
      <c r="AB457" s="341"/>
      <c r="AC457" s="341"/>
      <c r="AD457" s="341"/>
      <c r="AE457" s="341"/>
      <c r="AF457" s="341"/>
      <c r="AG457" s="449"/>
      <c r="AH457" s="82"/>
    </row>
    <row r="458" spans="1:34" s="4" customFormat="1">
      <c r="A458" s="25"/>
      <c r="B458" s="124"/>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306"/>
      <c r="Y458" s="341"/>
      <c r="Z458" s="341"/>
      <c r="AA458" s="341"/>
      <c r="AB458" s="341"/>
      <c r="AC458" s="341"/>
      <c r="AD458" s="341"/>
      <c r="AE458" s="341"/>
      <c r="AF458" s="341"/>
      <c r="AG458" s="449"/>
      <c r="AH458" s="82"/>
    </row>
    <row r="459" spans="1:34" s="4" customFormat="1">
      <c r="A459" s="25"/>
      <c r="B459" s="125"/>
      <c r="C459" s="125"/>
      <c r="D459" s="125"/>
      <c r="E459" s="125"/>
      <c r="F459" s="125"/>
      <c r="G459" s="125"/>
      <c r="H459" s="125"/>
      <c r="I459" s="125"/>
      <c r="J459" s="125"/>
      <c r="K459" s="125"/>
      <c r="L459" s="125"/>
      <c r="M459" s="125"/>
      <c r="N459" s="125"/>
      <c r="O459" s="150"/>
      <c r="P459" s="127" t="s">
        <v>581</v>
      </c>
      <c r="Q459" s="127"/>
      <c r="R459" s="127"/>
      <c r="S459" s="150"/>
      <c r="T459" s="127" t="s">
        <v>97</v>
      </c>
      <c r="U459" s="125"/>
      <c r="V459" s="125"/>
      <c r="W459" s="125"/>
      <c r="X459" s="307"/>
      <c r="Y459" s="341"/>
      <c r="Z459" s="341"/>
      <c r="AA459" s="341"/>
      <c r="AB459" s="341"/>
      <c r="AC459" s="341"/>
      <c r="AD459" s="341"/>
      <c r="AE459" s="341"/>
      <c r="AF459" s="341"/>
      <c r="AG459" s="449"/>
      <c r="AH459" s="82"/>
    </row>
    <row r="460" spans="1:34" s="4" customFormat="1">
      <c r="A460" s="25"/>
      <c r="B460" s="125"/>
      <c r="C460" s="125"/>
      <c r="D460" s="125"/>
      <c r="E460" s="125"/>
      <c r="F460" s="125"/>
      <c r="G460" s="125"/>
      <c r="H460" s="125"/>
      <c r="I460" s="125"/>
      <c r="J460" s="125"/>
      <c r="K460" s="125"/>
      <c r="L460" s="125"/>
      <c r="M460" s="125"/>
      <c r="N460" s="125"/>
      <c r="O460" s="125"/>
      <c r="P460" s="125"/>
      <c r="Q460" s="125"/>
      <c r="R460" s="125"/>
      <c r="S460" s="125"/>
      <c r="T460" s="125"/>
      <c r="U460" s="125"/>
      <c r="V460" s="125"/>
      <c r="W460" s="4"/>
      <c r="X460" s="307"/>
      <c r="Y460" s="341"/>
      <c r="Z460" s="341"/>
      <c r="AA460" s="341"/>
      <c r="AB460" s="341"/>
      <c r="AC460" s="341"/>
      <c r="AD460" s="341"/>
      <c r="AE460" s="341"/>
      <c r="AF460" s="341"/>
      <c r="AG460" s="449"/>
      <c r="AH460" s="82"/>
    </row>
    <row r="461" spans="1:34" s="4" customFormat="1">
      <c r="A461" s="25"/>
      <c r="B461" s="125"/>
      <c r="C461" s="125" t="s">
        <v>69</v>
      </c>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344"/>
      <c r="Z461" s="341"/>
      <c r="AA461" s="341"/>
      <c r="AB461" s="341"/>
      <c r="AC461" s="341"/>
      <c r="AD461" s="341"/>
      <c r="AE461" s="341"/>
      <c r="AF461" s="341"/>
      <c r="AG461" s="449"/>
      <c r="AH461" s="82"/>
    </row>
    <row r="462" spans="1:34" s="4" customFormat="1">
      <c r="A462" s="25"/>
      <c r="B462" s="125"/>
      <c r="C462" s="125"/>
      <c r="D462" s="102" t="s">
        <v>791</v>
      </c>
      <c r="E462" s="102"/>
      <c r="F462" s="102"/>
      <c r="G462" s="102"/>
      <c r="H462" s="102"/>
      <c r="I462" s="102" t="s">
        <v>65</v>
      </c>
      <c r="J462" s="102"/>
      <c r="K462" s="102"/>
      <c r="L462" s="102"/>
      <c r="M462" s="102"/>
      <c r="N462" s="102"/>
      <c r="O462" s="102"/>
      <c r="P462" s="102"/>
      <c r="Q462" s="102"/>
      <c r="R462" s="102" t="s">
        <v>421</v>
      </c>
      <c r="S462" s="102"/>
      <c r="T462" s="102"/>
      <c r="U462" s="102"/>
      <c r="V462" s="102"/>
      <c r="W462" s="102" t="s">
        <v>379</v>
      </c>
      <c r="X462" s="102"/>
      <c r="Y462" s="102"/>
      <c r="Z462" s="102"/>
      <c r="AA462" s="102"/>
      <c r="AB462" s="102"/>
      <c r="AC462" s="102"/>
      <c r="AD462" s="102"/>
      <c r="AE462" s="341"/>
      <c r="AF462" s="341"/>
      <c r="AG462" s="449"/>
      <c r="AH462" s="82"/>
    </row>
    <row r="463" spans="1:34" s="4" customFormat="1">
      <c r="A463" s="25"/>
      <c r="B463" s="125"/>
      <c r="C463" s="125"/>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341"/>
      <c r="AF463" s="341"/>
      <c r="AG463" s="449"/>
      <c r="AH463" s="82"/>
    </row>
    <row r="464" spans="1:34" s="4" customFormat="1">
      <c r="A464" s="25"/>
      <c r="B464" s="125"/>
      <c r="C464" s="125"/>
      <c r="D464" s="150"/>
      <c r="E464" s="150"/>
      <c r="F464" s="150"/>
      <c r="G464" s="150"/>
      <c r="H464" s="150"/>
      <c r="I464" s="150"/>
      <c r="J464" s="150"/>
      <c r="K464" s="150"/>
      <c r="L464" s="150"/>
      <c r="M464" s="150"/>
      <c r="N464" s="150"/>
      <c r="O464" s="150"/>
      <c r="P464" s="150"/>
      <c r="Q464" s="150"/>
      <c r="R464" s="150"/>
      <c r="S464" s="150"/>
      <c r="T464" s="150"/>
      <c r="U464" s="150"/>
      <c r="V464" s="150"/>
      <c r="W464" s="150"/>
      <c r="X464" s="150"/>
      <c r="Y464" s="150"/>
      <c r="Z464" s="150"/>
      <c r="AA464" s="150"/>
      <c r="AB464" s="150"/>
      <c r="AC464" s="150"/>
      <c r="AD464" s="150"/>
      <c r="AE464" s="341"/>
      <c r="AF464" s="341"/>
      <c r="AG464" s="449"/>
      <c r="AH464" s="82"/>
    </row>
    <row r="465" spans="1:34" s="4" customFormat="1">
      <c r="A465" s="25"/>
      <c r="B465" s="125"/>
      <c r="C465" s="125"/>
      <c r="D465" s="150"/>
      <c r="E465" s="150"/>
      <c r="F465" s="150"/>
      <c r="G465" s="150"/>
      <c r="H465" s="150"/>
      <c r="I465" s="150"/>
      <c r="J465" s="150"/>
      <c r="K465" s="150"/>
      <c r="L465" s="150"/>
      <c r="M465" s="150"/>
      <c r="N465" s="150"/>
      <c r="O465" s="150"/>
      <c r="P465" s="150"/>
      <c r="Q465" s="150"/>
      <c r="R465" s="150"/>
      <c r="S465" s="150"/>
      <c r="T465" s="150"/>
      <c r="U465" s="150"/>
      <c r="V465" s="150"/>
      <c r="W465" s="150"/>
      <c r="X465" s="150"/>
      <c r="Y465" s="150"/>
      <c r="Z465" s="150"/>
      <c r="AA465" s="150"/>
      <c r="AB465" s="150"/>
      <c r="AC465" s="150"/>
      <c r="AD465" s="150"/>
      <c r="AE465" s="341"/>
      <c r="AF465" s="341"/>
      <c r="AG465" s="449"/>
      <c r="AH465" s="82"/>
    </row>
    <row r="466" spans="1:34" s="4" customFormat="1" ht="13.5" customHeight="1">
      <c r="A466" s="25"/>
      <c r="B466" s="125"/>
      <c r="C466" s="125"/>
      <c r="D466" s="150"/>
      <c r="E466" s="150"/>
      <c r="F466" s="150"/>
      <c r="G466" s="150"/>
      <c r="H466" s="150"/>
      <c r="I466" s="150"/>
      <c r="J466" s="150"/>
      <c r="K466" s="150"/>
      <c r="L466" s="150"/>
      <c r="M466" s="150"/>
      <c r="N466" s="150"/>
      <c r="O466" s="150"/>
      <c r="P466" s="150"/>
      <c r="Q466" s="150"/>
      <c r="R466" s="150"/>
      <c r="S466" s="150"/>
      <c r="T466" s="150"/>
      <c r="U466" s="150"/>
      <c r="V466" s="150"/>
      <c r="W466" s="150"/>
      <c r="X466" s="150"/>
      <c r="Y466" s="150"/>
      <c r="Z466" s="150"/>
      <c r="AA466" s="150"/>
      <c r="AB466" s="150"/>
      <c r="AC466" s="150"/>
      <c r="AD466" s="150"/>
      <c r="AE466" s="341"/>
      <c r="AF466" s="341"/>
      <c r="AG466" s="449"/>
      <c r="AH466" s="82"/>
    </row>
    <row r="467" spans="1:34" s="4" customFormat="1">
      <c r="A467" s="25"/>
      <c r="B467" s="125"/>
      <c r="C467" s="125"/>
      <c r="D467" s="150"/>
      <c r="E467" s="150"/>
      <c r="F467" s="150"/>
      <c r="G467" s="150"/>
      <c r="H467" s="150"/>
      <c r="I467" s="150"/>
      <c r="J467" s="150"/>
      <c r="K467" s="150"/>
      <c r="L467" s="150"/>
      <c r="M467" s="150"/>
      <c r="N467" s="150"/>
      <c r="O467" s="150"/>
      <c r="P467" s="150"/>
      <c r="Q467" s="150"/>
      <c r="R467" s="150"/>
      <c r="S467" s="150"/>
      <c r="T467" s="150"/>
      <c r="U467" s="150"/>
      <c r="V467" s="150"/>
      <c r="W467" s="150"/>
      <c r="X467" s="150"/>
      <c r="Y467" s="150"/>
      <c r="Z467" s="150"/>
      <c r="AA467" s="150"/>
      <c r="AB467" s="150"/>
      <c r="AC467" s="150"/>
      <c r="AD467" s="150"/>
      <c r="AE467" s="341"/>
      <c r="AF467" s="341"/>
      <c r="AG467" s="449"/>
      <c r="AH467" s="82"/>
    </row>
    <row r="468" spans="1:34" s="4" customFormat="1">
      <c r="A468" s="25"/>
      <c r="B468" s="125"/>
      <c r="C468" s="125"/>
      <c r="D468" s="150"/>
      <c r="E468" s="150"/>
      <c r="F468" s="150"/>
      <c r="G468" s="150"/>
      <c r="H468" s="150"/>
      <c r="I468" s="150"/>
      <c r="J468" s="150"/>
      <c r="K468" s="150"/>
      <c r="L468" s="150"/>
      <c r="M468" s="150"/>
      <c r="N468" s="150"/>
      <c r="O468" s="150"/>
      <c r="P468" s="150"/>
      <c r="Q468" s="150"/>
      <c r="R468" s="150"/>
      <c r="S468" s="150"/>
      <c r="T468" s="150"/>
      <c r="U468" s="150"/>
      <c r="V468" s="150"/>
      <c r="W468" s="150"/>
      <c r="X468" s="150"/>
      <c r="Y468" s="150"/>
      <c r="Z468" s="150"/>
      <c r="AA468" s="150"/>
      <c r="AB468" s="150"/>
      <c r="AC468" s="150"/>
      <c r="AD468" s="150"/>
      <c r="AE468" s="341"/>
      <c r="AF468" s="341"/>
      <c r="AG468" s="449"/>
      <c r="AH468" s="82"/>
    </row>
    <row r="469" spans="1:34" s="4" customFormat="1">
      <c r="A469" s="25"/>
      <c r="B469" s="125"/>
      <c r="C469" s="125"/>
      <c r="D469" s="150"/>
      <c r="E469" s="150"/>
      <c r="F469" s="150"/>
      <c r="G469" s="150"/>
      <c r="H469" s="150"/>
      <c r="I469" s="150"/>
      <c r="J469" s="150"/>
      <c r="K469" s="150"/>
      <c r="L469" s="150"/>
      <c r="M469" s="150"/>
      <c r="N469" s="150"/>
      <c r="O469" s="150"/>
      <c r="P469" s="150"/>
      <c r="Q469" s="150"/>
      <c r="R469" s="150"/>
      <c r="S469" s="150"/>
      <c r="T469" s="150"/>
      <c r="U469" s="150"/>
      <c r="V469" s="150"/>
      <c r="W469" s="150"/>
      <c r="X469" s="150"/>
      <c r="Y469" s="150"/>
      <c r="Z469" s="150"/>
      <c r="AA469" s="150"/>
      <c r="AB469" s="150"/>
      <c r="AC469" s="150"/>
      <c r="AD469" s="150"/>
      <c r="AE469" s="341"/>
      <c r="AF469" s="341"/>
      <c r="AG469" s="449"/>
      <c r="AH469" s="82"/>
    </row>
    <row r="470" spans="1:34" s="4" customFormat="1">
      <c r="A470" s="25"/>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23"/>
      <c r="Z470" s="127"/>
      <c r="AA470" s="127"/>
      <c r="AB470" s="127"/>
      <c r="AC470" s="127"/>
      <c r="AD470" s="127"/>
      <c r="AE470" s="361"/>
      <c r="AF470" s="361"/>
      <c r="AG470" s="449"/>
      <c r="AH470" s="82"/>
    </row>
    <row r="471" spans="1:34" s="4" customFormat="1">
      <c r="A471" s="25"/>
      <c r="B471" s="125" t="s">
        <v>146</v>
      </c>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25"/>
      <c r="Z471" s="125"/>
      <c r="AA471" s="125"/>
      <c r="AB471" s="125"/>
      <c r="AC471" s="125"/>
      <c r="AD471" s="125"/>
      <c r="AE471" s="341"/>
      <c r="AF471" s="341"/>
      <c r="AG471" s="449"/>
      <c r="AH471" s="4"/>
    </row>
    <row r="472" spans="1:34" s="4" customFormat="1">
      <c r="A472" s="25"/>
      <c r="B472" s="125"/>
      <c r="C472" s="125"/>
      <c r="D472" s="125"/>
      <c r="E472" s="125"/>
      <c r="F472" s="125"/>
      <c r="G472" s="125"/>
      <c r="H472" s="125"/>
      <c r="I472" s="125"/>
      <c r="J472" s="125"/>
      <c r="K472" s="125"/>
      <c r="L472" s="125"/>
      <c r="M472" s="125"/>
      <c r="N472" s="125"/>
      <c r="O472" s="155"/>
      <c r="P472" s="127" t="s">
        <v>581</v>
      </c>
      <c r="Q472" s="127"/>
      <c r="R472" s="127"/>
      <c r="S472" s="150"/>
      <c r="T472" s="127" t="s">
        <v>97</v>
      </c>
      <c r="U472" s="125"/>
      <c r="V472" s="125"/>
      <c r="W472" s="125"/>
      <c r="X472" s="125"/>
      <c r="Y472" s="25"/>
      <c r="Z472" s="125"/>
      <c r="AA472" s="125"/>
      <c r="AB472" s="125"/>
      <c r="AC472" s="125"/>
      <c r="AD472" s="125"/>
      <c r="AE472" s="341"/>
      <c r="AF472" s="341"/>
      <c r="AG472" s="449"/>
      <c r="AH472" s="4"/>
    </row>
    <row r="473" spans="1:34" s="4" customFormat="1">
      <c r="A473" s="25"/>
      <c r="B473" s="125"/>
      <c r="C473" s="125"/>
      <c r="D473" s="125"/>
      <c r="E473" s="125"/>
      <c r="F473" s="125"/>
      <c r="G473" s="125"/>
      <c r="H473" s="125"/>
      <c r="I473" s="125"/>
      <c r="J473" s="125"/>
      <c r="K473" s="125"/>
      <c r="L473" s="125"/>
      <c r="M473" s="125"/>
      <c r="N473" s="125"/>
      <c r="O473" s="131"/>
      <c r="P473" s="131"/>
      <c r="Q473" s="131"/>
      <c r="R473" s="131"/>
      <c r="S473" s="131"/>
      <c r="T473" s="131"/>
      <c r="U473" s="131"/>
      <c r="V473" s="125"/>
      <c r="W473" s="125"/>
      <c r="X473" s="125"/>
      <c r="Y473" s="25"/>
      <c r="Z473" s="125"/>
      <c r="AA473" s="125"/>
      <c r="AB473" s="125"/>
      <c r="AC473" s="125"/>
      <c r="AD473" s="125"/>
      <c r="AE473" s="341"/>
      <c r="AF473" s="341"/>
      <c r="AG473" s="449"/>
      <c r="AH473" s="4"/>
    </row>
    <row r="474" spans="1:34" s="4" customFormat="1">
      <c r="A474" s="25"/>
      <c r="B474" s="125"/>
      <c r="C474" s="125" t="s">
        <v>1048</v>
      </c>
      <c r="D474" s="125"/>
      <c r="E474" s="4"/>
      <c r="F474" s="4"/>
      <c r="G474" s="72" t="s">
        <v>268</v>
      </c>
      <c r="H474" s="209"/>
      <c r="I474" s="213"/>
      <c r="J474" s="213"/>
      <c r="K474" s="215"/>
      <c r="L474" s="72"/>
      <c r="M474" s="72" t="s">
        <v>272</v>
      </c>
      <c r="N474" s="72"/>
      <c r="O474" s="245"/>
      <c r="P474" s="258"/>
      <c r="Q474" s="258"/>
      <c r="R474" s="258"/>
      <c r="S474" s="282"/>
      <c r="T474" s="131"/>
      <c r="U474" s="131"/>
      <c r="V474" s="125"/>
      <c r="W474" s="125"/>
      <c r="X474" s="125"/>
      <c r="Y474" s="25"/>
      <c r="Z474" s="125"/>
      <c r="AA474" s="125"/>
      <c r="AB474" s="125"/>
      <c r="AC474" s="125"/>
      <c r="AD474" s="125"/>
      <c r="AE474" s="341"/>
      <c r="AF474" s="341"/>
      <c r="AG474" s="449"/>
      <c r="AH474" s="4"/>
    </row>
    <row r="475" spans="1:34" s="4" customFormat="1">
      <c r="A475" s="25"/>
      <c r="B475" s="125"/>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25"/>
      <c r="Z475" s="125"/>
      <c r="AA475" s="125"/>
      <c r="AB475" s="125"/>
      <c r="AC475" s="125"/>
      <c r="AD475" s="125"/>
      <c r="AE475" s="341"/>
      <c r="AF475" s="341"/>
      <c r="AG475" s="449"/>
      <c r="AH475" s="4"/>
    </row>
    <row r="476" spans="1:34" s="4" customFormat="1">
      <c r="A476" s="25"/>
      <c r="B476" s="125"/>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307"/>
      <c r="Y476" s="341"/>
      <c r="Z476" s="341"/>
      <c r="AA476" s="341"/>
      <c r="AB476" s="341"/>
      <c r="AC476" s="341"/>
      <c r="AD476" s="341"/>
      <c r="AE476" s="341"/>
      <c r="AF476" s="341"/>
      <c r="AG476" s="449"/>
      <c r="AH476" s="82"/>
    </row>
    <row r="477" spans="1:34" s="4" customFormat="1">
      <c r="A477" s="25"/>
      <c r="B477" s="123" t="s">
        <v>732</v>
      </c>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307"/>
      <c r="Y477" s="341"/>
      <c r="Z477" s="341"/>
      <c r="AA477" s="341"/>
      <c r="AB477" s="341"/>
      <c r="AC477" s="341"/>
      <c r="AD477" s="341"/>
      <c r="AE477" s="341"/>
      <c r="AF477" s="341"/>
      <c r="AG477" s="449"/>
      <c r="AH477" s="37"/>
    </row>
    <row r="478" spans="1:34" s="4" customFormat="1">
      <c r="A478" s="25"/>
      <c r="B478" s="125"/>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307"/>
      <c r="Y478" s="341"/>
      <c r="Z478" s="341"/>
      <c r="AA478" s="341"/>
      <c r="AB478" s="341"/>
      <c r="AC478" s="341"/>
      <c r="AD478" s="341"/>
      <c r="AE478" s="341"/>
      <c r="AF478" s="341"/>
      <c r="AG478" s="449"/>
      <c r="AH478" s="37"/>
    </row>
    <row r="479" spans="1:34" s="4" customFormat="1">
      <c r="A479" s="25"/>
      <c r="B479" s="125" t="s">
        <v>389</v>
      </c>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307"/>
      <c r="Y479" s="338" t="s">
        <v>1129</v>
      </c>
      <c r="Z479" s="376"/>
      <c r="AA479" s="376"/>
      <c r="AB479" s="376"/>
      <c r="AC479" s="376"/>
      <c r="AD479" s="376"/>
      <c r="AE479" s="376"/>
      <c r="AF479" s="376"/>
      <c r="AG479" s="447"/>
      <c r="AH479" s="37"/>
    </row>
    <row r="480" spans="1:34" s="4" customFormat="1">
      <c r="A480" s="25"/>
      <c r="B480" s="125"/>
      <c r="C480" s="125"/>
      <c r="D480" s="125"/>
      <c r="E480" s="125"/>
      <c r="F480" s="125"/>
      <c r="G480" s="125"/>
      <c r="H480" s="125"/>
      <c r="I480" s="125"/>
      <c r="J480" s="125"/>
      <c r="K480" s="125"/>
      <c r="L480" s="125"/>
      <c r="M480" s="125"/>
      <c r="N480" s="125"/>
      <c r="O480" s="150"/>
      <c r="P480" s="127" t="s">
        <v>581</v>
      </c>
      <c r="Q480" s="127"/>
      <c r="R480" s="127"/>
      <c r="S480" s="150"/>
      <c r="T480" s="127" t="s">
        <v>97</v>
      </c>
      <c r="U480" s="125"/>
      <c r="V480" s="125"/>
      <c r="W480" s="125"/>
      <c r="X480" s="307"/>
      <c r="Y480" s="338"/>
      <c r="Z480" s="376"/>
      <c r="AA480" s="376"/>
      <c r="AB480" s="376"/>
      <c r="AC480" s="376"/>
      <c r="AD480" s="376"/>
      <c r="AE480" s="376"/>
      <c r="AF480" s="376"/>
      <c r="AG480" s="447"/>
      <c r="AH480" s="37"/>
    </row>
    <row r="481" spans="1:34" s="4" customFormat="1">
      <c r="A481" s="25"/>
      <c r="B481" s="125"/>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307"/>
      <c r="Y481" s="338"/>
      <c r="Z481" s="353"/>
      <c r="AA481" s="353"/>
      <c r="AB481" s="353"/>
      <c r="AC481" s="353"/>
      <c r="AD481" s="353"/>
      <c r="AE481" s="353"/>
      <c r="AF481" s="353"/>
      <c r="AG481" s="447"/>
      <c r="AH481" s="37"/>
    </row>
    <row r="482" spans="1:34" s="4" customFormat="1">
      <c r="A482" s="25"/>
      <c r="B482" s="125"/>
      <c r="C482" s="125" t="s">
        <v>375</v>
      </c>
      <c r="D482" s="125"/>
      <c r="E482" s="125"/>
      <c r="F482" s="125"/>
      <c r="G482" s="125" t="s">
        <v>301</v>
      </c>
      <c r="H482" s="125"/>
      <c r="I482" s="125"/>
      <c r="J482" s="125"/>
      <c r="K482" s="201"/>
      <c r="L482" s="208"/>
      <c r="M482" s="208"/>
      <c r="N482" s="208"/>
      <c r="O482" s="208"/>
      <c r="P482" s="208"/>
      <c r="Q482" s="208"/>
      <c r="R482" s="208"/>
      <c r="S482" s="208"/>
      <c r="T482" s="208"/>
      <c r="U482" s="208"/>
      <c r="V482" s="208"/>
      <c r="W482" s="273"/>
      <c r="X482" s="307"/>
      <c r="Y482" s="338"/>
      <c r="Z482" s="353"/>
      <c r="AA482" s="353"/>
      <c r="AB482" s="353"/>
      <c r="AC482" s="353"/>
      <c r="AD482" s="353"/>
      <c r="AE482" s="353"/>
      <c r="AF482" s="353"/>
      <c r="AG482" s="447"/>
      <c r="AH482" s="37"/>
    </row>
    <row r="483" spans="1:34" s="4" customFormat="1">
      <c r="A483" s="25"/>
      <c r="B483" s="125"/>
      <c r="C483" s="125"/>
      <c r="D483" s="125"/>
      <c r="E483" s="125"/>
      <c r="F483" s="125"/>
      <c r="G483" s="125" t="s">
        <v>662</v>
      </c>
      <c r="H483" s="125"/>
      <c r="I483" s="125"/>
      <c r="J483" s="125"/>
      <c r="K483" s="152"/>
      <c r="L483" s="168"/>
      <c r="M483" s="168"/>
      <c r="N483" s="168"/>
      <c r="O483" s="168"/>
      <c r="P483" s="168"/>
      <c r="Q483" s="168"/>
      <c r="R483" s="168"/>
      <c r="S483" s="168"/>
      <c r="T483" s="168"/>
      <c r="U483" s="168"/>
      <c r="V483" s="168"/>
      <c r="W483" s="292"/>
      <c r="X483" s="307"/>
      <c r="Y483" s="338"/>
      <c r="Z483" s="376"/>
      <c r="AA483" s="376"/>
      <c r="AB483" s="376"/>
      <c r="AC483" s="376"/>
      <c r="AD483" s="376"/>
      <c r="AE483" s="376"/>
      <c r="AF483" s="376"/>
      <c r="AG483" s="447"/>
      <c r="AH483" s="37"/>
    </row>
    <row r="484" spans="1:34" s="4" customFormat="1">
      <c r="A484" s="25"/>
      <c r="B484" s="125"/>
      <c r="C484" s="125"/>
      <c r="D484" s="125"/>
      <c r="E484" s="125"/>
      <c r="F484" s="125"/>
      <c r="G484" s="125"/>
      <c r="H484" s="125"/>
      <c r="I484" s="125"/>
      <c r="J484" s="125"/>
      <c r="K484" s="154"/>
      <c r="L484" s="171"/>
      <c r="M484" s="171"/>
      <c r="N484" s="171"/>
      <c r="O484" s="171"/>
      <c r="P484" s="171"/>
      <c r="Q484" s="171"/>
      <c r="R484" s="171"/>
      <c r="S484" s="171"/>
      <c r="T484" s="171"/>
      <c r="U484" s="171"/>
      <c r="V484" s="171"/>
      <c r="W484" s="293"/>
      <c r="X484" s="307"/>
      <c r="Y484" s="338"/>
      <c r="Z484" s="376"/>
      <c r="AA484" s="376"/>
      <c r="AB484" s="376"/>
      <c r="AC484" s="376"/>
      <c r="AD484" s="376"/>
      <c r="AE484" s="376"/>
      <c r="AF484" s="376"/>
      <c r="AG484" s="447"/>
      <c r="AH484" s="37"/>
    </row>
    <row r="485" spans="1:34" s="4" customFormat="1">
      <c r="A485" s="25"/>
      <c r="B485" s="125"/>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307"/>
      <c r="Y485" s="4"/>
      <c r="Z485" s="4"/>
      <c r="AA485" s="4"/>
      <c r="AB485" s="4"/>
      <c r="AC485" s="4"/>
      <c r="AD485" s="4"/>
      <c r="AE485" s="4"/>
      <c r="AF485" s="4"/>
      <c r="AG485" s="419"/>
      <c r="AH485" s="37"/>
    </row>
    <row r="486" spans="1:34" s="4" customFormat="1">
      <c r="A486" s="25"/>
      <c r="B486" s="125" t="s">
        <v>221</v>
      </c>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307"/>
      <c r="Y486" s="4"/>
      <c r="Z486" s="4"/>
      <c r="AA486" s="4"/>
      <c r="AB486" s="4"/>
      <c r="AC486" s="4"/>
      <c r="AD486" s="4"/>
      <c r="AE486" s="4"/>
      <c r="AF486" s="4"/>
      <c r="AG486" s="419"/>
      <c r="AH486" s="37"/>
    </row>
    <row r="487" spans="1:34" s="4" customFormat="1">
      <c r="A487" s="25"/>
      <c r="B487" s="125"/>
      <c r="C487" s="125"/>
      <c r="D487" s="125"/>
      <c r="E487" s="125"/>
      <c r="F487" s="125"/>
      <c r="G487" s="125"/>
      <c r="H487" s="125"/>
      <c r="I487" s="125"/>
      <c r="J487" s="125"/>
      <c r="K487" s="125"/>
      <c r="L487" s="125"/>
      <c r="M487" s="125"/>
      <c r="N487" s="125"/>
      <c r="O487" s="150"/>
      <c r="P487" s="127" t="s">
        <v>581</v>
      </c>
      <c r="Q487" s="127"/>
      <c r="R487" s="127"/>
      <c r="S487" s="150"/>
      <c r="T487" s="127" t="s">
        <v>97</v>
      </c>
      <c r="U487" s="125"/>
      <c r="V487" s="125"/>
      <c r="W487" s="125"/>
      <c r="X487" s="307"/>
      <c r="Y487" s="4"/>
      <c r="Z487" s="4"/>
      <c r="AA487" s="4"/>
      <c r="AB487" s="4"/>
      <c r="AC487" s="4"/>
      <c r="AD487" s="4"/>
      <c r="AE487" s="4"/>
      <c r="AF487" s="4"/>
      <c r="AG487" s="419"/>
      <c r="AH487" s="37"/>
    </row>
    <row r="488" spans="1:34" s="4" customFormat="1">
      <c r="A488" s="25"/>
      <c r="B488" s="125"/>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307"/>
      <c r="Y488" s="4"/>
      <c r="Z488" s="4"/>
      <c r="AA488" s="4"/>
      <c r="AB488" s="4"/>
      <c r="AC488" s="4"/>
      <c r="AD488" s="4"/>
      <c r="AE488" s="4"/>
      <c r="AF488" s="4"/>
      <c r="AG488" s="419"/>
      <c r="AH488" s="37"/>
    </row>
    <row r="489" spans="1:34" s="4" customFormat="1">
      <c r="A489" s="25"/>
      <c r="B489" s="125"/>
      <c r="C489" s="125" t="s">
        <v>626</v>
      </c>
      <c r="D489" s="125"/>
      <c r="E489" s="125"/>
      <c r="F489" s="125"/>
      <c r="G489" s="125"/>
      <c r="H489" s="125"/>
      <c r="I489" s="125"/>
      <c r="J489" s="125"/>
      <c r="K489" s="125"/>
      <c r="L489" s="125"/>
      <c r="M489" s="125"/>
      <c r="N489" s="125"/>
      <c r="O489" s="125"/>
      <c r="P489" s="125"/>
      <c r="Q489" s="125"/>
      <c r="R489" s="125"/>
      <c r="S489" s="125"/>
      <c r="T489" s="125"/>
      <c r="U489" s="125"/>
      <c r="V489" s="125"/>
      <c r="W489" s="125"/>
      <c r="X489" s="307"/>
      <c r="Y489" s="4"/>
      <c r="Z489" s="4"/>
      <c r="AA489" s="4"/>
      <c r="AB489" s="4"/>
      <c r="AC489" s="4"/>
      <c r="AD489" s="4"/>
      <c r="AE489" s="4"/>
      <c r="AF489" s="4"/>
      <c r="AG489" s="419"/>
      <c r="AH489" s="37"/>
    </row>
    <row r="490" spans="1:34" s="4" customFormat="1">
      <c r="A490" s="25"/>
      <c r="B490" s="125"/>
      <c r="C490" s="125"/>
      <c r="D490" s="125"/>
      <c r="E490" s="125"/>
      <c r="F490" s="125"/>
      <c r="G490" s="125"/>
      <c r="H490" s="125"/>
      <c r="I490" s="125"/>
      <c r="J490" s="125"/>
      <c r="K490" s="125"/>
      <c r="L490" s="125"/>
      <c r="M490" s="125"/>
      <c r="N490" s="125"/>
      <c r="O490" s="150"/>
      <c r="P490" s="127" t="s">
        <v>581</v>
      </c>
      <c r="Q490" s="127"/>
      <c r="R490" s="127"/>
      <c r="S490" s="150"/>
      <c r="T490" s="127" t="s">
        <v>97</v>
      </c>
      <c r="U490" s="125"/>
      <c r="V490" s="125"/>
      <c r="W490" s="125"/>
      <c r="X490" s="307"/>
      <c r="Y490" s="4"/>
      <c r="Z490" s="4"/>
      <c r="AA490" s="4"/>
      <c r="AB490" s="4"/>
      <c r="AC490" s="4"/>
      <c r="AD490" s="4"/>
      <c r="AE490" s="4"/>
      <c r="AF490" s="4"/>
      <c r="AG490" s="419"/>
      <c r="AH490" s="37"/>
    </row>
    <row r="491" spans="1:34" s="4" customFormat="1">
      <c r="A491" s="61"/>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308"/>
      <c r="Y491" s="340"/>
      <c r="Z491" s="340"/>
      <c r="AA491" s="340"/>
      <c r="AB491" s="340"/>
      <c r="AC491" s="340"/>
      <c r="AD491" s="340"/>
      <c r="AE491" s="340"/>
      <c r="AF491" s="340"/>
      <c r="AG491" s="450"/>
      <c r="AH491" s="37"/>
    </row>
    <row r="492" spans="1:34" s="4" customFormat="1">
      <c r="A492" s="57" t="s">
        <v>414</v>
      </c>
      <c r="B492" s="57"/>
      <c r="C492" s="57"/>
      <c r="D492" s="57"/>
      <c r="E492" s="57"/>
      <c r="F492" s="57"/>
      <c r="G492" s="57"/>
      <c r="H492" s="57"/>
      <c r="I492" s="57"/>
      <c r="J492" s="57"/>
      <c r="K492" s="57"/>
      <c r="L492" s="57"/>
      <c r="M492" s="57"/>
      <c r="N492" s="57"/>
      <c r="O492" s="57"/>
      <c r="P492" s="57"/>
      <c r="Q492" s="57"/>
      <c r="R492" s="57"/>
      <c r="S492" s="57"/>
      <c r="T492" s="57"/>
      <c r="U492" s="57"/>
      <c r="V492" s="57"/>
      <c r="W492" s="57"/>
      <c r="X492" s="302"/>
      <c r="Y492" s="102" t="s">
        <v>220</v>
      </c>
      <c r="Z492" s="102"/>
      <c r="AA492" s="102"/>
      <c r="AB492" s="102"/>
      <c r="AC492" s="102"/>
      <c r="AD492" s="102"/>
      <c r="AE492" s="102"/>
      <c r="AF492" s="102"/>
      <c r="AG492" s="102"/>
      <c r="AH492" s="37"/>
    </row>
    <row r="493" spans="1:34" s="4" customFormat="1">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302"/>
      <c r="Y493" s="102"/>
      <c r="Z493" s="102"/>
      <c r="AA493" s="102"/>
      <c r="AB493" s="102"/>
      <c r="AC493" s="102"/>
      <c r="AD493" s="102"/>
      <c r="AE493" s="102"/>
      <c r="AF493" s="102"/>
      <c r="AG493" s="102"/>
      <c r="AH493" s="37"/>
    </row>
    <row r="494" spans="1:34" s="4" customFormat="1">
      <c r="A494" s="25"/>
      <c r="B494" s="125"/>
      <c r="C494" s="125" t="s">
        <v>69</v>
      </c>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343"/>
      <c r="Z494" s="341"/>
      <c r="AA494" s="341"/>
      <c r="AB494" s="341"/>
      <c r="AC494" s="341"/>
      <c r="AD494" s="361"/>
      <c r="AE494" s="341"/>
      <c r="AF494" s="341"/>
      <c r="AG494" s="449"/>
      <c r="AH494" s="37"/>
    </row>
    <row r="495" spans="1:34" s="4" customFormat="1">
      <c r="A495" s="25"/>
      <c r="B495" s="125"/>
      <c r="C495" s="102" t="s">
        <v>791</v>
      </c>
      <c r="D495" s="102"/>
      <c r="E495" s="102"/>
      <c r="F495" s="102"/>
      <c r="G495" s="102"/>
      <c r="H495" s="102" t="s">
        <v>512</v>
      </c>
      <c r="I495" s="102"/>
      <c r="J495" s="102"/>
      <c r="K495" s="102"/>
      <c r="L495" s="102"/>
      <c r="M495" s="102"/>
      <c r="N495" s="102"/>
      <c r="O495" s="102"/>
      <c r="P495" s="102"/>
      <c r="Q495" s="102" t="s">
        <v>421</v>
      </c>
      <c r="R495" s="102"/>
      <c r="S495" s="102"/>
      <c r="T495" s="102"/>
      <c r="U495" s="102"/>
      <c r="V495" s="102" t="s">
        <v>379</v>
      </c>
      <c r="W495" s="102"/>
      <c r="X495" s="102"/>
      <c r="Y495" s="102"/>
      <c r="Z495" s="102"/>
      <c r="AA495" s="102"/>
      <c r="AB495" s="102"/>
      <c r="AC495" s="102"/>
      <c r="AD495" s="71"/>
      <c r="AE495" s="341"/>
      <c r="AF495" s="341"/>
      <c r="AG495" s="449"/>
      <c r="AH495" s="37"/>
    </row>
    <row r="496" spans="1:34" s="4" customFormat="1">
      <c r="A496" s="25"/>
      <c r="B496" s="125"/>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71"/>
      <c r="AE496" s="341"/>
      <c r="AF496" s="341"/>
      <c r="AG496" s="449"/>
      <c r="AH496" s="37"/>
    </row>
    <row r="497" spans="1:34" s="4" customFormat="1">
      <c r="A497" s="25"/>
      <c r="B497" s="125"/>
      <c r="C497" s="150"/>
      <c r="D497" s="150"/>
      <c r="E497" s="150"/>
      <c r="F497" s="150"/>
      <c r="G497" s="150"/>
      <c r="H497" s="150"/>
      <c r="I497" s="150"/>
      <c r="J497" s="150"/>
      <c r="K497" s="150"/>
      <c r="L497" s="150"/>
      <c r="M497" s="150"/>
      <c r="N497" s="150"/>
      <c r="O497" s="150"/>
      <c r="P497" s="150"/>
      <c r="Q497" s="150"/>
      <c r="R497" s="150"/>
      <c r="S497" s="150"/>
      <c r="T497" s="150"/>
      <c r="U497" s="150"/>
      <c r="V497" s="150"/>
      <c r="W497" s="150"/>
      <c r="X497" s="150"/>
      <c r="Y497" s="150"/>
      <c r="Z497" s="150"/>
      <c r="AA497" s="150"/>
      <c r="AB497" s="150"/>
      <c r="AC497" s="150"/>
      <c r="AD497" s="127"/>
      <c r="AE497" s="341"/>
      <c r="AF497" s="341"/>
      <c r="AG497" s="449"/>
      <c r="AH497" s="37"/>
    </row>
    <row r="498" spans="1:34" s="4" customFormat="1">
      <c r="A498" s="25"/>
      <c r="B498" s="125"/>
      <c r="C498" s="150"/>
      <c r="D498" s="150"/>
      <c r="E498" s="150"/>
      <c r="F498" s="150"/>
      <c r="G498" s="150"/>
      <c r="H498" s="150"/>
      <c r="I498" s="150"/>
      <c r="J498" s="150"/>
      <c r="K498" s="150"/>
      <c r="L498" s="150"/>
      <c r="M498" s="150"/>
      <c r="N498" s="150"/>
      <c r="O498" s="150"/>
      <c r="P498" s="150"/>
      <c r="Q498" s="150"/>
      <c r="R498" s="150"/>
      <c r="S498" s="150"/>
      <c r="T498" s="150"/>
      <c r="U498" s="150"/>
      <c r="V498" s="150"/>
      <c r="W498" s="150"/>
      <c r="X498" s="150"/>
      <c r="Y498" s="150"/>
      <c r="Z498" s="150"/>
      <c r="AA498" s="150"/>
      <c r="AB498" s="150"/>
      <c r="AC498" s="150"/>
      <c r="AD498" s="127"/>
      <c r="AE498" s="341"/>
      <c r="AF498" s="341"/>
      <c r="AG498" s="449"/>
      <c r="AH498" s="37"/>
    </row>
    <row r="499" spans="1:34" s="4" customFormat="1">
      <c r="A499" s="25"/>
      <c r="B499" s="125"/>
      <c r="C499" s="150"/>
      <c r="D499" s="150"/>
      <c r="E499" s="150"/>
      <c r="F499" s="150"/>
      <c r="G499" s="150"/>
      <c r="H499" s="150"/>
      <c r="I499" s="150"/>
      <c r="J499" s="150"/>
      <c r="K499" s="150"/>
      <c r="L499" s="150"/>
      <c r="M499" s="150"/>
      <c r="N499" s="150"/>
      <c r="O499" s="150"/>
      <c r="P499" s="150"/>
      <c r="Q499" s="150"/>
      <c r="R499" s="150"/>
      <c r="S499" s="150"/>
      <c r="T499" s="150"/>
      <c r="U499" s="150"/>
      <c r="V499" s="150"/>
      <c r="W499" s="150"/>
      <c r="X499" s="150"/>
      <c r="Y499" s="150"/>
      <c r="Z499" s="150"/>
      <c r="AA499" s="150"/>
      <c r="AB499" s="150"/>
      <c r="AC499" s="150"/>
      <c r="AD499" s="127"/>
      <c r="AE499" s="341"/>
      <c r="AF499" s="341"/>
      <c r="AG499" s="449"/>
      <c r="AH499" s="37"/>
    </row>
    <row r="500" spans="1:34" s="4" customFormat="1">
      <c r="A500" s="25"/>
      <c r="B500" s="125"/>
      <c r="C500" s="150"/>
      <c r="D500" s="150"/>
      <c r="E500" s="150"/>
      <c r="F500" s="150"/>
      <c r="G500" s="150"/>
      <c r="H500" s="150"/>
      <c r="I500" s="150"/>
      <c r="J500" s="150"/>
      <c r="K500" s="150"/>
      <c r="L500" s="150"/>
      <c r="M500" s="150"/>
      <c r="N500" s="150"/>
      <c r="O500" s="150"/>
      <c r="P500" s="150"/>
      <c r="Q500" s="150"/>
      <c r="R500" s="150"/>
      <c r="S500" s="150"/>
      <c r="T500" s="150"/>
      <c r="U500" s="150"/>
      <c r="V500" s="150"/>
      <c r="W500" s="150"/>
      <c r="X500" s="150"/>
      <c r="Y500" s="150"/>
      <c r="Z500" s="150"/>
      <c r="AA500" s="150"/>
      <c r="AB500" s="150"/>
      <c r="AC500" s="150"/>
      <c r="AD500" s="127"/>
      <c r="AE500" s="341"/>
      <c r="AF500" s="341"/>
      <c r="AG500" s="449"/>
      <c r="AH500" s="37"/>
    </row>
    <row r="501" spans="1:34" s="4" customFormat="1">
      <c r="A501" s="25"/>
      <c r="B501" s="125"/>
      <c r="C501" s="150"/>
      <c r="D501" s="150"/>
      <c r="E501" s="150"/>
      <c r="F501" s="150"/>
      <c r="G501" s="150"/>
      <c r="H501" s="150"/>
      <c r="I501" s="150"/>
      <c r="J501" s="150"/>
      <c r="K501" s="150"/>
      <c r="L501" s="150"/>
      <c r="M501" s="150"/>
      <c r="N501" s="150"/>
      <c r="O501" s="150"/>
      <c r="P501" s="150"/>
      <c r="Q501" s="150"/>
      <c r="R501" s="150"/>
      <c r="S501" s="150"/>
      <c r="T501" s="150"/>
      <c r="U501" s="150"/>
      <c r="V501" s="150"/>
      <c r="W501" s="150"/>
      <c r="X501" s="150"/>
      <c r="Y501" s="150"/>
      <c r="Z501" s="150"/>
      <c r="AA501" s="150"/>
      <c r="AB501" s="150"/>
      <c r="AC501" s="150"/>
      <c r="AD501" s="127"/>
      <c r="AE501" s="341"/>
      <c r="AF501" s="341"/>
      <c r="AG501" s="449"/>
      <c r="AH501" s="37"/>
    </row>
    <row r="502" spans="1:34" s="4" customFormat="1">
      <c r="A502" s="25"/>
      <c r="B502" s="125"/>
      <c r="C502" s="150"/>
      <c r="D502" s="150"/>
      <c r="E502" s="150"/>
      <c r="F502" s="150"/>
      <c r="G502" s="150"/>
      <c r="H502" s="150"/>
      <c r="I502" s="150"/>
      <c r="J502" s="150"/>
      <c r="K502" s="150"/>
      <c r="L502" s="150"/>
      <c r="M502" s="150"/>
      <c r="N502" s="150"/>
      <c r="O502" s="150"/>
      <c r="P502" s="150"/>
      <c r="Q502" s="150"/>
      <c r="R502" s="150"/>
      <c r="S502" s="150"/>
      <c r="T502" s="150"/>
      <c r="U502" s="150"/>
      <c r="V502" s="150"/>
      <c r="W502" s="150"/>
      <c r="X502" s="150"/>
      <c r="Y502" s="150"/>
      <c r="Z502" s="150"/>
      <c r="AA502" s="150"/>
      <c r="AB502" s="150"/>
      <c r="AC502" s="150"/>
      <c r="AD502" s="127"/>
      <c r="AE502" s="341"/>
      <c r="AF502" s="341"/>
      <c r="AG502" s="449"/>
      <c r="AH502" s="37"/>
    </row>
    <row r="503" spans="1:34" s="4" customFormat="1">
      <c r="A503" s="25"/>
      <c r="B503" s="125"/>
      <c r="C503" s="150"/>
      <c r="D503" s="150"/>
      <c r="E503" s="150"/>
      <c r="F503" s="150"/>
      <c r="G503" s="150"/>
      <c r="H503" s="150"/>
      <c r="I503" s="150"/>
      <c r="J503" s="150"/>
      <c r="K503" s="150"/>
      <c r="L503" s="150"/>
      <c r="M503" s="150"/>
      <c r="N503" s="150"/>
      <c r="O503" s="150"/>
      <c r="P503" s="150"/>
      <c r="Q503" s="150"/>
      <c r="R503" s="150"/>
      <c r="S503" s="150"/>
      <c r="T503" s="150"/>
      <c r="U503" s="150"/>
      <c r="V503" s="150"/>
      <c r="W503" s="150"/>
      <c r="X503" s="150"/>
      <c r="Y503" s="150"/>
      <c r="Z503" s="150"/>
      <c r="AA503" s="150"/>
      <c r="AB503" s="150"/>
      <c r="AC503" s="150"/>
      <c r="AD503" s="127"/>
      <c r="AE503" s="341"/>
      <c r="AF503" s="341"/>
      <c r="AG503" s="449"/>
      <c r="AH503" s="37"/>
    </row>
    <row r="504" spans="1:34" s="4" customFormat="1">
      <c r="A504" s="25"/>
      <c r="B504" s="125"/>
      <c r="C504" s="150"/>
      <c r="D504" s="150"/>
      <c r="E504" s="150"/>
      <c r="F504" s="150"/>
      <c r="G504" s="150"/>
      <c r="H504" s="150"/>
      <c r="I504" s="150"/>
      <c r="J504" s="150"/>
      <c r="K504" s="150"/>
      <c r="L504" s="150"/>
      <c r="M504" s="150"/>
      <c r="N504" s="150"/>
      <c r="O504" s="150"/>
      <c r="P504" s="150"/>
      <c r="Q504" s="150"/>
      <c r="R504" s="150"/>
      <c r="S504" s="150"/>
      <c r="T504" s="150"/>
      <c r="U504" s="150"/>
      <c r="V504" s="150"/>
      <c r="W504" s="150"/>
      <c r="X504" s="150"/>
      <c r="Y504" s="150"/>
      <c r="Z504" s="150"/>
      <c r="AA504" s="150"/>
      <c r="AB504" s="150"/>
      <c r="AC504" s="150"/>
      <c r="AD504" s="127"/>
      <c r="AE504" s="341"/>
      <c r="AF504" s="341"/>
      <c r="AG504" s="449"/>
      <c r="AH504" s="37"/>
    </row>
    <row r="505" spans="1:34" s="4" customFormat="1">
      <c r="A505" s="25"/>
      <c r="B505" s="125"/>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7"/>
      <c r="Y505" s="343"/>
      <c r="Z505" s="341"/>
      <c r="AA505" s="341"/>
      <c r="AB505" s="341"/>
      <c r="AC505" s="341"/>
      <c r="AD505" s="361"/>
      <c r="AE505" s="341"/>
      <c r="AF505" s="341"/>
      <c r="AG505" s="449"/>
      <c r="AH505" s="37"/>
    </row>
    <row r="506" spans="1:34" s="4" customFormat="1">
      <c r="A506" s="25"/>
      <c r="B506" s="125" t="s">
        <v>366</v>
      </c>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307"/>
      <c r="Y506" s="341"/>
      <c r="Z506" s="341"/>
      <c r="AA506" s="341"/>
      <c r="AB506" s="341"/>
      <c r="AC506" s="341"/>
      <c r="AD506" s="361"/>
      <c r="AE506" s="341"/>
      <c r="AF506" s="341"/>
      <c r="AG506" s="449"/>
      <c r="AH506" s="37"/>
    </row>
    <row r="507" spans="1:34" s="4" customFormat="1">
      <c r="A507" s="25"/>
      <c r="B507" s="125"/>
      <c r="C507" s="125"/>
      <c r="D507" s="125"/>
      <c r="E507" s="125"/>
      <c r="F507" s="125"/>
      <c r="G507" s="125"/>
      <c r="H507" s="125"/>
      <c r="I507" s="125"/>
      <c r="J507" s="125"/>
      <c r="K507" s="125"/>
      <c r="L507" s="125"/>
      <c r="M507" s="125"/>
      <c r="N507" s="125"/>
      <c r="O507" s="150"/>
      <c r="P507" s="127" t="s">
        <v>581</v>
      </c>
      <c r="Q507" s="127"/>
      <c r="R507" s="127"/>
      <c r="S507" s="150"/>
      <c r="T507" s="127" t="s">
        <v>97</v>
      </c>
      <c r="U507" s="125"/>
      <c r="V507" s="125"/>
      <c r="W507" s="125"/>
      <c r="X507" s="307"/>
      <c r="Y507" s="341"/>
      <c r="Z507" s="341"/>
      <c r="AA507" s="341"/>
      <c r="AB507" s="341"/>
      <c r="AC507" s="341"/>
      <c r="AD507" s="341"/>
      <c r="AE507" s="341"/>
      <c r="AF507" s="341"/>
      <c r="AG507" s="449"/>
      <c r="AH507" s="37"/>
    </row>
    <row r="508" spans="1:34" s="4" customFormat="1">
      <c r="A508" s="25"/>
      <c r="B508" s="125"/>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307"/>
      <c r="Y508" s="341"/>
      <c r="Z508" s="341"/>
      <c r="AA508" s="341"/>
      <c r="AB508" s="341"/>
      <c r="AC508" s="341"/>
      <c r="AD508" s="341"/>
      <c r="AE508" s="341"/>
      <c r="AF508" s="341"/>
      <c r="AG508" s="449"/>
      <c r="AH508" s="37"/>
    </row>
    <row r="509" spans="1:34" s="4" customFormat="1">
      <c r="A509" s="25"/>
      <c r="B509" s="125" t="s">
        <v>684</v>
      </c>
      <c r="C509" s="125"/>
      <c r="D509" s="125"/>
      <c r="E509" s="125"/>
      <c r="F509" s="125"/>
      <c r="G509" s="150"/>
      <c r="H509" s="150"/>
      <c r="I509" s="150"/>
      <c r="J509" s="150"/>
      <c r="K509" s="150"/>
      <c r="L509" s="150"/>
      <c r="M509" s="150"/>
      <c r="N509" s="150"/>
      <c r="O509" s="150"/>
      <c r="P509" s="150"/>
      <c r="Q509" s="150"/>
      <c r="R509" s="150"/>
      <c r="S509" s="150"/>
      <c r="T509" s="150"/>
      <c r="U509" s="150"/>
      <c r="V509" s="150"/>
      <c r="W509" s="125"/>
      <c r="X509" s="307"/>
      <c r="Y509" s="341"/>
      <c r="Z509" s="341"/>
      <c r="AA509" s="341"/>
      <c r="AB509" s="341"/>
      <c r="AC509" s="341"/>
      <c r="AD509" s="341"/>
      <c r="AE509" s="341"/>
      <c r="AF509" s="341"/>
      <c r="AG509" s="449"/>
      <c r="AH509" s="37"/>
    </row>
    <row r="510" spans="1:34" s="4" customFormat="1">
      <c r="A510" s="25"/>
      <c r="B510" s="125"/>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307"/>
      <c r="Y510" s="341"/>
      <c r="Z510" s="341"/>
      <c r="AA510" s="341"/>
      <c r="AB510" s="341"/>
      <c r="AC510" s="341"/>
      <c r="AD510" s="341"/>
      <c r="AE510" s="341"/>
      <c r="AF510" s="341"/>
      <c r="AG510" s="449"/>
      <c r="AH510" s="37"/>
    </row>
    <row r="511" spans="1:34" s="4" customFormat="1">
      <c r="A511" s="25"/>
      <c r="B511" s="125" t="s">
        <v>406</v>
      </c>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307"/>
      <c r="Y511" s="341"/>
      <c r="Z511" s="341"/>
      <c r="AA511" s="341"/>
      <c r="AB511" s="341"/>
      <c r="AC511" s="341"/>
      <c r="AD511" s="341"/>
      <c r="AE511" s="341"/>
      <c r="AF511" s="341"/>
      <c r="AG511" s="449"/>
      <c r="AH511" s="37"/>
    </row>
    <row r="512" spans="1:34" s="4" customFormat="1">
      <c r="A512" s="25"/>
      <c r="B512" s="125"/>
      <c r="C512" s="125"/>
      <c r="D512" s="125"/>
      <c r="E512" s="125"/>
      <c r="F512" s="125"/>
      <c r="G512" s="125"/>
      <c r="H512" s="125"/>
      <c r="I512" s="125"/>
      <c r="J512" s="125"/>
      <c r="K512" s="125"/>
      <c r="L512" s="125"/>
      <c r="M512" s="125"/>
      <c r="N512" s="125"/>
      <c r="O512" s="150"/>
      <c r="P512" s="127" t="s">
        <v>581</v>
      </c>
      <c r="Q512" s="127"/>
      <c r="R512" s="127"/>
      <c r="S512" s="150"/>
      <c r="T512" s="127" t="s">
        <v>97</v>
      </c>
      <c r="U512" s="125"/>
      <c r="V512" s="125"/>
      <c r="W512" s="125"/>
      <c r="X512" s="307"/>
      <c r="Y512" s="341"/>
      <c r="Z512" s="341"/>
      <c r="AA512" s="341"/>
      <c r="AB512" s="341"/>
      <c r="AC512" s="341"/>
      <c r="AD512" s="341"/>
      <c r="AE512" s="341"/>
      <c r="AF512" s="341"/>
      <c r="AG512" s="449"/>
      <c r="AH512" s="37"/>
    </row>
    <row r="513" spans="1:34" s="4" customFormat="1">
      <c r="A513" s="25"/>
      <c r="B513" s="125"/>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307"/>
      <c r="Y513" s="341"/>
      <c r="Z513" s="341"/>
      <c r="AA513" s="341"/>
      <c r="AB513" s="341"/>
      <c r="AC513" s="341"/>
      <c r="AD513" s="341"/>
      <c r="AE513" s="341"/>
      <c r="AF513" s="341"/>
      <c r="AG513" s="449"/>
      <c r="AH513" s="37"/>
    </row>
    <row r="514" spans="1:34" s="4" customFormat="1">
      <c r="A514" s="25"/>
      <c r="B514" s="125"/>
      <c r="C514" s="125" t="s">
        <v>69</v>
      </c>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345"/>
      <c r="Z514" s="341"/>
      <c r="AA514" s="341"/>
      <c r="AB514" s="341"/>
      <c r="AC514" s="341"/>
      <c r="AD514" s="341"/>
      <c r="AE514" s="341"/>
      <c r="AF514" s="341"/>
      <c r="AG514" s="449"/>
      <c r="AH514" s="37"/>
    </row>
    <row r="515" spans="1:34" s="4" customFormat="1">
      <c r="A515" s="25"/>
      <c r="B515" s="125"/>
      <c r="C515" s="125"/>
      <c r="D515" s="102" t="s">
        <v>791</v>
      </c>
      <c r="E515" s="102"/>
      <c r="F515" s="102"/>
      <c r="G515" s="102"/>
      <c r="H515" s="102"/>
      <c r="I515" s="102" t="s">
        <v>65</v>
      </c>
      <c r="J515" s="102"/>
      <c r="K515" s="102"/>
      <c r="L515" s="102"/>
      <c r="M515" s="102"/>
      <c r="N515" s="102"/>
      <c r="O515" s="102"/>
      <c r="P515" s="102"/>
      <c r="Q515" s="102"/>
      <c r="R515" s="102" t="s">
        <v>421</v>
      </c>
      <c r="S515" s="102"/>
      <c r="T515" s="102"/>
      <c r="U515" s="102"/>
      <c r="V515" s="102"/>
      <c r="W515" s="102" t="s">
        <v>379</v>
      </c>
      <c r="X515" s="102"/>
      <c r="Y515" s="102"/>
      <c r="Z515" s="102"/>
      <c r="AA515" s="102"/>
      <c r="AB515" s="102"/>
      <c r="AC515" s="102"/>
      <c r="AD515" s="102"/>
      <c r="AE515" s="341"/>
      <c r="AF515" s="341"/>
      <c r="AG515" s="449"/>
      <c r="AH515" s="37"/>
    </row>
    <row r="516" spans="1:34" s="4" customFormat="1">
      <c r="A516" s="25"/>
      <c r="B516" s="125"/>
      <c r="C516" s="125"/>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341"/>
      <c r="AF516" s="341"/>
      <c r="AG516" s="449"/>
      <c r="AH516" s="37"/>
    </row>
    <row r="517" spans="1:34" s="4" customFormat="1">
      <c r="A517" s="25"/>
      <c r="B517" s="125"/>
      <c r="C517" s="131"/>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c r="AA517" s="155"/>
      <c r="AB517" s="155"/>
      <c r="AC517" s="155"/>
      <c r="AD517" s="155"/>
      <c r="AE517" s="341"/>
      <c r="AF517" s="341"/>
      <c r="AG517" s="449"/>
      <c r="AH517" s="37"/>
    </row>
    <row r="518" spans="1:34" s="4" customFormat="1">
      <c r="A518" s="25"/>
      <c r="B518" s="125"/>
      <c r="C518" s="131"/>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c r="AA518" s="155"/>
      <c r="AB518" s="155"/>
      <c r="AC518" s="155"/>
      <c r="AD518" s="155"/>
      <c r="AE518" s="341"/>
      <c r="AF518" s="341"/>
      <c r="AG518" s="449"/>
      <c r="AH518" s="37"/>
    </row>
    <row r="519" spans="1:34" s="4" customFormat="1">
      <c r="A519" s="25"/>
      <c r="B519" s="125"/>
      <c r="C519" s="131"/>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c r="AA519" s="155"/>
      <c r="AB519" s="155"/>
      <c r="AC519" s="155"/>
      <c r="AD519" s="155"/>
      <c r="AE519" s="341"/>
      <c r="AF519" s="341"/>
      <c r="AG519" s="449"/>
      <c r="AH519" s="37"/>
    </row>
    <row r="520" spans="1:34" s="4" customFormat="1">
      <c r="A520" s="25"/>
      <c r="B520" s="125"/>
      <c r="C520" s="131"/>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c r="AA520" s="155"/>
      <c r="AB520" s="155"/>
      <c r="AC520" s="155"/>
      <c r="AD520" s="155"/>
      <c r="AE520" s="341"/>
      <c r="AF520" s="341"/>
      <c r="AG520" s="449"/>
      <c r="AH520" s="37"/>
    </row>
    <row r="521" spans="1:34" s="4" customFormat="1">
      <c r="A521" s="25"/>
      <c r="B521" s="125"/>
      <c r="C521" s="131"/>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c r="AA521" s="155"/>
      <c r="AB521" s="155"/>
      <c r="AC521" s="155"/>
      <c r="AD521" s="155"/>
      <c r="AE521" s="341"/>
      <c r="AF521" s="341"/>
      <c r="AG521" s="449"/>
      <c r="AH521" s="37"/>
    </row>
    <row r="522" spans="1:34" s="4" customFormat="1">
      <c r="A522" s="25"/>
      <c r="B522" s="125"/>
      <c r="C522" s="131"/>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c r="AA522" s="155"/>
      <c r="AB522" s="155"/>
      <c r="AC522" s="155"/>
      <c r="AD522" s="155"/>
      <c r="AE522" s="341"/>
      <c r="AF522" s="341"/>
      <c r="AG522" s="449"/>
      <c r="AH522" s="37"/>
    </row>
    <row r="523" spans="1:34" s="4" customFormat="1">
      <c r="A523" s="25"/>
      <c r="B523" s="125"/>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7"/>
      <c r="Y523" s="345"/>
      <c r="Z523" s="341"/>
      <c r="AA523" s="341"/>
      <c r="AB523" s="341"/>
      <c r="AC523" s="341"/>
      <c r="AD523" s="341"/>
      <c r="AE523" s="341"/>
      <c r="AF523" s="341"/>
      <c r="AG523" s="449"/>
      <c r="AH523" s="37"/>
    </row>
    <row r="524" spans="1:34" s="4" customFormat="1">
      <c r="A524" s="25"/>
      <c r="B524" s="125" t="s">
        <v>146</v>
      </c>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307"/>
      <c r="Y524" s="341"/>
      <c r="Z524" s="341"/>
      <c r="AA524" s="341"/>
      <c r="AB524" s="341"/>
      <c r="AC524" s="341"/>
      <c r="AD524" s="341"/>
      <c r="AE524" s="341"/>
      <c r="AF524" s="341"/>
      <c r="AG524" s="449"/>
      <c r="AH524" s="37"/>
    </row>
    <row r="525" spans="1:34" s="4" customFormat="1">
      <c r="A525" s="25"/>
      <c r="B525" s="125"/>
      <c r="C525" s="125"/>
      <c r="D525" s="125"/>
      <c r="E525" s="125"/>
      <c r="F525" s="125"/>
      <c r="G525" s="125"/>
      <c r="H525" s="125"/>
      <c r="I525" s="125"/>
      <c r="J525" s="125"/>
      <c r="K525" s="125"/>
      <c r="L525" s="125"/>
      <c r="M525" s="125"/>
      <c r="N525" s="125"/>
      <c r="O525" s="150"/>
      <c r="P525" s="127" t="s">
        <v>581</v>
      </c>
      <c r="Q525" s="127"/>
      <c r="R525" s="127"/>
      <c r="S525" s="150"/>
      <c r="T525" s="127" t="s">
        <v>97</v>
      </c>
      <c r="U525" s="125"/>
      <c r="V525" s="125"/>
      <c r="W525" s="125"/>
      <c r="X525" s="307"/>
      <c r="Y525" s="341"/>
      <c r="Z525" s="341"/>
      <c r="AA525" s="341"/>
      <c r="AB525" s="341"/>
      <c r="AC525" s="341"/>
      <c r="AD525" s="341"/>
      <c r="AE525" s="341"/>
      <c r="AF525" s="341"/>
      <c r="AG525" s="449"/>
      <c r="AH525" s="37"/>
    </row>
    <row r="526" spans="1:34" s="4" customFormat="1">
      <c r="A526" s="25"/>
      <c r="B526" s="125"/>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307"/>
      <c r="Y526" s="341"/>
      <c r="Z526" s="341"/>
      <c r="AA526" s="341"/>
      <c r="AB526" s="341"/>
      <c r="AC526" s="341"/>
      <c r="AD526" s="341"/>
      <c r="AE526" s="341"/>
      <c r="AF526" s="341"/>
      <c r="AG526" s="449"/>
      <c r="AH526" s="37"/>
    </row>
    <row r="527" spans="1:34" s="4" customFormat="1">
      <c r="A527" s="25"/>
      <c r="B527" s="125"/>
      <c r="C527" s="125" t="s">
        <v>1048</v>
      </c>
      <c r="D527" s="125"/>
      <c r="E527" s="4"/>
      <c r="F527" s="4"/>
      <c r="G527" s="72" t="s">
        <v>268</v>
      </c>
      <c r="H527" s="209"/>
      <c r="I527" s="213"/>
      <c r="J527" s="213"/>
      <c r="K527" s="215"/>
      <c r="L527" s="72"/>
      <c r="M527" s="72" t="s">
        <v>272</v>
      </c>
      <c r="N527" s="72"/>
      <c r="O527" s="209"/>
      <c r="P527" s="213"/>
      <c r="Q527" s="213"/>
      <c r="R527" s="213"/>
      <c r="S527" s="215"/>
      <c r="T527" s="125"/>
      <c r="U527" s="125"/>
      <c r="V527" s="125"/>
      <c r="W527" s="125"/>
      <c r="X527" s="307"/>
      <c r="Y527" s="341"/>
      <c r="Z527" s="341"/>
      <c r="AA527" s="341"/>
      <c r="AB527" s="341"/>
      <c r="AC527" s="341"/>
      <c r="AD527" s="341"/>
      <c r="AE527" s="341"/>
      <c r="AF527" s="341"/>
      <c r="AG527" s="449"/>
      <c r="AH527" s="37"/>
    </row>
    <row r="528" spans="1:34" s="4" customFormat="1">
      <c r="A528" s="25"/>
      <c r="B528" s="125"/>
      <c r="C528" s="125"/>
      <c r="D528" s="125"/>
      <c r="E528" s="125"/>
      <c r="F528" s="125"/>
      <c r="G528" s="125"/>
      <c r="H528" s="4"/>
      <c r="I528" s="4"/>
      <c r="J528" s="4"/>
      <c r="K528" s="4"/>
      <c r="L528" s="4"/>
      <c r="M528" s="4"/>
      <c r="N528" s="4"/>
      <c r="O528" s="4"/>
      <c r="P528" s="4"/>
      <c r="Q528" s="4"/>
      <c r="R528" s="4"/>
      <c r="S528" s="4"/>
      <c r="T528" s="4"/>
      <c r="U528" s="125"/>
      <c r="V528" s="125"/>
      <c r="W528" s="125"/>
      <c r="X528" s="307"/>
      <c r="Y528" s="346"/>
      <c r="Z528" s="378"/>
      <c r="AA528" s="378"/>
      <c r="AB528" s="378"/>
      <c r="AC528" s="378"/>
      <c r="AD528" s="378"/>
      <c r="AE528" s="378"/>
      <c r="AF528" s="378"/>
      <c r="AG528" s="451"/>
      <c r="AH528" s="37"/>
    </row>
    <row r="529" spans="1:34" s="4" customFormat="1">
      <c r="A529" s="59">
        <v>3</v>
      </c>
      <c r="B529" s="118" t="s">
        <v>896</v>
      </c>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307"/>
      <c r="Y529" s="341"/>
      <c r="Z529" s="341"/>
      <c r="AA529" s="341"/>
      <c r="AB529" s="341"/>
      <c r="AC529" s="341"/>
      <c r="AD529" s="341"/>
      <c r="AE529" s="341"/>
      <c r="AF529" s="341"/>
      <c r="AG529" s="449"/>
      <c r="AH529" s="37"/>
    </row>
    <row r="530" spans="1:34" s="4" customFormat="1">
      <c r="A530" s="59"/>
      <c r="B530" s="128" t="s">
        <v>1036</v>
      </c>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307"/>
      <c r="Y530" s="347"/>
      <c r="Z530" s="347"/>
      <c r="AA530" s="347"/>
      <c r="AB530" s="347"/>
      <c r="AC530" s="347"/>
      <c r="AD530" s="347"/>
      <c r="AE530" s="347"/>
      <c r="AF530" s="347"/>
      <c r="AG530" s="452"/>
      <c r="AH530" s="37"/>
    </row>
    <row r="531" spans="1:34" s="4" customFormat="1">
      <c r="A531" s="62"/>
      <c r="B531" s="129" t="s">
        <v>347</v>
      </c>
      <c r="C531" s="129"/>
      <c r="D531" s="129"/>
      <c r="E531" s="129"/>
      <c r="F531" s="129"/>
      <c r="G531" s="129"/>
      <c r="H531" s="129"/>
      <c r="I531" s="129"/>
      <c r="J531" s="129"/>
      <c r="K531" s="129"/>
      <c r="L531" s="129"/>
      <c r="M531" s="129"/>
      <c r="N531" s="129"/>
      <c r="O531" s="129" t="s">
        <v>13</v>
      </c>
      <c r="P531" s="259"/>
      <c r="Q531" s="263"/>
      <c r="R531" s="129" t="s">
        <v>270</v>
      </c>
      <c r="S531" s="129"/>
      <c r="T531" s="129"/>
      <c r="U531" s="129"/>
      <c r="V531" s="129"/>
      <c r="W531" s="129"/>
      <c r="X531" s="309"/>
      <c r="Y531" s="348" t="s">
        <v>1103</v>
      </c>
      <c r="Z531" s="379"/>
      <c r="AA531" s="379"/>
      <c r="AB531" s="379"/>
      <c r="AC531" s="379"/>
      <c r="AD531" s="379"/>
      <c r="AE531" s="379"/>
      <c r="AF531" s="379"/>
      <c r="AG531" s="453"/>
      <c r="AH531" s="37"/>
    </row>
    <row r="532" spans="1:34" s="4" customFormat="1">
      <c r="A532" s="6"/>
      <c r="B532" s="82"/>
      <c r="C532" s="82"/>
      <c r="D532" s="82"/>
      <c r="E532" s="82"/>
      <c r="F532" s="82"/>
      <c r="G532" s="82"/>
      <c r="H532" s="82"/>
      <c r="I532" s="82"/>
      <c r="J532" s="82"/>
      <c r="K532" s="82"/>
      <c r="L532" s="82"/>
      <c r="M532" s="82"/>
      <c r="N532" s="82"/>
      <c r="O532" s="82"/>
      <c r="P532" s="82"/>
      <c r="Q532" s="82" t="s">
        <v>443</v>
      </c>
      <c r="R532" s="82"/>
      <c r="S532" s="82"/>
      <c r="T532" s="82"/>
      <c r="U532" s="82"/>
      <c r="V532" s="82"/>
      <c r="W532" s="82"/>
      <c r="X532" s="225"/>
      <c r="Y532" s="348" t="s">
        <v>975</v>
      </c>
      <c r="Z532" s="379"/>
      <c r="AA532" s="379"/>
      <c r="AB532" s="379"/>
      <c r="AC532" s="379"/>
      <c r="AD532" s="379"/>
      <c r="AE532" s="379"/>
      <c r="AF532" s="379"/>
      <c r="AG532" s="453"/>
      <c r="AH532" s="37"/>
    </row>
    <row r="533" spans="1:34" s="4" customFormat="1">
      <c r="A533" s="6"/>
      <c r="B533" s="82"/>
      <c r="C533" s="82" t="s">
        <v>970</v>
      </c>
      <c r="D533" s="82"/>
      <c r="E533" s="82"/>
      <c r="F533" s="82"/>
      <c r="G533" s="82" t="s">
        <v>295</v>
      </c>
      <c r="H533" s="82"/>
      <c r="I533" s="210"/>
      <c r="J533" s="214"/>
      <c r="K533" s="82" t="s">
        <v>13</v>
      </c>
      <c r="L533" s="194"/>
      <c r="M533" s="82" t="s">
        <v>32</v>
      </c>
      <c r="N533" s="194"/>
      <c r="O533" s="82" t="s">
        <v>363</v>
      </c>
      <c r="P533" s="82"/>
      <c r="Q533" s="210"/>
      <c r="R533" s="272"/>
      <c r="S533" s="272"/>
      <c r="T533" s="272"/>
      <c r="U533" s="272"/>
      <c r="V533" s="272"/>
      <c r="W533" s="214"/>
      <c r="X533" s="225"/>
      <c r="Y533" s="348"/>
      <c r="Z533" s="379"/>
      <c r="AA533" s="379"/>
      <c r="AB533" s="379"/>
      <c r="AC533" s="379"/>
      <c r="AD533" s="379"/>
      <c r="AE533" s="379"/>
      <c r="AF533" s="379"/>
      <c r="AG533" s="453"/>
      <c r="AH533" s="37"/>
    </row>
    <row r="534" spans="1:34" s="4" customFormat="1">
      <c r="A534" s="6"/>
      <c r="B534" s="82"/>
      <c r="C534" s="82"/>
      <c r="D534" s="82"/>
      <c r="E534" s="82"/>
      <c r="F534" s="82"/>
      <c r="G534" s="82" t="s">
        <v>587</v>
      </c>
      <c r="H534" s="82"/>
      <c r="I534" s="82"/>
      <c r="J534" s="210"/>
      <c r="K534" s="214"/>
      <c r="L534" s="82" t="s">
        <v>100</v>
      </c>
      <c r="M534" s="82"/>
      <c r="N534" s="82" t="s">
        <v>96</v>
      </c>
      <c r="O534" s="82"/>
      <c r="P534" s="82"/>
      <c r="Q534" s="82"/>
      <c r="R534" s="82"/>
      <c r="S534" s="210"/>
      <c r="T534" s="214"/>
      <c r="U534" s="82" t="s">
        <v>100</v>
      </c>
      <c r="V534" s="82"/>
      <c r="W534" s="82"/>
      <c r="X534" s="225"/>
      <c r="Y534" s="349" t="s">
        <v>938</v>
      </c>
      <c r="Z534" s="362"/>
      <c r="AA534" s="362"/>
      <c r="AB534" s="362"/>
      <c r="AC534" s="362"/>
      <c r="AD534" s="362"/>
      <c r="AE534" s="362"/>
      <c r="AF534" s="362"/>
      <c r="AG534" s="454"/>
      <c r="AH534" s="37"/>
    </row>
    <row r="535" spans="1:34" s="4" customFormat="1">
      <c r="A535" s="6"/>
      <c r="B535" s="82"/>
      <c r="C535" s="82"/>
      <c r="D535" s="82"/>
      <c r="E535" s="82"/>
      <c r="F535" s="82"/>
      <c r="G535" s="82"/>
      <c r="H535" s="82"/>
      <c r="I535" s="82"/>
      <c r="J535" s="82"/>
      <c r="K535" s="82"/>
      <c r="L535" s="82"/>
      <c r="M535" s="82"/>
      <c r="N535" s="82"/>
      <c r="O535" s="82"/>
      <c r="P535" s="82"/>
      <c r="Q535" s="82"/>
      <c r="R535" s="82"/>
      <c r="S535" s="82"/>
      <c r="T535" s="82"/>
      <c r="U535" s="82"/>
      <c r="V535" s="82"/>
      <c r="W535" s="82"/>
      <c r="X535" s="225"/>
      <c r="Y535" s="349"/>
      <c r="Z535" s="362"/>
      <c r="AA535" s="362"/>
      <c r="AB535" s="362"/>
      <c r="AC535" s="362"/>
      <c r="AD535" s="362"/>
      <c r="AE535" s="362"/>
      <c r="AF535" s="362"/>
      <c r="AG535" s="454"/>
      <c r="AH535" s="37"/>
    </row>
    <row r="536" spans="1:34" s="4" customFormat="1">
      <c r="A536" s="6"/>
      <c r="B536" s="82"/>
      <c r="C536" s="82"/>
      <c r="D536" s="82"/>
      <c r="E536" s="82"/>
      <c r="F536" s="82"/>
      <c r="G536" s="82" t="s">
        <v>295</v>
      </c>
      <c r="H536" s="82"/>
      <c r="I536" s="210"/>
      <c r="J536" s="214"/>
      <c r="K536" s="82" t="s">
        <v>13</v>
      </c>
      <c r="L536" s="194"/>
      <c r="M536" s="82" t="s">
        <v>32</v>
      </c>
      <c r="N536" s="194"/>
      <c r="O536" s="82" t="s">
        <v>363</v>
      </c>
      <c r="P536" s="82"/>
      <c r="Q536" s="210"/>
      <c r="R536" s="272"/>
      <c r="S536" s="272"/>
      <c r="T536" s="272"/>
      <c r="U536" s="272"/>
      <c r="V536" s="272"/>
      <c r="W536" s="214"/>
      <c r="X536" s="225"/>
      <c r="Y536" s="348"/>
      <c r="Z536" s="379"/>
      <c r="AA536" s="379"/>
      <c r="AB536" s="379"/>
      <c r="AC536" s="379"/>
      <c r="AD536" s="379"/>
      <c r="AE536" s="379"/>
      <c r="AF536" s="379"/>
      <c r="AG536" s="453"/>
      <c r="AH536" s="37"/>
    </row>
    <row r="537" spans="1:34" s="4" customFormat="1">
      <c r="A537" s="6"/>
      <c r="B537" s="82"/>
      <c r="C537" s="82"/>
      <c r="D537" s="82"/>
      <c r="E537" s="82"/>
      <c r="F537" s="82"/>
      <c r="G537" s="82" t="s">
        <v>587</v>
      </c>
      <c r="H537" s="82"/>
      <c r="I537" s="82"/>
      <c r="J537" s="210"/>
      <c r="K537" s="214"/>
      <c r="L537" s="82" t="s">
        <v>100</v>
      </c>
      <c r="M537" s="82"/>
      <c r="N537" s="82" t="s">
        <v>96</v>
      </c>
      <c r="O537" s="82"/>
      <c r="P537" s="82"/>
      <c r="Q537" s="82"/>
      <c r="R537" s="82"/>
      <c r="S537" s="210"/>
      <c r="T537" s="214"/>
      <c r="U537" s="82" t="s">
        <v>100</v>
      </c>
      <c r="V537" s="82"/>
      <c r="W537" s="82"/>
      <c r="X537" s="225"/>
      <c r="Y537" s="349" t="s">
        <v>976</v>
      </c>
      <c r="Z537" s="362"/>
      <c r="AA537" s="362"/>
      <c r="AB537" s="362"/>
      <c r="AC537" s="362"/>
      <c r="AD537" s="362"/>
      <c r="AE537" s="362"/>
      <c r="AF537" s="362"/>
      <c r="AG537" s="454"/>
      <c r="AH537" s="37"/>
    </row>
    <row r="538" spans="1:34" s="4" customFormat="1">
      <c r="A538" s="6"/>
      <c r="B538" s="82"/>
      <c r="C538" s="82"/>
      <c r="D538" s="82"/>
      <c r="E538" s="82"/>
      <c r="F538" s="82"/>
      <c r="G538" s="82"/>
      <c r="H538" s="82"/>
      <c r="I538" s="82"/>
      <c r="J538" s="82"/>
      <c r="K538" s="82"/>
      <c r="L538" s="82"/>
      <c r="M538" s="82"/>
      <c r="N538" s="82"/>
      <c r="O538" s="82"/>
      <c r="P538" s="82"/>
      <c r="Q538" s="82"/>
      <c r="R538" s="82"/>
      <c r="S538" s="82"/>
      <c r="T538" s="82"/>
      <c r="U538" s="82"/>
      <c r="V538" s="82"/>
      <c r="W538" s="82"/>
      <c r="X538" s="225"/>
      <c r="Y538" s="349"/>
      <c r="Z538" s="362"/>
      <c r="AA538" s="362"/>
      <c r="AB538" s="362"/>
      <c r="AC538" s="362"/>
      <c r="AD538" s="362"/>
      <c r="AE538" s="362"/>
      <c r="AF538" s="362"/>
      <c r="AG538" s="454"/>
      <c r="AH538" s="37"/>
    </row>
    <row r="539" spans="1:34" s="4" customFormat="1">
      <c r="A539" s="6"/>
      <c r="B539" s="82"/>
      <c r="C539" s="82" t="s">
        <v>668</v>
      </c>
      <c r="D539" s="82"/>
      <c r="E539" s="82"/>
      <c r="F539" s="82"/>
      <c r="G539" s="82"/>
      <c r="H539" s="82"/>
      <c r="I539" s="82"/>
      <c r="J539" s="82"/>
      <c r="K539" s="82"/>
      <c r="L539" s="82"/>
      <c r="M539" s="82"/>
      <c r="N539" s="82"/>
      <c r="O539" s="82"/>
      <c r="P539" s="82"/>
      <c r="Q539" s="82"/>
      <c r="R539" s="82"/>
      <c r="S539" s="82"/>
      <c r="T539" s="82"/>
      <c r="U539" s="82"/>
      <c r="V539" s="82"/>
      <c r="W539" s="82"/>
      <c r="X539" s="225"/>
      <c r="Y539" s="347"/>
      <c r="Z539" s="347"/>
      <c r="AA539" s="347"/>
      <c r="AB539" s="347"/>
      <c r="AC539" s="347"/>
      <c r="AD539" s="347"/>
      <c r="AE539" s="347"/>
      <c r="AF539" s="347"/>
      <c r="AG539" s="452"/>
      <c r="AH539" s="37"/>
    </row>
    <row r="540" spans="1:34" s="4" customFormat="1">
      <c r="A540" s="6"/>
      <c r="B540" s="82"/>
      <c r="C540" s="82"/>
      <c r="D540" s="164"/>
      <c r="E540" s="179"/>
      <c r="F540" s="179"/>
      <c r="G540" s="179"/>
      <c r="H540" s="179"/>
      <c r="I540" s="179"/>
      <c r="J540" s="179"/>
      <c r="K540" s="179"/>
      <c r="L540" s="179"/>
      <c r="M540" s="179"/>
      <c r="N540" s="179"/>
      <c r="O540" s="179"/>
      <c r="P540" s="179"/>
      <c r="Q540" s="179"/>
      <c r="R540" s="179"/>
      <c r="S540" s="179"/>
      <c r="T540" s="179"/>
      <c r="U540" s="179"/>
      <c r="V540" s="179"/>
      <c r="W540" s="295"/>
      <c r="X540" s="225"/>
      <c r="Y540" s="347"/>
      <c r="Z540" s="347"/>
      <c r="AA540" s="347"/>
      <c r="AB540" s="347"/>
      <c r="AC540" s="347"/>
      <c r="AD540" s="347"/>
      <c r="AE540" s="347"/>
      <c r="AF540" s="347"/>
      <c r="AG540" s="452"/>
      <c r="AH540" s="37"/>
    </row>
    <row r="541" spans="1:34" s="4" customFormat="1">
      <c r="A541" s="6"/>
      <c r="B541" s="4"/>
      <c r="C541" s="4"/>
      <c r="D541" s="165"/>
      <c r="E541" s="180"/>
      <c r="F541" s="180"/>
      <c r="G541" s="180"/>
      <c r="H541" s="180"/>
      <c r="I541" s="180"/>
      <c r="J541" s="180"/>
      <c r="K541" s="180"/>
      <c r="L541" s="180"/>
      <c r="M541" s="180"/>
      <c r="N541" s="180"/>
      <c r="O541" s="180"/>
      <c r="P541" s="180"/>
      <c r="Q541" s="180"/>
      <c r="R541" s="180"/>
      <c r="S541" s="180"/>
      <c r="T541" s="180"/>
      <c r="U541" s="180"/>
      <c r="V541" s="180"/>
      <c r="W541" s="296"/>
      <c r="X541" s="225"/>
      <c r="Y541" s="347"/>
      <c r="Z541" s="347"/>
      <c r="AA541" s="347"/>
      <c r="AB541" s="347"/>
      <c r="AC541" s="347"/>
      <c r="AD541" s="347"/>
      <c r="AE541" s="347"/>
      <c r="AF541" s="347"/>
      <c r="AG541" s="452"/>
      <c r="AH541" s="37"/>
    </row>
    <row r="542" spans="1:34" s="4" customFormat="1">
      <c r="A542" s="6"/>
      <c r="B542" s="4"/>
      <c r="C542" s="4"/>
      <c r="D542" s="165"/>
      <c r="E542" s="180"/>
      <c r="F542" s="180"/>
      <c r="G542" s="180"/>
      <c r="H542" s="180"/>
      <c r="I542" s="180"/>
      <c r="J542" s="180"/>
      <c r="K542" s="180"/>
      <c r="L542" s="180"/>
      <c r="M542" s="180"/>
      <c r="N542" s="180"/>
      <c r="O542" s="180"/>
      <c r="P542" s="180"/>
      <c r="Q542" s="180"/>
      <c r="R542" s="180"/>
      <c r="S542" s="180"/>
      <c r="T542" s="180"/>
      <c r="U542" s="180"/>
      <c r="V542" s="180"/>
      <c r="W542" s="296"/>
      <c r="X542" s="225"/>
      <c r="Y542" s="347"/>
      <c r="Z542" s="347"/>
      <c r="AA542" s="347"/>
      <c r="AB542" s="347"/>
      <c r="AC542" s="347"/>
      <c r="AD542" s="347"/>
      <c r="AE542" s="347"/>
      <c r="AF542" s="347"/>
      <c r="AG542" s="452"/>
      <c r="AH542" s="37"/>
    </row>
    <row r="543" spans="1:34" s="4" customFormat="1">
      <c r="A543" s="6"/>
      <c r="B543" s="82"/>
      <c r="C543" s="82"/>
      <c r="D543" s="165"/>
      <c r="E543" s="181"/>
      <c r="F543" s="181"/>
      <c r="G543" s="181"/>
      <c r="H543" s="181"/>
      <c r="I543" s="181"/>
      <c r="J543" s="181"/>
      <c r="K543" s="181"/>
      <c r="L543" s="181"/>
      <c r="M543" s="181"/>
      <c r="N543" s="181"/>
      <c r="O543" s="181"/>
      <c r="P543" s="181"/>
      <c r="Q543" s="181"/>
      <c r="R543" s="181"/>
      <c r="S543" s="181"/>
      <c r="T543" s="181"/>
      <c r="U543" s="181"/>
      <c r="V543" s="181"/>
      <c r="W543" s="296"/>
      <c r="X543" s="225"/>
      <c r="Y543" s="332"/>
      <c r="Z543" s="376"/>
      <c r="AA543" s="376"/>
      <c r="AB543" s="376"/>
      <c r="AC543" s="376"/>
      <c r="AD543" s="376"/>
      <c r="AE543" s="376"/>
      <c r="AF543" s="376"/>
      <c r="AG543" s="447"/>
      <c r="AH543" s="37"/>
    </row>
    <row r="544" spans="1:34" s="4" customFormat="1">
      <c r="A544" s="25"/>
      <c r="B544" s="125"/>
      <c r="C544" s="125"/>
      <c r="D544" s="166"/>
      <c r="E544" s="182"/>
      <c r="F544" s="182"/>
      <c r="G544" s="182"/>
      <c r="H544" s="182"/>
      <c r="I544" s="182"/>
      <c r="J544" s="182"/>
      <c r="K544" s="182"/>
      <c r="L544" s="182"/>
      <c r="M544" s="182"/>
      <c r="N544" s="182"/>
      <c r="O544" s="182"/>
      <c r="P544" s="182"/>
      <c r="Q544" s="182"/>
      <c r="R544" s="182"/>
      <c r="S544" s="182"/>
      <c r="T544" s="182"/>
      <c r="U544" s="182"/>
      <c r="V544" s="182"/>
      <c r="W544" s="297"/>
      <c r="X544" s="307"/>
      <c r="Y544" s="338"/>
      <c r="Z544" s="376"/>
      <c r="AA544" s="376"/>
      <c r="AB544" s="376"/>
      <c r="AC544" s="376"/>
      <c r="AD544" s="376"/>
      <c r="AE544" s="376"/>
      <c r="AF544" s="376"/>
      <c r="AG544" s="447"/>
      <c r="AH544" s="37"/>
    </row>
    <row r="545" spans="1:34" s="4" customFormat="1">
      <c r="A545" s="25"/>
      <c r="B545" s="125"/>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307"/>
      <c r="Y545" s="338" t="s">
        <v>458</v>
      </c>
      <c r="Z545" s="376"/>
      <c r="AA545" s="376"/>
      <c r="AB545" s="376"/>
      <c r="AC545" s="376"/>
      <c r="AD545" s="376"/>
      <c r="AE545" s="376"/>
      <c r="AF545" s="376"/>
      <c r="AG545" s="447"/>
      <c r="AH545" s="37"/>
    </row>
    <row r="546" spans="1:34" s="4" customFormat="1">
      <c r="A546" s="25"/>
      <c r="B546" s="125"/>
      <c r="C546" s="125" t="s">
        <v>19</v>
      </c>
      <c r="D546" s="125"/>
      <c r="E546" s="125"/>
      <c r="F546" s="125"/>
      <c r="G546" s="125"/>
      <c r="H546" s="125"/>
      <c r="I546" s="125"/>
      <c r="J546" s="125"/>
      <c r="K546" s="125"/>
      <c r="L546" s="125"/>
      <c r="M546" s="125"/>
      <c r="N546" s="125"/>
      <c r="O546" s="125"/>
      <c r="P546" s="125"/>
      <c r="Q546" s="125"/>
      <c r="R546" s="125"/>
      <c r="S546" s="125"/>
      <c r="T546" s="125"/>
      <c r="U546" s="125"/>
      <c r="V546" s="125"/>
      <c r="W546" s="125"/>
      <c r="X546" s="307"/>
      <c r="Y546" s="338"/>
      <c r="Z546" s="376"/>
      <c r="AA546" s="376"/>
      <c r="AB546" s="376"/>
      <c r="AC546" s="376"/>
      <c r="AD546" s="376"/>
      <c r="AE546" s="376"/>
      <c r="AF546" s="376"/>
      <c r="AG546" s="447"/>
      <c r="AH546" s="37"/>
    </row>
    <row r="547" spans="1:34" s="4" customFormat="1">
      <c r="A547" s="25"/>
      <c r="B547" s="125"/>
      <c r="C547" s="125"/>
      <c r="D547" s="164"/>
      <c r="E547" s="179"/>
      <c r="F547" s="179"/>
      <c r="G547" s="179"/>
      <c r="H547" s="179"/>
      <c r="I547" s="179"/>
      <c r="J547" s="179"/>
      <c r="K547" s="179"/>
      <c r="L547" s="179"/>
      <c r="M547" s="179"/>
      <c r="N547" s="179"/>
      <c r="O547" s="179"/>
      <c r="P547" s="179"/>
      <c r="Q547" s="179"/>
      <c r="R547" s="179"/>
      <c r="S547" s="179"/>
      <c r="T547" s="179"/>
      <c r="U547" s="179"/>
      <c r="V547" s="179"/>
      <c r="W547" s="295"/>
      <c r="X547" s="307"/>
      <c r="Y547" s="338"/>
      <c r="Z547" s="376"/>
      <c r="AA547" s="376"/>
      <c r="AB547" s="376"/>
      <c r="AC547" s="376"/>
      <c r="AD547" s="376"/>
      <c r="AE547" s="376"/>
      <c r="AF547" s="376"/>
      <c r="AG547" s="447"/>
      <c r="AH547" s="37"/>
    </row>
    <row r="548" spans="1:34" s="4" customFormat="1">
      <c r="A548" s="25"/>
      <c r="B548" s="125"/>
      <c r="C548" s="125"/>
      <c r="D548" s="165"/>
      <c r="E548" s="180"/>
      <c r="F548" s="180"/>
      <c r="G548" s="180"/>
      <c r="H548" s="180"/>
      <c r="I548" s="180"/>
      <c r="J548" s="180"/>
      <c r="K548" s="180"/>
      <c r="L548" s="180"/>
      <c r="M548" s="180"/>
      <c r="N548" s="180"/>
      <c r="O548" s="180"/>
      <c r="P548" s="180"/>
      <c r="Q548" s="180"/>
      <c r="R548" s="180"/>
      <c r="S548" s="180"/>
      <c r="T548" s="180"/>
      <c r="U548" s="180"/>
      <c r="V548" s="180"/>
      <c r="W548" s="296"/>
      <c r="X548" s="307"/>
      <c r="Y548" s="338"/>
      <c r="Z548" s="353"/>
      <c r="AA548" s="353"/>
      <c r="AB548" s="353"/>
      <c r="AC548" s="353"/>
      <c r="AD548" s="353"/>
      <c r="AE548" s="353"/>
      <c r="AF548" s="353"/>
      <c r="AG548" s="447"/>
      <c r="AH548" s="37"/>
    </row>
    <row r="549" spans="1:34" s="4" customFormat="1">
      <c r="A549" s="25"/>
      <c r="B549" s="125"/>
      <c r="C549" s="125"/>
      <c r="D549" s="165"/>
      <c r="E549" s="180"/>
      <c r="F549" s="180"/>
      <c r="G549" s="180"/>
      <c r="H549" s="180"/>
      <c r="I549" s="180"/>
      <c r="J549" s="180"/>
      <c r="K549" s="180"/>
      <c r="L549" s="180"/>
      <c r="M549" s="180"/>
      <c r="N549" s="180"/>
      <c r="O549" s="180"/>
      <c r="P549" s="180"/>
      <c r="Q549" s="180"/>
      <c r="R549" s="180"/>
      <c r="S549" s="180"/>
      <c r="T549" s="180"/>
      <c r="U549" s="180"/>
      <c r="V549" s="180"/>
      <c r="W549" s="296"/>
      <c r="X549" s="307"/>
      <c r="Y549" s="338"/>
      <c r="Z549" s="353"/>
      <c r="AA549" s="353"/>
      <c r="AB549" s="353"/>
      <c r="AC549" s="353"/>
      <c r="AD549" s="353"/>
      <c r="AE549" s="353"/>
      <c r="AF549" s="353"/>
      <c r="AG549" s="447"/>
      <c r="AH549" s="37"/>
    </row>
    <row r="550" spans="1:34" s="4" customFormat="1">
      <c r="A550" s="25"/>
      <c r="B550" s="125"/>
      <c r="C550" s="125"/>
      <c r="D550" s="165"/>
      <c r="E550" s="181"/>
      <c r="F550" s="181"/>
      <c r="G550" s="181"/>
      <c r="H550" s="181"/>
      <c r="I550" s="181"/>
      <c r="J550" s="181"/>
      <c r="K550" s="181"/>
      <c r="L550" s="181"/>
      <c r="M550" s="181"/>
      <c r="N550" s="181"/>
      <c r="O550" s="181"/>
      <c r="P550" s="181"/>
      <c r="Q550" s="181"/>
      <c r="R550" s="181"/>
      <c r="S550" s="181"/>
      <c r="T550" s="181"/>
      <c r="U550" s="181"/>
      <c r="V550" s="181"/>
      <c r="W550" s="296"/>
      <c r="X550" s="307"/>
      <c r="Y550" s="338"/>
      <c r="Z550" s="376"/>
      <c r="AA550" s="376"/>
      <c r="AB550" s="376"/>
      <c r="AC550" s="376"/>
      <c r="AD550" s="376"/>
      <c r="AE550" s="376"/>
      <c r="AF550" s="376"/>
      <c r="AG550" s="447"/>
      <c r="AH550" s="37"/>
    </row>
    <row r="551" spans="1:34" s="4" customFormat="1">
      <c r="A551" s="25"/>
      <c r="B551" s="125"/>
      <c r="C551" s="125"/>
      <c r="D551" s="166"/>
      <c r="E551" s="182"/>
      <c r="F551" s="182"/>
      <c r="G551" s="182"/>
      <c r="H551" s="182"/>
      <c r="I551" s="182"/>
      <c r="J551" s="182"/>
      <c r="K551" s="182"/>
      <c r="L551" s="182"/>
      <c r="M551" s="182"/>
      <c r="N551" s="182"/>
      <c r="O551" s="182"/>
      <c r="P551" s="182"/>
      <c r="Q551" s="182"/>
      <c r="R551" s="182"/>
      <c r="S551" s="182"/>
      <c r="T551" s="182"/>
      <c r="U551" s="182"/>
      <c r="V551" s="182"/>
      <c r="W551" s="297"/>
      <c r="X551" s="307"/>
      <c r="Y551" s="338"/>
      <c r="Z551" s="376"/>
      <c r="AA551" s="376"/>
      <c r="AB551" s="376"/>
      <c r="AC551" s="376"/>
      <c r="AD551" s="376"/>
      <c r="AE551" s="376"/>
      <c r="AF551" s="376"/>
      <c r="AG551" s="447"/>
      <c r="AH551" s="37"/>
    </row>
    <row r="552" spans="1:34" s="4" customFormat="1">
      <c r="A552" s="61"/>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308"/>
      <c r="Y552" s="350"/>
      <c r="Z552" s="350"/>
      <c r="AA552" s="350"/>
      <c r="AB552" s="350"/>
      <c r="AC552" s="350"/>
      <c r="AD552" s="350"/>
      <c r="AE552" s="350"/>
      <c r="AF552" s="350"/>
      <c r="AG552" s="455"/>
      <c r="AH552" s="37"/>
    </row>
    <row r="553" spans="1:34" s="4" customFormat="1">
      <c r="A553" s="57" t="s">
        <v>414</v>
      </c>
      <c r="B553" s="57"/>
      <c r="C553" s="57"/>
      <c r="D553" s="57"/>
      <c r="E553" s="57"/>
      <c r="F553" s="57"/>
      <c r="G553" s="57"/>
      <c r="H553" s="57"/>
      <c r="I553" s="57"/>
      <c r="J553" s="57"/>
      <c r="K553" s="57"/>
      <c r="L553" s="57"/>
      <c r="M553" s="57"/>
      <c r="N553" s="57"/>
      <c r="O553" s="57"/>
      <c r="P553" s="57"/>
      <c r="Q553" s="57"/>
      <c r="R553" s="57"/>
      <c r="S553" s="57"/>
      <c r="T553" s="57"/>
      <c r="U553" s="57"/>
      <c r="V553" s="57"/>
      <c r="W553" s="57"/>
      <c r="X553" s="302"/>
      <c r="Y553" s="102" t="s">
        <v>220</v>
      </c>
      <c r="Z553" s="102"/>
      <c r="AA553" s="102"/>
      <c r="AB553" s="102"/>
      <c r="AC553" s="102"/>
      <c r="AD553" s="102"/>
      <c r="AE553" s="102"/>
      <c r="AF553" s="102"/>
      <c r="AG553" s="102"/>
      <c r="AH553" s="37"/>
    </row>
    <row r="554" spans="1:34" s="4" customFormat="1">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302"/>
      <c r="Y554" s="102"/>
      <c r="Z554" s="102"/>
      <c r="AA554" s="102"/>
      <c r="AB554" s="102"/>
      <c r="AC554" s="102"/>
      <c r="AD554" s="102"/>
      <c r="AE554" s="102"/>
      <c r="AF554" s="102"/>
      <c r="AG554" s="102"/>
      <c r="AH554" s="37"/>
    </row>
    <row r="555" spans="1:34" s="4" customFormat="1">
      <c r="A555" s="63"/>
      <c r="B555" s="130"/>
      <c r="C555" s="130"/>
      <c r="D555" s="130"/>
      <c r="E555" s="130"/>
      <c r="F555" s="130"/>
      <c r="G555" s="130"/>
      <c r="H555" s="130"/>
      <c r="I555" s="130"/>
      <c r="J555" s="130"/>
      <c r="K555" s="130"/>
      <c r="L555" s="130"/>
      <c r="M555" s="130"/>
      <c r="N555" s="231"/>
      <c r="O555" s="246"/>
      <c r="P555" s="231"/>
      <c r="Q555" s="130"/>
      <c r="R555" s="130"/>
      <c r="S555" s="246"/>
      <c r="T555" s="231"/>
      <c r="U555" s="130"/>
      <c r="V555" s="130"/>
      <c r="W555" s="130"/>
      <c r="X555" s="310"/>
      <c r="Y555" s="76"/>
      <c r="Z555" s="76"/>
      <c r="AA555" s="76"/>
      <c r="AB555" s="76"/>
      <c r="AC555" s="76"/>
      <c r="AD555" s="76"/>
      <c r="AE555" s="76"/>
      <c r="AF555" s="76"/>
      <c r="AG555" s="187"/>
      <c r="AH555" s="37"/>
    </row>
    <row r="556" spans="1:34" s="4" customFormat="1">
      <c r="A556" s="25"/>
      <c r="B556" s="125"/>
      <c r="C556" s="125" t="s">
        <v>969</v>
      </c>
      <c r="D556" s="125"/>
      <c r="E556" s="125"/>
      <c r="F556" s="125"/>
      <c r="G556" s="125"/>
      <c r="H556" s="125"/>
      <c r="I556" s="125"/>
      <c r="J556" s="125"/>
      <c r="K556" s="125"/>
      <c r="L556" s="125"/>
      <c r="M556" s="125"/>
      <c r="N556" s="125"/>
      <c r="O556" s="150"/>
      <c r="P556" s="127" t="s">
        <v>581</v>
      </c>
      <c r="Q556" s="127"/>
      <c r="R556" s="127"/>
      <c r="S556" s="150"/>
      <c r="T556" s="127" t="s">
        <v>97</v>
      </c>
      <c r="U556" s="125"/>
      <c r="V556" s="125"/>
      <c r="W556" s="125"/>
      <c r="X556" s="307"/>
      <c r="Y556" s="332"/>
      <c r="Z556" s="332"/>
      <c r="AA556" s="332"/>
      <c r="AB556" s="332"/>
      <c r="AC556" s="332"/>
      <c r="AD556" s="332"/>
      <c r="AE556" s="332"/>
      <c r="AF556" s="332"/>
      <c r="AG556" s="443"/>
      <c r="AH556" s="37"/>
    </row>
    <row r="557" spans="1:34" s="4" customFormat="1">
      <c r="A557" s="25"/>
      <c r="B557" s="125"/>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307"/>
      <c r="Y557" s="332"/>
      <c r="Z557" s="332"/>
      <c r="AA557" s="332"/>
      <c r="AB557" s="332"/>
      <c r="AC557" s="332"/>
      <c r="AD557" s="332"/>
      <c r="AE557" s="332"/>
      <c r="AF557" s="332"/>
      <c r="AG557" s="443"/>
      <c r="AH557" s="37"/>
    </row>
    <row r="558" spans="1:34" s="4" customFormat="1">
      <c r="A558" s="25"/>
      <c r="B558" s="125" t="s">
        <v>967</v>
      </c>
      <c r="C558" s="125"/>
      <c r="D558" s="125"/>
      <c r="E558" s="125"/>
      <c r="F558" s="125"/>
      <c r="G558" s="125"/>
      <c r="H558" s="125"/>
      <c r="I558" s="125"/>
      <c r="J558" s="125"/>
      <c r="K558" s="82" t="s">
        <v>295</v>
      </c>
      <c r="L558" s="82"/>
      <c r="M558" s="210"/>
      <c r="N558" s="214"/>
      <c r="O558" s="82" t="s">
        <v>13</v>
      </c>
      <c r="P558" s="194"/>
      <c r="Q558" s="82" t="s">
        <v>32</v>
      </c>
      <c r="R558" s="194"/>
      <c r="S558" s="82" t="s">
        <v>363</v>
      </c>
      <c r="T558" s="125"/>
      <c r="U558" s="125"/>
      <c r="V558" s="125"/>
      <c r="W558" s="125"/>
      <c r="X558" s="307"/>
      <c r="Y558" s="338" t="s">
        <v>974</v>
      </c>
      <c r="Z558" s="376"/>
      <c r="AA558" s="376"/>
      <c r="AB558" s="376"/>
      <c r="AC558" s="376"/>
      <c r="AD558" s="376"/>
      <c r="AE558" s="376"/>
      <c r="AF558" s="376"/>
      <c r="AG558" s="447"/>
      <c r="AH558" s="37"/>
    </row>
    <row r="559" spans="1:34" s="4" customFormat="1">
      <c r="A559" s="25"/>
      <c r="B559" s="125"/>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307"/>
      <c r="Y559" s="338"/>
      <c r="Z559" s="376"/>
      <c r="AA559" s="376"/>
      <c r="AB559" s="376"/>
      <c r="AC559" s="376"/>
      <c r="AD559" s="376"/>
      <c r="AE559" s="376"/>
      <c r="AF559" s="376"/>
      <c r="AG559" s="447"/>
      <c r="AH559" s="37"/>
    </row>
    <row r="560" spans="1:34" s="4" customFormat="1">
      <c r="A560" s="25"/>
      <c r="B560" s="125"/>
      <c r="C560" s="125" t="s">
        <v>211</v>
      </c>
      <c r="D560" s="125"/>
      <c r="E560" s="125"/>
      <c r="F560" s="125"/>
      <c r="G560" s="125"/>
      <c r="H560" s="201"/>
      <c r="I560" s="208"/>
      <c r="J560" s="208"/>
      <c r="K560" s="208"/>
      <c r="L560" s="208"/>
      <c r="M560" s="208"/>
      <c r="N560" s="208"/>
      <c r="O560" s="208"/>
      <c r="P560" s="208"/>
      <c r="Q560" s="208"/>
      <c r="R560" s="273"/>
      <c r="S560" s="125"/>
      <c r="T560" s="125"/>
      <c r="U560" s="125"/>
      <c r="V560" s="125"/>
      <c r="W560" s="125"/>
      <c r="X560" s="307"/>
      <c r="Y560" s="338"/>
      <c r="Z560" s="376"/>
      <c r="AA560" s="376"/>
      <c r="AB560" s="376"/>
      <c r="AC560" s="376"/>
      <c r="AD560" s="376"/>
      <c r="AE560" s="376"/>
      <c r="AF560" s="376"/>
      <c r="AG560" s="447"/>
      <c r="AH560" s="37"/>
    </row>
    <row r="561" spans="1:34" s="4" customFormat="1">
      <c r="A561" s="25"/>
      <c r="B561" s="125"/>
      <c r="C561" s="125"/>
      <c r="D561" s="125"/>
      <c r="E561" s="82" t="s">
        <v>587</v>
      </c>
      <c r="F561" s="82"/>
      <c r="G561" s="82"/>
      <c r="H561" s="210"/>
      <c r="I561" s="214"/>
      <c r="J561" s="82" t="s">
        <v>100</v>
      </c>
      <c r="K561" s="82"/>
      <c r="L561" s="82" t="s">
        <v>96</v>
      </c>
      <c r="M561" s="82"/>
      <c r="N561" s="82"/>
      <c r="O561" s="82"/>
      <c r="P561" s="82"/>
      <c r="Q561" s="210"/>
      <c r="R561" s="214"/>
      <c r="S561" s="82" t="s">
        <v>100</v>
      </c>
      <c r="T561" s="125"/>
      <c r="U561" s="125"/>
      <c r="V561" s="125"/>
      <c r="W561" s="125"/>
      <c r="X561" s="307"/>
      <c r="Y561" s="338"/>
      <c r="Z561" s="376"/>
      <c r="AA561" s="376"/>
      <c r="AB561" s="376"/>
      <c r="AC561" s="376"/>
      <c r="AD561" s="376"/>
      <c r="AE561" s="376"/>
      <c r="AF561" s="376"/>
      <c r="AG561" s="447"/>
      <c r="AH561" s="37"/>
    </row>
    <row r="562" spans="1:34" s="4" customFormat="1">
      <c r="A562" s="25"/>
      <c r="B562" s="125"/>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307"/>
      <c r="Y562" s="338"/>
      <c r="Z562" s="376"/>
      <c r="AA562" s="376"/>
      <c r="AB562" s="376"/>
      <c r="AC562" s="376"/>
      <c r="AD562" s="376"/>
      <c r="AE562" s="376"/>
      <c r="AF562" s="376"/>
      <c r="AG562" s="447"/>
      <c r="AH562" s="37"/>
    </row>
    <row r="563" spans="1:34" s="4" customFormat="1">
      <c r="A563" s="25"/>
      <c r="B563" s="125"/>
      <c r="C563" s="125" t="s">
        <v>968</v>
      </c>
      <c r="D563" s="125"/>
      <c r="E563" s="125"/>
      <c r="F563" s="125"/>
      <c r="G563" s="125"/>
      <c r="H563" s="125"/>
      <c r="I563" s="125"/>
      <c r="J563" s="125"/>
      <c r="K563" s="125"/>
      <c r="L563" s="125"/>
      <c r="M563" s="125"/>
      <c r="N563" s="125"/>
      <c r="O563" s="150"/>
      <c r="P563" s="127" t="s">
        <v>581</v>
      </c>
      <c r="Q563" s="127"/>
      <c r="R563" s="127"/>
      <c r="S563" s="150"/>
      <c r="T563" s="127" t="s">
        <v>97</v>
      </c>
      <c r="U563" s="125"/>
      <c r="V563" s="125"/>
      <c r="W563" s="125"/>
      <c r="X563" s="307"/>
      <c r="Y563" s="347"/>
      <c r="Z563" s="347"/>
      <c r="AA563" s="347"/>
      <c r="AB563" s="347"/>
      <c r="AC563" s="347"/>
      <c r="AD563" s="347"/>
      <c r="AE563" s="347"/>
      <c r="AF563" s="347"/>
      <c r="AG563" s="452"/>
      <c r="AH563" s="37"/>
    </row>
    <row r="564" spans="1:34" s="4" customFormat="1">
      <c r="A564" s="25"/>
      <c r="B564" s="125"/>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307"/>
      <c r="Y564" s="338" t="s">
        <v>849</v>
      </c>
      <c r="Z564" s="376"/>
      <c r="AA564" s="376"/>
      <c r="AB564" s="376"/>
      <c r="AC564" s="376"/>
      <c r="AD564" s="376"/>
      <c r="AE564" s="376"/>
      <c r="AF564" s="376"/>
      <c r="AG564" s="447"/>
      <c r="AH564" s="37"/>
    </row>
    <row r="565" spans="1:34" s="4" customFormat="1">
      <c r="A565" s="25"/>
      <c r="B565" s="125" t="s">
        <v>515</v>
      </c>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307"/>
      <c r="Y565" s="338"/>
      <c r="Z565" s="376"/>
      <c r="AA565" s="376"/>
      <c r="AB565" s="376"/>
      <c r="AC565" s="376"/>
      <c r="AD565" s="376"/>
      <c r="AE565" s="376"/>
      <c r="AF565" s="376"/>
      <c r="AG565" s="447"/>
      <c r="AH565" s="37"/>
    </row>
    <row r="566" spans="1:34" s="4" customFormat="1">
      <c r="A566" s="25"/>
      <c r="B566" s="125"/>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307"/>
      <c r="Y566" s="338"/>
      <c r="Z566" s="376"/>
      <c r="AA566" s="376"/>
      <c r="AB566" s="376"/>
      <c r="AC566" s="376"/>
      <c r="AD566" s="376"/>
      <c r="AE566" s="376"/>
      <c r="AF566" s="376"/>
      <c r="AG566" s="447"/>
      <c r="AH566" s="37"/>
    </row>
    <row r="567" spans="1:34" s="4" customFormat="1">
      <c r="A567" s="25"/>
      <c r="B567" s="125"/>
      <c r="C567" s="150"/>
      <c r="D567" s="125" t="s">
        <v>209</v>
      </c>
      <c r="E567" s="125"/>
      <c r="F567" s="125"/>
      <c r="G567" s="125"/>
      <c r="H567" s="125"/>
      <c r="I567" s="125"/>
      <c r="J567" s="150"/>
      <c r="K567" s="125" t="s">
        <v>519</v>
      </c>
      <c r="L567" s="125"/>
      <c r="M567" s="125"/>
      <c r="N567" s="125"/>
      <c r="O567" s="125"/>
      <c r="P567" s="125"/>
      <c r="Q567" s="150"/>
      <c r="R567" s="125" t="s">
        <v>618</v>
      </c>
      <c r="S567" s="125"/>
      <c r="T567" s="125"/>
      <c r="U567" s="125"/>
      <c r="V567" s="125"/>
      <c r="W567" s="125"/>
      <c r="X567" s="307"/>
      <c r="Y567" s="332"/>
      <c r="Z567" s="376"/>
      <c r="AA567" s="376"/>
      <c r="AB567" s="376"/>
      <c r="AC567" s="376"/>
      <c r="AD567" s="376"/>
      <c r="AE567" s="376"/>
      <c r="AF567" s="376"/>
      <c r="AG567" s="447"/>
      <c r="AH567" s="37"/>
    </row>
    <row r="568" spans="1:34" s="4" customFormat="1">
      <c r="A568" s="25"/>
      <c r="B568" s="127"/>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307"/>
      <c r="Y568" s="351"/>
      <c r="Z568" s="380"/>
      <c r="AA568" s="380"/>
      <c r="AB568" s="380"/>
      <c r="AC568" s="380"/>
      <c r="AD568" s="380"/>
      <c r="AE568" s="380"/>
      <c r="AF568" s="380"/>
      <c r="AG568" s="456"/>
      <c r="AH568" s="37"/>
    </row>
    <row r="569" spans="1:34" s="4" customFormat="1">
      <c r="A569" s="25"/>
      <c r="B569" s="125"/>
      <c r="C569" s="125" t="s">
        <v>250</v>
      </c>
      <c r="D569" s="125"/>
      <c r="E569" s="125"/>
      <c r="F569" s="125"/>
      <c r="G569" s="125"/>
      <c r="H569" s="125"/>
      <c r="I569" s="125"/>
      <c r="J569" s="125"/>
      <c r="K569" s="125"/>
      <c r="L569" s="125"/>
      <c r="M569" s="125"/>
      <c r="N569" s="125"/>
      <c r="O569" s="125"/>
      <c r="P569" s="125"/>
      <c r="Q569" s="125"/>
      <c r="R569" s="125"/>
      <c r="S569" s="125"/>
      <c r="T569" s="125"/>
      <c r="U569" s="125"/>
      <c r="V569" s="125"/>
      <c r="W569" s="125"/>
      <c r="X569" s="307"/>
      <c r="Y569" s="338" t="s">
        <v>972</v>
      </c>
      <c r="Z569" s="376"/>
      <c r="AA569" s="376"/>
      <c r="AB569" s="376"/>
      <c r="AC569" s="376"/>
      <c r="AD569" s="376"/>
      <c r="AE569" s="376"/>
      <c r="AF569" s="376"/>
      <c r="AG569" s="447"/>
      <c r="AH569" s="37"/>
    </row>
    <row r="570" spans="1:34" s="4" customFormat="1">
      <c r="A570" s="25"/>
      <c r="B570" s="125"/>
      <c r="C570" s="125"/>
      <c r="D570" s="125"/>
      <c r="E570" s="125"/>
      <c r="F570" s="125"/>
      <c r="G570" s="125"/>
      <c r="H570" s="125"/>
      <c r="I570" s="125"/>
      <c r="J570" s="125"/>
      <c r="K570" s="125"/>
      <c r="L570" s="125"/>
      <c r="M570" s="125"/>
      <c r="N570" s="125"/>
      <c r="O570" s="150"/>
      <c r="P570" s="127" t="s">
        <v>581</v>
      </c>
      <c r="Q570" s="127"/>
      <c r="R570" s="127"/>
      <c r="S570" s="150"/>
      <c r="T570" s="127" t="s">
        <v>97</v>
      </c>
      <c r="U570" s="125"/>
      <c r="V570" s="125"/>
      <c r="W570" s="125"/>
      <c r="X570" s="307"/>
      <c r="Y570" s="338"/>
      <c r="Z570" s="376"/>
      <c r="AA570" s="376"/>
      <c r="AB570" s="376"/>
      <c r="AC570" s="376"/>
      <c r="AD570" s="376"/>
      <c r="AE570" s="376"/>
      <c r="AF570" s="376"/>
      <c r="AG570" s="447"/>
      <c r="AH570" s="37"/>
    </row>
    <row r="571" spans="1:34" s="4" customFormat="1">
      <c r="A571" s="25"/>
      <c r="B571" s="125"/>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307"/>
      <c r="Y571" s="338"/>
      <c r="Z571" s="376"/>
      <c r="AA571" s="376"/>
      <c r="AB571" s="376"/>
      <c r="AC571" s="376"/>
      <c r="AD571" s="376"/>
      <c r="AE571" s="376"/>
      <c r="AF571" s="376"/>
      <c r="AG571" s="447"/>
      <c r="AH571" s="37"/>
    </row>
    <row r="572" spans="1:34" s="4" customFormat="1">
      <c r="A572" s="25"/>
      <c r="B572" s="124" t="s">
        <v>792</v>
      </c>
      <c r="C572" s="124"/>
      <c r="D572" s="124"/>
      <c r="E572" s="124"/>
      <c r="F572" s="124"/>
      <c r="G572" s="124"/>
      <c r="H572" s="124"/>
      <c r="I572" s="124"/>
      <c r="J572" s="124"/>
      <c r="K572" s="124"/>
      <c r="L572" s="124"/>
      <c r="M572" s="124"/>
      <c r="N572" s="124"/>
      <c r="O572" s="124"/>
      <c r="P572" s="124"/>
      <c r="Q572" s="124"/>
      <c r="R572" s="124"/>
      <c r="S572" s="124"/>
      <c r="T572" s="124"/>
      <c r="U572" s="124"/>
      <c r="V572" s="124"/>
      <c r="W572" s="124"/>
      <c r="X572" s="306"/>
      <c r="Y572" s="338"/>
      <c r="Z572" s="376"/>
      <c r="AA572" s="376"/>
      <c r="AB572" s="376"/>
      <c r="AC572" s="376"/>
      <c r="AD572" s="376"/>
      <c r="AE572" s="376"/>
      <c r="AF572" s="376"/>
      <c r="AG572" s="447"/>
      <c r="AH572" s="37"/>
    </row>
    <row r="573" spans="1:34" s="4" customFormat="1">
      <c r="A573" s="25"/>
      <c r="B573" s="124"/>
      <c r="C573" s="124"/>
      <c r="D573" s="124"/>
      <c r="E573" s="124"/>
      <c r="F573" s="124"/>
      <c r="G573" s="124"/>
      <c r="H573" s="124"/>
      <c r="I573" s="124"/>
      <c r="J573" s="124"/>
      <c r="K573" s="124"/>
      <c r="L573" s="124"/>
      <c r="M573" s="124"/>
      <c r="N573" s="124"/>
      <c r="O573" s="124"/>
      <c r="P573" s="124"/>
      <c r="Q573" s="124"/>
      <c r="R573" s="124"/>
      <c r="S573" s="124"/>
      <c r="T573" s="124"/>
      <c r="U573" s="124"/>
      <c r="V573" s="124"/>
      <c r="W573" s="124"/>
      <c r="X573" s="306"/>
      <c r="Y573" s="338"/>
      <c r="Z573" s="376"/>
      <c r="AA573" s="376"/>
      <c r="AB573" s="376"/>
      <c r="AC573" s="376"/>
      <c r="AD573" s="376"/>
      <c r="AE573" s="376"/>
      <c r="AF573" s="376"/>
      <c r="AG573" s="447"/>
      <c r="AH573" s="37"/>
    </row>
    <row r="574" spans="1:34" s="4" customFormat="1">
      <c r="A574" s="25"/>
      <c r="B574" s="125"/>
      <c r="C574" s="125"/>
      <c r="D574" s="125"/>
      <c r="E574" s="125"/>
      <c r="F574" s="125"/>
      <c r="G574" s="125"/>
      <c r="H574" s="125"/>
      <c r="I574" s="125"/>
      <c r="J574" s="125"/>
      <c r="K574" s="125"/>
      <c r="L574" s="125"/>
      <c r="M574" s="125"/>
      <c r="N574" s="125"/>
      <c r="O574" s="150"/>
      <c r="P574" s="127" t="s">
        <v>461</v>
      </c>
      <c r="Q574" s="127"/>
      <c r="R574" s="127"/>
      <c r="S574" s="150"/>
      <c r="T574" s="127" t="s">
        <v>388</v>
      </c>
      <c r="U574" s="125"/>
      <c r="V574" s="125"/>
      <c r="W574" s="125"/>
      <c r="X574" s="307"/>
      <c r="Y574" s="338"/>
      <c r="Z574" s="353"/>
      <c r="AA574" s="353"/>
      <c r="AB574" s="353"/>
      <c r="AC574" s="353"/>
      <c r="AD574" s="353"/>
      <c r="AE574" s="353"/>
      <c r="AF574" s="353"/>
      <c r="AG574" s="447"/>
      <c r="AH574" s="37"/>
    </row>
    <row r="575" spans="1:34" s="4" customFormat="1">
      <c r="A575" s="25"/>
      <c r="B575" s="125"/>
      <c r="C575" s="4"/>
      <c r="D575" s="125"/>
      <c r="E575" s="125"/>
      <c r="F575" s="125"/>
      <c r="G575" s="125"/>
      <c r="H575" s="125"/>
      <c r="I575" s="125"/>
      <c r="J575" s="125"/>
      <c r="K575" s="125"/>
      <c r="L575" s="125"/>
      <c r="M575" s="125"/>
      <c r="N575" s="125"/>
      <c r="O575" s="125"/>
      <c r="P575" s="125"/>
      <c r="Q575" s="125"/>
      <c r="R575" s="125"/>
      <c r="S575" s="125"/>
      <c r="T575" s="125"/>
      <c r="U575" s="125"/>
      <c r="V575" s="125"/>
      <c r="W575" s="125"/>
      <c r="X575" s="307"/>
      <c r="Y575" s="338"/>
      <c r="Z575" s="376"/>
      <c r="AA575" s="376"/>
      <c r="AB575" s="376"/>
      <c r="AC575" s="376"/>
      <c r="AD575" s="376"/>
      <c r="AE575" s="376"/>
      <c r="AF575" s="376"/>
      <c r="AG575" s="447"/>
      <c r="AH575" s="37"/>
    </row>
    <row r="576" spans="1:34" s="4" customFormat="1">
      <c r="A576" s="25"/>
      <c r="B576" s="125"/>
      <c r="C576" s="124" t="s">
        <v>1049</v>
      </c>
      <c r="D576" s="124"/>
      <c r="E576" s="124"/>
      <c r="F576" s="124"/>
      <c r="G576" s="124"/>
      <c r="H576" s="124"/>
      <c r="I576" s="124"/>
      <c r="J576" s="127"/>
      <c r="K576" s="152"/>
      <c r="L576" s="168"/>
      <c r="M576" s="168"/>
      <c r="N576" s="168"/>
      <c r="O576" s="168"/>
      <c r="P576" s="168"/>
      <c r="Q576" s="168"/>
      <c r="R576" s="168"/>
      <c r="S576" s="168"/>
      <c r="T576" s="168"/>
      <c r="U576" s="292"/>
      <c r="V576" s="125"/>
      <c r="W576" s="125"/>
      <c r="X576" s="307"/>
      <c r="Y576" s="338" t="s">
        <v>1104</v>
      </c>
      <c r="Z576" s="376"/>
      <c r="AA576" s="376"/>
      <c r="AB576" s="376"/>
      <c r="AC576" s="376"/>
      <c r="AD576" s="376"/>
      <c r="AE576" s="376"/>
      <c r="AF576" s="376"/>
      <c r="AG576" s="447"/>
      <c r="AH576" s="37"/>
    </row>
    <row r="577" spans="1:34" s="4" customFormat="1">
      <c r="A577" s="25"/>
      <c r="B577" s="125"/>
      <c r="C577" s="124"/>
      <c r="D577" s="124"/>
      <c r="E577" s="124"/>
      <c r="F577" s="124"/>
      <c r="G577" s="124"/>
      <c r="H577" s="124"/>
      <c r="I577" s="124"/>
      <c r="J577" s="125"/>
      <c r="K577" s="154"/>
      <c r="L577" s="171"/>
      <c r="M577" s="171"/>
      <c r="N577" s="171"/>
      <c r="O577" s="171"/>
      <c r="P577" s="171"/>
      <c r="Q577" s="171"/>
      <c r="R577" s="171"/>
      <c r="S577" s="171"/>
      <c r="T577" s="171"/>
      <c r="U577" s="293"/>
      <c r="V577" s="125"/>
      <c r="W577" s="125"/>
      <c r="X577" s="307"/>
      <c r="Y577" s="338"/>
      <c r="Z577" s="376"/>
      <c r="AA577" s="376"/>
      <c r="AB577" s="376"/>
      <c r="AC577" s="376"/>
      <c r="AD577" s="376"/>
      <c r="AE577" s="376"/>
      <c r="AF577" s="376"/>
      <c r="AG577" s="447"/>
      <c r="AH577" s="37"/>
    </row>
    <row r="578" spans="1:34" s="4" customFormat="1">
      <c r="A578" s="25"/>
      <c r="B578" s="125"/>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307"/>
      <c r="Y578" s="338"/>
      <c r="Z578" s="376"/>
      <c r="AA578" s="376"/>
      <c r="AB578" s="376"/>
      <c r="AC578" s="376"/>
      <c r="AD578" s="376"/>
      <c r="AE578" s="376"/>
      <c r="AF578" s="376"/>
      <c r="AG578" s="447"/>
      <c r="AH578" s="37"/>
    </row>
    <row r="579" spans="1:34" s="4" customFormat="1">
      <c r="A579" s="25"/>
      <c r="B579" s="125"/>
      <c r="C579" s="125"/>
      <c r="D579" s="124" t="s">
        <v>977</v>
      </c>
      <c r="E579" s="124"/>
      <c r="F579" s="124"/>
      <c r="G579" s="124"/>
      <c r="H579" s="124"/>
      <c r="I579" s="124"/>
      <c r="J579" s="124"/>
      <c r="K579" s="124"/>
      <c r="L579" s="124"/>
      <c r="M579" s="124"/>
      <c r="N579" s="124"/>
      <c r="O579" s="124"/>
      <c r="P579" s="124"/>
      <c r="Q579" s="124"/>
      <c r="R579" s="124"/>
      <c r="S579" s="124"/>
      <c r="T579" s="124"/>
      <c r="U579" s="124"/>
      <c r="V579" s="124"/>
      <c r="W579" s="124"/>
      <c r="X579" s="306"/>
      <c r="Y579" s="352" t="s">
        <v>1105</v>
      </c>
      <c r="Z579" s="353"/>
      <c r="AA579" s="353"/>
      <c r="AB579" s="353"/>
      <c r="AC579" s="353"/>
      <c r="AD579" s="353"/>
      <c r="AE579" s="353"/>
      <c r="AF579" s="353"/>
      <c r="AG579" s="447"/>
      <c r="AH579" s="37"/>
    </row>
    <row r="580" spans="1:34" s="4" customFormat="1">
      <c r="A580" s="25"/>
      <c r="B580" s="125"/>
      <c r="C580" s="125"/>
      <c r="D580" s="124"/>
      <c r="E580" s="124"/>
      <c r="F580" s="124"/>
      <c r="G580" s="124"/>
      <c r="H580" s="124"/>
      <c r="I580" s="124"/>
      <c r="J580" s="124"/>
      <c r="K580" s="124"/>
      <c r="L580" s="124"/>
      <c r="M580" s="124"/>
      <c r="N580" s="124"/>
      <c r="O580" s="124"/>
      <c r="P580" s="124"/>
      <c r="Q580" s="124"/>
      <c r="R580" s="124"/>
      <c r="S580" s="124"/>
      <c r="T580" s="124"/>
      <c r="U580" s="124"/>
      <c r="V580" s="124"/>
      <c r="W580" s="124"/>
      <c r="X580" s="306"/>
      <c r="Y580" s="353"/>
      <c r="Z580" s="353"/>
      <c r="AA580" s="353"/>
      <c r="AB580" s="353"/>
      <c r="AC580" s="353"/>
      <c r="AD580" s="353"/>
      <c r="AE580" s="353"/>
      <c r="AF580" s="353"/>
      <c r="AG580" s="447"/>
      <c r="AH580" s="37"/>
    </row>
    <row r="581" spans="1:34" s="4" customFormat="1">
      <c r="A581" s="25"/>
      <c r="B581" s="125"/>
      <c r="C581" s="125"/>
      <c r="D581" s="150"/>
      <c r="E581" s="124" t="s">
        <v>83</v>
      </c>
      <c r="F581" s="124"/>
      <c r="G581" s="124"/>
      <c r="H581" s="124"/>
      <c r="I581" s="124"/>
      <c r="J581" s="124"/>
      <c r="K581" s="124"/>
      <c r="L581" s="124"/>
      <c r="M581" s="124"/>
      <c r="N581" s="124"/>
      <c r="O581" s="124"/>
      <c r="P581" s="124"/>
      <c r="Q581" s="124"/>
      <c r="R581" s="124"/>
      <c r="S581" s="124"/>
      <c r="T581" s="124"/>
      <c r="U581" s="124"/>
      <c r="V581" s="124"/>
      <c r="W581" s="124"/>
      <c r="X581" s="306"/>
      <c r="Y581" s="353"/>
      <c r="Z581" s="353"/>
      <c r="AA581" s="353"/>
      <c r="AB581" s="353"/>
      <c r="AC581" s="353"/>
      <c r="AD581" s="353"/>
      <c r="AE581" s="353"/>
      <c r="AF581" s="353"/>
      <c r="AG581" s="447"/>
      <c r="AH581" s="37"/>
    </row>
    <row r="582" spans="1:34" s="4" customFormat="1">
      <c r="A582" s="25"/>
      <c r="B582" s="125"/>
      <c r="C582" s="125"/>
      <c r="D582" s="167"/>
      <c r="E582" s="124"/>
      <c r="F582" s="124"/>
      <c r="G582" s="124"/>
      <c r="H582" s="124"/>
      <c r="I582" s="124"/>
      <c r="J582" s="124"/>
      <c r="K582" s="124"/>
      <c r="L582" s="124"/>
      <c r="M582" s="124"/>
      <c r="N582" s="124"/>
      <c r="O582" s="124"/>
      <c r="P582" s="124"/>
      <c r="Q582" s="124"/>
      <c r="R582" s="124"/>
      <c r="S582" s="124"/>
      <c r="T582" s="124"/>
      <c r="U582" s="124"/>
      <c r="V582" s="124"/>
      <c r="W582" s="124"/>
      <c r="X582" s="306"/>
      <c r="Y582" s="353"/>
      <c r="Z582" s="353"/>
      <c r="AA582" s="353"/>
      <c r="AB582" s="353"/>
      <c r="AC582" s="353"/>
      <c r="AD582" s="353"/>
      <c r="AE582" s="353"/>
      <c r="AF582" s="353"/>
      <c r="AG582" s="447"/>
      <c r="AH582" s="37"/>
    </row>
    <row r="583" spans="1:34" s="4" customFormat="1">
      <c r="A583" s="25"/>
      <c r="B583" s="125"/>
      <c r="C583" s="125"/>
      <c r="D583" s="150"/>
      <c r="E583" s="124" t="s">
        <v>978</v>
      </c>
      <c r="F583" s="124"/>
      <c r="G583" s="124"/>
      <c r="H583" s="124"/>
      <c r="I583" s="124"/>
      <c r="J583" s="124"/>
      <c r="K583" s="124"/>
      <c r="L583" s="124"/>
      <c r="M583" s="124"/>
      <c r="N583" s="124"/>
      <c r="O583" s="124"/>
      <c r="P583" s="124"/>
      <c r="Q583" s="124"/>
      <c r="R583" s="124"/>
      <c r="S583" s="124"/>
      <c r="T583" s="124"/>
      <c r="U583" s="124"/>
      <c r="V583" s="124"/>
      <c r="W583" s="124"/>
      <c r="X583" s="306"/>
      <c r="Y583" s="353"/>
      <c r="Z583" s="353"/>
      <c r="AA583" s="353"/>
      <c r="AB583" s="353"/>
      <c r="AC583" s="353"/>
      <c r="AD583" s="353"/>
      <c r="AE583" s="353"/>
      <c r="AF583" s="353"/>
      <c r="AG583" s="447"/>
      <c r="AH583" s="37"/>
    </row>
    <row r="584" spans="1:34" s="4" customFormat="1">
      <c r="A584" s="25"/>
      <c r="B584" s="125"/>
      <c r="C584" s="125"/>
      <c r="D584" s="167"/>
      <c r="E584" s="124"/>
      <c r="F584" s="124"/>
      <c r="G584" s="124"/>
      <c r="H584" s="124"/>
      <c r="I584" s="124"/>
      <c r="J584" s="124"/>
      <c r="K584" s="124"/>
      <c r="L584" s="124"/>
      <c r="M584" s="124"/>
      <c r="N584" s="124"/>
      <c r="O584" s="124"/>
      <c r="P584" s="124"/>
      <c r="Q584" s="124"/>
      <c r="R584" s="124"/>
      <c r="S584" s="124"/>
      <c r="T584" s="124"/>
      <c r="U584" s="124"/>
      <c r="V584" s="124"/>
      <c r="W584" s="124"/>
      <c r="X584" s="306"/>
      <c r="Y584" s="354"/>
      <c r="Z584" s="354"/>
      <c r="AA584" s="354"/>
      <c r="AB584" s="354"/>
      <c r="AC584" s="354"/>
      <c r="AD584" s="354"/>
      <c r="AE584" s="354"/>
      <c r="AF584" s="354"/>
      <c r="AG584" s="456"/>
      <c r="AH584" s="37"/>
    </row>
    <row r="585" spans="1:34" s="4" customFormat="1">
      <c r="A585" s="25"/>
      <c r="B585" s="125"/>
      <c r="C585" s="125"/>
      <c r="D585" s="124" t="s">
        <v>642</v>
      </c>
      <c r="E585" s="124"/>
      <c r="F585" s="124"/>
      <c r="G585" s="124"/>
      <c r="H585" s="124"/>
      <c r="I585" s="124"/>
      <c r="J585" s="124"/>
      <c r="K585" s="124"/>
      <c r="L585" s="124"/>
      <c r="M585" s="124"/>
      <c r="N585" s="124"/>
      <c r="O585" s="124"/>
      <c r="P585" s="124"/>
      <c r="Q585" s="124"/>
      <c r="R585" s="124"/>
      <c r="S585" s="124"/>
      <c r="T585" s="124"/>
      <c r="U585" s="124"/>
      <c r="V585" s="124"/>
      <c r="W585" s="124"/>
      <c r="X585" s="306"/>
      <c r="Y585" s="341"/>
      <c r="Z585" s="341"/>
      <c r="AA585" s="341"/>
      <c r="AB585" s="341"/>
      <c r="AC585" s="341"/>
      <c r="AD585" s="341"/>
      <c r="AE585" s="341"/>
      <c r="AF585" s="341"/>
      <c r="AG585" s="449"/>
      <c r="AH585" s="37"/>
    </row>
    <row r="586" spans="1:34" s="4" customFormat="1">
      <c r="A586" s="25"/>
      <c r="B586" s="125"/>
      <c r="C586" s="125"/>
      <c r="D586" s="124"/>
      <c r="E586" s="124"/>
      <c r="F586" s="124"/>
      <c r="G586" s="124"/>
      <c r="H586" s="124"/>
      <c r="I586" s="124"/>
      <c r="J586" s="124"/>
      <c r="K586" s="124"/>
      <c r="L586" s="124"/>
      <c r="M586" s="124"/>
      <c r="N586" s="124"/>
      <c r="O586" s="124"/>
      <c r="P586" s="124"/>
      <c r="Q586" s="124"/>
      <c r="R586" s="124"/>
      <c r="S586" s="124"/>
      <c r="T586" s="124"/>
      <c r="U586" s="124"/>
      <c r="V586" s="124"/>
      <c r="W586" s="124"/>
      <c r="X586" s="306"/>
      <c r="Y586" s="341"/>
      <c r="Z586" s="341"/>
      <c r="AA586" s="341"/>
      <c r="AB586" s="341"/>
      <c r="AC586" s="341"/>
      <c r="AD586" s="341"/>
      <c r="AE586" s="341"/>
      <c r="AF586" s="341"/>
      <c r="AG586" s="449"/>
      <c r="AH586" s="37"/>
    </row>
    <row r="587" spans="1:34" s="4" customFormat="1">
      <c r="A587" s="25"/>
      <c r="B587" s="125"/>
      <c r="C587" s="125"/>
      <c r="D587" s="150"/>
      <c r="E587" s="127" t="s">
        <v>581</v>
      </c>
      <c r="F587" s="127"/>
      <c r="G587" s="127" t="s">
        <v>401</v>
      </c>
      <c r="H587" s="4"/>
      <c r="I587" s="4" t="s">
        <v>13</v>
      </c>
      <c r="J587" s="210"/>
      <c r="K587" s="214"/>
      <c r="L587" s="167" t="s">
        <v>270</v>
      </c>
      <c r="M587" s="167"/>
      <c r="N587" s="167"/>
      <c r="O587" s="167"/>
      <c r="P587" s="167"/>
      <c r="Q587" s="150"/>
      <c r="R587" s="127" t="s">
        <v>97</v>
      </c>
      <c r="S587" s="125"/>
      <c r="T587" s="167"/>
      <c r="U587" s="167"/>
      <c r="V587" s="167"/>
      <c r="W587" s="167"/>
      <c r="X587" s="306"/>
      <c r="Y587" s="341"/>
      <c r="Z587" s="341"/>
      <c r="AA587" s="341"/>
      <c r="AB587" s="341"/>
      <c r="AC587" s="341"/>
      <c r="AD587" s="341"/>
      <c r="AE587" s="341"/>
      <c r="AF587" s="341"/>
      <c r="AG587" s="449"/>
      <c r="AH587" s="37"/>
    </row>
    <row r="588" spans="1:34" s="4" customFormat="1">
      <c r="A588" s="25"/>
      <c r="B588" s="125"/>
      <c r="C588" s="125"/>
      <c r="D588" s="167"/>
      <c r="E588" s="167"/>
      <c r="F588" s="167"/>
      <c r="G588" s="167"/>
      <c r="H588" s="167"/>
      <c r="I588" s="167"/>
      <c r="J588" s="167"/>
      <c r="K588" s="167"/>
      <c r="L588" s="167"/>
      <c r="M588" s="167"/>
      <c r="N588" s="167"/>
      <c r="O588" s="167"/>
      <c r="P588" s="167"/>
      <c r="Q588" s="167"/>
      <c r="R588" s="167"/>
      <c r="S588" s="167"/>
      <c r="T588" s="167"/>
      <c r="U588" s="167"/>
      <c r="V588" s="167"/>
      <c r="W588" s="167"/>
      <c r="X588" s="306"/>
      <c r="Y588" s="341"/>
      <c r="Z588" s="341"/>
      <c r="AA588" s="341"/>
      <c r="AB588" s="341"/>
      <c r="AC588" s="341"/>
      <c r="AD588" s="341"/>
      <c r="AE588" s="341"/>
      <c r="AF588" s="341"/>
      <c r="AG588" s="449"/>
      <c r="AH588" s="37"/>
    </row>
    <row r="589" spans="1:34" s="4" customFormat="1">
      <c r="A589" s="25"/>
      <c r="B589" s="125"/>
      <c r="C589" s="125"/>
      <c r="D589" s="125" t="s">
        <v>772</v>
      </c>
      <c r="E589" s="167"/>
      <c r="F589" s="167"/>
      <c r="G589" s="167"/>
      <c r="H589" s="167"/>
      <c r="I589" s="167"/>
      <c r="J589" s="167"/>
      <c r="K589" s="167"/>
      <c r="L589" s="167"/>
      <c r="M589" s="167"/>
      <c r="N589" s="167"/>
      <c r="O589" s="167"/>
      <c r="P589" s="167"/>
      <c r="Q589" s="167"/>
      <c r="R589" s="167"/>
      <c r="S589" s="167"/>
      <c r="T589" s="167"/>
      <c r="U589" s="167"/>
      <c r="V589" s="167"/>
      <c r="W589" s="167"/>
      <c r="X589" s="306"/>
      <c r="Y589" s="355" t="s">
        <v>741</v>
      </c>
      <c r="Z589" s="377"/>
      <c r="AA589" s="377"/>
      <c r="AB589" s="377"/>
      <c r="AC589" s="377"/>
      <c r="AD589" s="377"/>
      <c r="AE589" s="377"/>
      <c r="AF589" s="377"/>
      <c r="AG589" s="448"/>
      <c r="AH589" s="37"/>
    </row>
    <row r="590" spans="1:34" s="4" customFormat="1">
      <c r="A590" s="25"/>
      <c r="B590" s="125"/>
      <c r="C590" s="125"/>
      <c r="D590" s="167"/>
      <c r="E590" s="167"/>
      <c r="F590" s="167"/>
      <c r="G590" s="167"/>
      <c r="H590" s="167"/>
      <c r="I590" s="167"/>
      <c r="J590" s="167"/>
      <c r="K590" s="167"/>
      <c r="L590" s="167"/>
      <c r="M590" s="167"/>
      <c r="N590" s="167"/>
      <c r="O590" s="150"/>
      <c r="P590" s="127" t="s">
        <v>581</v>
      </c>
      <c r="Q590" s="127"/>
      <c r="R590" s="127"/>
      <c r="S590" s="150"/>
      <c r="T590" s="127" t="s">
        <v>97</v>
      </c>
      <c r="U590" s="167"/>
      <c r="V590" s="167"/>
      <c r="W590" s="167"/>
      <c r="X590" s="306"/>
      <c r="Y590" s="339"/>
      <c r="Z590" s="377"/>
      <c r="AA590" s="377"/>
      <c r="AB590" s="377"/>
      <c r="AC590" s="377"/>
      <c r="AD590" s="377"/>
      <c r="AE590" s="377"/>
      <c r="AF590" s="377"/>
      <c r="AG590" s="448"/>
      <c r="AH590" s="37"/>
    </row>
    <row r="591" spans="1:34" s="4" customFormat="1">
      <c r="A591" s="25"/>
      <c r="B591" s="125"/>
      <c r="C591" s="125"/>
      <c r="D591" s="167"/>
      <c r="E591" s="124"/>
      <c r="F591" s="124"/>
      <c r="G591" s="124"/>
      <c r="H591" s="124"/>
      <c r="I591" s="124"/>
      <c r="J591" s="124"/>
      <c r="K591" s="124"/>
      <c r="L591" s="124"/>
      <c r="M591" s="124"/>
      <c r="N591" s="124"/>
      <c r="O591" s="124"/>
      <c r="P591" s="124"/>
      <c r="Q591" s="124"/>
      <c r="R591" s="124"/>
      <c r="S591" s="124"/>
      <c r="T591" s="124"/>
      <c r="U591" s="124"/>
      <c r="V591" s="124"/>
      <c r="W591" s="124"/>
      <c r="X591" s="306"/>
      <c r="Y591" s="347"/>
      <c r="Z591" s="347"/>
      <c r="AA591" s="347"/>
      <c r="AB591" s="347"/>
      <c r="AC591" s="347"/>
      <c r="AD591" s="347"/>
      <c r="AE591" s="347"/>
      <c r="AF591" s="347"/>
      <c r="AG591" s="452"/>
      <c r="AH591" s="37"/>
    </row>
    <row r="592" spans="1:34" s="4" customFormat="1">
      <c r="A592" s="25"/>
      <c r="B592" s="125"/>
      <c r="C592" s="125"/>
      <c r="D592" s="125" t="s">
        <v>797</v>
      </c>
      <c r="E592" s="167"/>
      <c r="F592" s="167"/>
      <c r="G592" s="167"/>
      <c r="H592" s="167"/>
      <c r="I592" s="167"/>
      <c r="J592" s="167"/>
      <c r="K592" s="167"/>
      <c r="L592" s="167"/>
      <c r="M592" s="167"/>
      <c r="N592" s="167"/>
      <c r="O592" s="167"/>
      <c r="P592" s="167"/>
      <c r="Q592" s="167"/>
      <c r="R592" s="167"/>
      <c r="S592" s="167"/>
      <c r="T592" s="167"/>
      <c r="U592" s="167"/>
      <c r="V592" s="167"/>
      <c r="W592" s="167"/>
      <c r="X592" s="306"/>
      <c r="Y592" s="338" t="s">
        <v>423</v>
      </c>
      <c r="Z592" s="376"/>
      <c r="AA592" s="376"/>
      <c r="AB592" s="376"/>
      <c r="AC592" s="376"/>
      <c r="AD592" s="376"/>
      <c r="AE592" s="376"/>
      <c r="AF592" s="376"/>
      <c r="AG592" s="447"/>
      <c r="AH592" s="37"/>
    </row>
    <row r="593" spans="1:34" s="4" customFormat="1">
      <c r="A593" s="25"/>
      <c r="B593" s="125"/>
      <c r="C593" s="125"/>
      <c r="D593" s="167"/>
      <c r="E593" s="167"/>
      <c r="F593" s="167"/>
      <c r="G593" s="167"/>
      <c r="H593" s="167"/>
      <c r="I593" s="167"/>
      <c r="J593" s="167"/>
      <c r="K593" s="167"/>
      <c r="L593" s="167"/>
      <c r="M593" s="167"/>
      <c r="N593" s="167"/>
      <c r="O593" s="150"/>
      <c r="P593" s="127" t="s">
        <v>533</v>
      </c>
      <c r="Q593" s="127"/>
      <c r="R593" s="127"/>
      <c r="S593" s="150"/>
      <c r="T593" s="127" t="s">
        <v>113</v>
      </c>
      <c r="U593" s="167"/>
      <c r="V593" s="167"/>
      <c r="W593" s="167"/>
      <c r="X593" s="306"/>
      <c r="Y593" s="338"/>
      <c r="Z593" s="376"/>
      <c r="AA593" s="376"/>
      <c r="AB593" s="376"/>
      <c r="AC593" s="376"/>
      <c r="AD593" s="376"/>
      <c r="AE593" s="376"/>
      <c r="AF593" s="376"/>
      <c r="AG593" s="447"/>
      <c r="AH593" s="37"/>
    </row>
    <row r="594" spans="1:34" s="4" customFormat="1">
      <c r="A594" s="25"/>
      <c r="B594" s="125"/>
      <c r="C594" s="125"/>
      <c r="D594" s="167"/>
      <c r="E594" s="124" t="s">
        <v>240</v>
      </c>
      <c r="F594" s="124"/>
      <c r="G594" s="124"/>
      <c r="H594" s="124"/>
      <c r="I594" s="124"/>
      <c r="J594" s="124"/>
      <c r="K594" s="124"/>
      <c r="L594" s="124"/>
      <c r="M594" s="124"/>
      <c r="N594" s="124"/>
      <c r="O594" s="124"/>
      <c r="P594" s="124"/>
      <c r="Q594" s="124"/>
      <c r="R594" s="124"/>
      <c r="S594" s="124"/>
      <c r="T594" s="124"/>
      <c r="U594" s="124"/>
      <c r="V594" s="124"/>
      <c r="W594" s="124"/>
      <c r="X594" s="306"/>
      <c r="Y594" s="338"/>
      <c r="Z594" s="376"/>
      <c r="AA594" s="376"/>
      <c r="AB594" s="376"/>
      <c r="AC594" s="376"/>
      <c r="AD594" s="376"/>
      <c r="AE594" s="376"/>
      <c r="AF594" s="376"/>
      <c r="AG594" s="447"/>
      <c r="AH594" s="37"/>
    </row>
    <row r="595" spans="1:34" s="4" customFormat="1">
      <c r="A595" s="25"/>
      <c r="B595" s="125"/>
      <c r="C595" s="125"/>
      <c r="D595" s="167"/>
      <c r="E595" s="124"/>
      <c r="F595" s="124"/>
      <c r="G595" s="124"/>
      <c r="H595" s="124"/>
      <c r="I595" s="124"/>
      <c r="J595" s="124"/>
      <c r="K595" s="124"/>
      <c r="L595" s="124"/>
      <c r="M595" s="124"/>
      <c r="N595" s="124"/>
      <c r="O595" s="124"/>
      <c r="P595" s="124"/>
      <c r="Q595" s="124"/>
      <c r="R595" s="124"/>
      <c r="S595" s="124"/>
      <c r="T595" s="124"/>
      <c r="U595" s="124"/>
      <c r="V595" s="124"/>
      <c r="W595" s="124"/>
      <c r="X595" s="306"/>
      <c r="Y595" s="338"/>
      <c r="Z595" s="376"/>
      <c r="AA595" s="376"/>
      <c r="AB595" s="376"/>
      <c r="AC595" s="376"/>
      <c r="AD595" s="376"/>
      <c r="AE595" s="376"/>
      <c r="AF595" s="376"/>
      <c r="AG595" s="447"/>
      <c r="AH595" s="37"/>
    </row>
    <row r="596" spans="1:34" s="4" customFormat="1">
      <c r="A596" s="25"/>
      <c r="B596" s="125"/>
      <c r="C596" s="125"/>
      <c r="D596" s="167"/>
      <c r="E596" s="167"/>
      <c r="F596" s="167"/>
      <c r="G596" s="167"/>
      <c r="H596" s="167"/>
      <c r="I596" s="167"/>
      <c r="J596" s="167"/>
      <c r="K596" s="167"/>
      <c r="L596" s="167"/>
      <c r="M596" s="167"/>
      <c r="N596" s="167"/>
      <c r="O596" s="150"/>
      <c r="P596" s="127" t="s">
        <v>581</v>
      </c>
      <c r="Q596" s="127"/>
      <c r="R596" s="127"/>
      <c r="S596" s="150"/>
      <c r="T596" s="127" t="s">
        <v>97</v>
      </c>
      <c r="U596" s="167"/>
      <c r="V596" s="167"/>
      <c r="W596" s="167"/>
      <c r="X596" s="306"/>
      <c r="Y596" s="338"/>
      <c r="Z596" s="376"/>
      <c r="AA596" s="376"/>
      <c r="AB596" s="376"/>
      <c r="AC596" s="376"/>
      <c r="AD596" s="376"/>
      <c r="AE596" s="376"/>
      <c r="AF596" s="376"/>
      <c r="AG596" s="447"/>
      <c r="AH596" s="37"/>
    </row>
    <row r="597" spans="1:34" s="4" customFormat="1">
      <c r="A597" s="25"/>
      <c r="B597" s="125"/>
      <c r="C597" s="125"/>
      <c r="D597" s="167"/>
      <c r="E597" s="167"/>
      <c r="F597" s="167"/>
      <c r="G597" s="167"/>
      <c r="H597" s="167"/>
      <c r="I597" s="167"/>
      <c r="J597" s="167"/>
      <c r="K597" s="167"/>
      <c r="L597" s="167"/>
      <c r="M597" s="167"/>
      <c r="N597" s="167"/>
      <c r="O597" s="167"/>
      <c r="P597" s="167"/>
      <c r="Q597" s="167"/>
      <c r="R597" s="167"/>
      <c r="S597" s="167"/>
      <c r="T597" s="167"/>
      <c r="U597" s="167"/>
      <c r="V597" s="167"/>
      <c r="W597" s="167"/>
      <c r="X597" s="306"/>
      <c r="Y597" s="338"/>
      <c r="Z597" s="376"/>
      <c r="AA597" s="376"/>
      <c r="AB597" s="376"/>
      <c r="AC597" s="376"/>
      <c r="AD597" s="376"/>
      <c r="AE597" s="376"/>
      <c r="AF597" s="376"/>
      <c r="AG597" s="447"/>
      <c r="AH597" s="37"/>
    </row>
    <row r="598" spans="1:34" s="4" customFormat="1">
      <c r="A598" s="25"/>
      <c r="B598" s="125"/>
      <c r="C598" s="125"/>
      <c r="D598" s="167"/>
      <c r="E598" s="124" t="s">
        <v>913</v>
      </c>
      <c r="F598" s="124"/>
      <c r="G598" s="124"/>
      <c r="H598" s="124"/>
      <c r="I598" s="124"/>
      <c r="J598" s="124"/>
      <c r="K598" s="124"/>
      <c r="L598" s="124"/>
      <c r="M598" s="124"/>
      <c r="N598" s="124"/>
      <c r="O598" s="124"/>
      <c r="P598" s="124"/>
      <c r="Q598" s="124"/>
      <c r="R598" s="124"/>
      <c r="S598" s="124"/>
      <c r="T598" s="124"/>
      <c r="U598" s="124"/>
      <c r="V598" s="124"/>
      <c r="W598" s="124"/>
      <c r="X598" s="306"/>
      <c r="Y598" s="338"/>
      <c r="Z598" s="376"/>
      <c r="AA598" s="376"/>
      <c r="AB598" s="376"/>
      <c r="AC598" s="376"/>
      <c r="AD598" s="376"/>
      <c r="AE598" s="376"/>
      <c r="AF598" s="376"/>
      <c r="AG598" s="447"/>
      <c r="AH598" s="37"/>
    </row>
    <row r="599" spans="1:34" s="4" customFormat="1">
      <c r="A599" s="25"/>
      <c r="B599" s="125"/>
      <c r="C599" s="125"/>
      <c r="D599" s="167"/>
      <c r="E599" s="124"/>
      <c r="F599" s="124"/>
      <c r="G599" s="124"/>
      <c r="H599" s="124"/>
      <c r="I599" s="124"/>
      <c r="J599" s="124"/>
      <c r="K599" s="124"/>
      <c r="L599" s="124"/>
      <c r="M599" s="124"/>
      <c r="N599" s="124"/>
      <c r="O599" s="124"/>
      <c r="P599" s="124"/>
      <c r="Q599" s="124"/>
      <c r="R599" s="124"/>
      <c r="S599" s="124"/>
      <c r="T599" s="124"/>
      <c r="U599" s="124"/>
      <c r="V599" s="124"/>
      <c r="W599" s="124"/>
      <c r="X599" s="306"/>
      <c r="Y599" s="338"/>
      <c r="Z599" s="376"/>
      <c r="AA599" s="376"/>
      <c r="AB599" s="376"/>
      <c r="AC599" s="376"/>
      <c r="AD599" s="376"/>
      <c r="AE599" s="376"/>
      <c r="AF599" s="376"/>
      <c r="AG599" s="447"/>
      <c r="AH599" s="37"/>
    </row>
    <row r="600" spans="1:34" s="4" customFormat="1">
      <c r="A600" s="25"/>
      <c r="B600" s="125"/>
      <c r="C600" s="125"/>
      <c r="D600" s="167"/>
      <c r="E600" s="167"/>
      <c r="F600" s="167"/>
      <c r="G600" s="167"/>
      <c r="H600" s="167"/>
      <c r="I600" s="167"/>
      <c r="J600" s="167"/>
      <c r="K600" s="167"/>
      <c r="L600" s="167"/>
      <c r="M600" s="167"/>
      <c r="N600" s="167"/>
      <c r="O600" s="150"/>
      <c r="P600" s="127" t="s">
        <v>581</v>
      </c>
      <c r="Q600" s="127"/>
      <c r="R600" s="127"/>
      <c r="S600" s="150"/>
      <c r="T600" s="127" t="s">
        <v>97</v>
      </c>
      <c r="U600" s="167"/>
      <c r="V600" s="167"/>
      <c r="W600" s="167"/>
      <c r="X600" s="306"/>
      <c r="Y600" s="338"/>
      <c r="Z600" s="376"/>
      <c r="AA600" s="376"/>
      <c r="AB600" s="376"/>
      <c r="AC600" s="376"/>
      <c r="AD600" s="376"/>
      <c r="AE600" s="376"/>
      <c r="AF600" s="376"/>
      <c r="AG600" s="447"/>
      <c r="AH600" s="37"/>
    </row>
    <row r="601" spans="1:34" s="4" customFormat="1">
      <c r="A601" s="25"/>
      <c r="B601" s="125"/>
      <c r="C601" s="125"/>
      <c r="D601" s="167"/>
      <c r="E601" s="167"/>
      <c r="F601" s="167"/>
      <c r="G601" s="167"/>
      <c r="H601" s="167"/>
      <c r="I601" s="167"/>
      <c r="J601" s="167"/>
      <c r="K601" s="167"/>
      <c r="L601" s="167"/>
      <c r="M601" s="167"/>
      <c r="N601" s="167"/>
      <c r="O601" s="167"/>
      <c r="P601" s="167"/>
      <c r="Q601" s="167"/>
      <c r="R601" s="167"/>
      <c r="S601" s="167"/>
      <c r="T601" s="167"/>
      <c r="U601" s="167"/>
      <c r="V601" s="167"/>
      <c r="W601" s="167"/>
      <c r="X601" s="306"/>
      <c r="Y601" s="332"/>
      <c r="Z601" s="332"/>
      <c r="AA601" s="332"/>
      <c r="AB601" s="332"/>
      <c r="AC601" s="332"/>
      <c r="AD601" s="332"/>
      <c r="AE601" s="332"/>
      <c r="AF601" s="332"/>
      <c r="AG601" s="443"/>
      <c r="AH601" s="37"/>
    </row>
    <row r="602" spans="1:34" s="4" customFormat="1">
      <c r="A602" s="25"/>
      <c r="B602" s="125"/>
      <c r="C602" s="125"/>
      <c r="D602" s="124" t="s">
        <v>937</v>
      </c>
      <c r="E602" s="124"/>
      <c r="F602" s="124"/>
      <c r="G602" s="124"/>
      <c r="H602" s="124"/>
      <c r="I602" s="124"/>
      <c r="J602" s="124"/>
      <c r="K602" s="124"/>
      <c r="L602" s="124"/>
      <c r="M602" s="124"/>
      <c r="N602" s="124"/>
      <c r="O602" s="124"/>
      <c r="P602" s="124"/>
      <c r="Q602" s="124"/>
      <c r="R602" s="124"/>
      <c r="S602" s="124"/>
      <c r="T602" s="124"/>
      <c r="U602" s="124"/>
      <c r="V602" s="124"/>
      <c r="W602" s="124"/>
      <c r="X602" s="306"/>
      <c r="Y602" s="349" t="s">
        <v>866</v>
      </c>
      <c r="Z602" s="362"/>
      <c r="AA602" s="362"/>
      <c r="AB602" s="362"/>
      <c r="AC602" s="362"/>
      <c r="AD602" s="362"/>
      <c r="AE602" s="362"/>
      <c r="AF602" s="362"/>
      <c r="AG602" s="454"/>
      <c r="AH602" s="37"/>
    </row>
    <row r="603" spans="1:34" s="4" customFormat="1">
      <c r="A603" s="25"/>
      <c r="B603" s="125"/>
      <c r="C603" s="125"/>
      <c r="D603" s="124"/>
      <c r="E603" s="124"/>
      <c r="F603" s="124"/>
      <c r="G603" s="124"/>
      <c r="H603" s="124"/>
      <c r="I603" s="124"/>
      <c r="J603" s="124"/>
      <c r="K603" s="124"/>
      <c r="L603" s="124"/>
      <c r="M603" s="124"/>
      <c r="N603" s="124"/>
      <c r="O603" s="124"/>
      <c r="P603" s="124"/>
      <c r="Q603" s="124"/>
      <c r="R603" s="124"/>
      <c r="S603" s="124"/>
      <c r="T603" s="124"/>
      <c r="U603" s="124"/>
      <c r="V603" s="124"/>
      <c r="W603" s="124"/>
      <c r="X603" s="306"/>
      <c r="Y603" s="349"/>
      <c r="Z603" s="362"/>
      <c r="AA603" s="362"/>
      <c r="AB603" s="362"/>
      <c r="AC603" s="362"/>
      <c r="AD603" s="362"/>
      <c r="AE603" s="362"/>
      <c r="AF603" s="362"/>
      <c r="AG603" s="454"/>
      <c r="AH603" s="37"/>
    </row>
    <row r="604" spans="1:34" s="4" customFormat="1">
      <c r="A604" s="25"/>
      <c r="B604" s="125"/>
      <c r="C604" s="125"/>
      <c r="D604" s="167"/>
      <c r="E604" s="167"/>
      <c r="F604" s="167"/>
      <c r="G604" s="167"/>
      <c r="H604" s="167"/>
      <c r="I604" s="167"/>
      <c r="J604" s="167"/>
      <c r="K604" s="167"/>
      <c r="L604" s="167"/>
      <c r="M604" s="167"/>
      <c r="N604" s="167"/>
      <c r="O604" s="150"/>
      <c r="P604" s="127" t="s">
        <v>581</v>
      </c>
      <c r="Q604" s="127"/>
      <c r="R604" s="127"/>
      <c r="S604" s="150"/>
      <c r="T604" s="127" t="s">
        <v>97</v>
      </c>
      <c r="U604" s="167"/>
      <c r="V604" s="167"/>
      <c r="W604" s="167"/>
      <c r="X604" s="306"/>
      <c r="Y604" s="349"/>
      <c r="Z604" s="362"/>
      <c r="AA604" s="362"/>
      <c r="AB604" s="362"/>
      <c r="AC604" s="362"/>
      <c r="AD604" s="362"/>
      <c r="AE604" s="362"/>
      <c r="AF604" s="362"/>
      <c r="AG604" s="454"/>
      <c r="AH604" s="37"/>
    </row>
    <row r="605" spans="1:34" s="4" customFormat="1">
      <c r="A605" s="25"/>
      <c r="B605" s="125"/>
      <c r="C605" s="125"/>
      <c r="D605" s="125"/>
      <c r="E605" s="125"/>
      <c r="F605" s="125"/>
      <c r="G605" s="125"/>
      <c r="H605" s="125"/>
      <c r="I605" s="127"/>
      <c r="J605" s="127"/>
      <c r="K605" s="125"/>
      <c r="L605" s="125"/>
      <c r="M605" s="125"/>
      <c r="N605" s="125"/>
      <c r="O605" s="125"/>
      <c r="P605" s="125"/>
      <c r="Q605" s="125"/>
      <c r="R605" s="125"/>
      <c r="S605" s="125"/>
      <c r="T605" s="125"/>
      <c r="U605" s="125"/>
      <c r="V605" s="125"/>
      <c r="W605" s="125"/>
      <c r="X605" s="307"/>
      <c r="Y605" s="349"/>
      <c r="Z605" s="362"/>
      <c r="AA605" s="362"/>
      <c r="AB605" s="362"/>
      <c r="AC605" s="362"/>
      <c r="AD605" s="362"/>
      <c r="AE605" s="362"/>
      <c r="AF605" s="362"/>
      <c r="AG605" s="454"/>
      <c r="AH605" s="37"/>
    </row>
    <row r="606" spans="1:34" s="4" customFormat="1">
      <c r="A606" s="25"/>
      <c r="B606" s="125"/>
      <c r="C606" s="125" t="s">
        <v>613</v>
      </c>
      <c r="D606" s="125"/>
      <c r="E606" s="125"/>
      <c r="F606" s="125"/>
      <c r="G606" s="125"/>
      <c r="H606" s="125"/>
      <c r="I606" s="125"/>
      <c r="J606" s="125"/>
      <c r="K606" s="201"/>
      <c r="L606" s="208"/>
      <c r="M606" s="208"/>
      <c r="N606" s="208"/>
      <c r="O606" s="208"/>
      <c r="P606" s="208"/>
      <c r="Q606" s="208"/>
      <c r="R606" s="208"/>
      <c r="S606" s="208"/>
      <c r="T606" s="208"/>
      <c r="U606" s="273"/>
      <c r="V606" s="125"/>
      <c r="W606" s="125"/>
      <c r="X606" s="307"/>
      <c r="Y606" s="349"/>
      <c r="Z606" s="362"/>
      <c r="AA606" s="362"/>
      <c r="AB606" s="362"/>
      <c r="AC606" s="362"/>
      <c r="AD606" s="362"/>
      <c r="AE606" s="362"/>
      <c r="AF606" s="362"/>
      <c r="AG606" s="454"/>
      <c r="AH606" s="37"/>
    </row>
    <row r="607" spans="1:34" s="4" customFormat="1">
      <c r="A607" s="25"/>
      <c r="B607" s="125"/>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307"/>
      <c r="Y607" s="349"/>
      <c r="Z607" s="362"/>
      <c r="AA607" s="362"/>
      <c r="AB607" s="362"/>
      <c r="AC607" s="362"/>
      <c r="AD607" s="362"/>
      <c r="AE607" s="362"/>
      <c r="AF607" s="362"/>
      <c r="AG607" s="454"/>
      <c r="AH607" s="37"/>
    </row>
    <row r="608" spans="1:34" s="4" customFormat="1">
      <c r="A608" s="25"/>
      <c r="B608" s="125"/>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307"/>
      <c r="Y608" s="349"/>
      <c r="Z608" s="362"/>
      <c r="AA608" s="362"/>
      <c r="AB608" s="362"/>
      <c r="AC608" s="362"/>
      <c r="AD608" s="362"/>
      <c r="AE608" s="362"/>
      <c r="AF608" s="362"/>
      <c r="AG608" s="454"/>
      <c r="AH608" s="37"/>
    </row>
    <row r="609" spans="1:34" s="4" customFormat="1">
      <c r="A609" s="25"/>
      <c r="B609" s="125"/>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307"/>
      <c r="Y609" s="349"/>
      <c r="Z609" s="362"/>
      <c r="AA609" s="362"/>
      <c r="AB609" s="362"/>
      <c r="AC609" s="362"/>
      <c r="AD609" s="362"/>
      <c r="AE609" s="362"/>
      <c r="AF609" s="362"/>
      <c r="AG609" s="454"/>
      <c r="AH609" s="37"/>
    </row>
    <row r="610" spans="1:34" s="4" customFormat="1">
      <c r="A610" s="25"/>
      <c r="B610" s="125"/>
      <c r="C610" s="125"/>
      <c r="D610" s="125"/>
      <c r="E610" s="125"/>
      <c r="F610" s="125"/>
      <c r="G610" s="125"/>
      <c r="H610" s="125"/>
      <c r="I610" s="125"/>
      <c r="J610" s="125"/>
      <c r="K610" s="125"/>
      <c r="L610" s="125"/>
      <c r="M610" s="125"/>
      <c r="N610" s="125"/>
      <c r="O610" s="125"/>
      <c r="P610" s="125"/>
      <c r="Q610" s="125"/>
      <c r="R610" s="125"/>
      <c r="S610" s="125"/>
      <c r="T610" s="125"/>
      <c r="U610" s="125"/>
      <c r="V610" s="125"/>
      <c r="W610" s="125"/>
      <c r="X610" s="307"/>
      <c r="Y610" s="338" t="s">
        <v>1106</v>
      </c>
      <c r="Z610" s="376"/>
      <c r="AA610" s="376"/>
      <c r="AB610" s="376"/>
      <c r="AC610" s="376"/>
      <c r="AD610" s="376"/>
      <c r="AE610" s="376"/>
      <c r="AF610" s="376"/>
      <c r="AG610" s="447"/>
      <c r="AH610" s="37"/>
    </row>
    <row r="611" spans="1:34" s="4" customFormat="1">
      <c r="A611" s="25"/>
      <c r="B611" s="125"/>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307"/>
      <c r="Y611" s="338"/>
      <c r="Z611" s="376"/>
      <c r="AA611" s="376"/>
      <c r="AB611" s="376"/>
      <c r="AC611" s="376"/>
      <c r="AD611" s="376"/>
      <c r="AE611" s="376"/>
      <c r="AF611" s="376"/>
      <c r="AG611" s="447"/>
      <c r="AH611" s="37"/>
    </row>
    <row r="612" spans="1:34" s="4" customFormat="1">
      <c r="A612" s="25"/>
      <c r="B612" s="125"/>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307"/>
      <c r="Y612" s="338"/>
      <c r="Z612" s="376"/>
      <c r="AA612" s="376"/>
      <c r="AB612" s="376"/>
      <c r="AC612" s="376"/>
      <c r="AD612" s="376"/>
      <c r="AE612" s="376"/>
      <c r="AF612" s="376"/>
      <c r="AG612" s="447"/>
      <c r="AH612" s="37"/>
    </row>
    <row r="613" spans="1:34" s="4" customFormat="1">
      <c r="A613" s="61"/>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308"/>
      <c r="Y613" s="356" t="s">
        <v>840</v>
      </c>
      <c r="Z613" s="356"/>
      <c r="AA613" s="356"/>
      <c r="AB613" s="356"/>
      <c r="AC613" s="356"/>
      <c r="AD613" s="356"/>
      <c r="AE613" s="356"/>
      <c r="AF613" s="356"/>
      <c r="AG613" s="457"/>
      <c r="AH613" s="37"/>
    </row>
    <row r="614" spans="1:34" s="4" customFormat="1">
      <c r="A614" s="57" t="s">
        <v>414</v>
      </c>
      <c r="B614" s="57"/>
      <c r="C614" s="57"/>
      <c r="D614" s="57"/>
      <c r="E614" s="57"/>
      <c r="F614" s="57"/>
      <c r="G614" s="57"/>
      <c r="H614" s="57"/>
      <c r="I614" s="57"/>
      <c r="J614" s="57"/>
      <c r="K614" s="57"/>
      <c r="L614" s="57"/>
      <c r="M614" s="57"/>
      <c r="N614" s="57"/>
      <c r="O614" s="57"/>
      <c r="P614" s="57"/>
      <c r="Q614" s="57"/>
      <c r="R614" s="57"/>
      <c r="S614" s="57"/>
      <c r="T614" s="57"/>
      <c r="U614" s="57"/>
      <c r="V614" s="57"/>
      <c r="W614" s="57"/>
      <c r="X614" s="302"/>
      <c r="Y614" s="102" t="s">
        <v>220</v>
      </c>
      <c r="Z614" s="102"/>
      <c r="AA614" s="102"/>
      <c r="AB614" s="102"/>
      <c r="AC614" s="102"/>
      <c r="AD614" s="102"/>
      <c r="AE614" s="102"/>
      <c r="AF614" s="102"/>
      <c r="AG614" s="102"/>
      <c r="AH614" s="37"/>
    </row>
    <row r="615" spans="1:34" s="4" customFormat="1">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302"/>
      <c r="Y615" s="102"/>
      <c r="Z615" s="102"/>
      <c r="AA615" s="102"/>
      <c r="AB615" s="102"/>
      <c r="AC615" s="102"/>
      <c r="AD615" s="102"/>
      <c r="AE615" s="102"/>
      <c r="AF615" s="102"/>
      <c r="AG615" s="102"/>
      <c r="AH615" s="37"/>
    </row>
    <row r="616" spans="1:34" s="4" customFormat="1">
      <c r="A616" s="63"/>
      <c r="B616" s="130"/>
      <c r="C616" s="130"/>
      <c r="D616" s="130"/>
      <c r="E616" s="130"/>
      <c r="F616" s="130"/>
      <c r="G616" s="130"/>
      <c r="H616" s="130"/>
      <c r="I616" s="130"/>
      <c r="J616" s="130"/>
      <c r="K616" s="130"/>
      <c r="L616" s="130"/>
      <c r="M616" s="130"/>
      <c r="N616" s="130"/>
      <c r="O616" s="130"/>
      <c r="P616" s="130"/>
      <c r="Q616" s="130"/>
      <c r="R616" s="130"/>
      <c r="S616" s="130"/>
      <c r="T616" s="130"/>
      <c r="U616" s="130"/>
      <c r="V616" s="130"/>
      <c r="W616" s="130"/>
      <c r="X616" s="311"/>
      <c r="Y616" s="76"/>
      <c r="Z616" s="76"/>
      <c r="AA616" s="76"/>
      <c r="AB616" s="76"/>
      <c r="AC616" s="76"/>
      <c r="AD616" s="76"/>
      <c r="AE616" s="76"/>
      <c r="AF616" s="76"/>
      <c r="AG616" s="187"/>
      <c r="AH616" s="37"/>
    </row>
    <row r="617" spans="1:34" s="4" customFormat="1">
      <c r="A617" s="25"/>
      <c r="B617" s="125" t="s">
        <v>980</v>
      </c>
      <c r="C617" s="125"/>
      <c r="D617" s="125"/>
      <c r="E617" s="125"/>
      <c r="F617" s="125"/>
      <c r="G617" s="125"/>
      <c r="H617" s="125"/>
      <c r="I617" s="125"/>
      <c r="J617" s="125"/>
      <c r="K617" s="125"/>
      <c r="L617" s="125"/>
      <c r="M617" s="125"/>
      <c r="N617" s="125"/>
      <c r="O617" s="4"/>
      <c r="P617" s="4"/>
      <c r="Q617" s="150"/>
      <c r="R617" s="127" t="s">
        <v>581</v>
      </c>
      <c r="S617" s="127"/>
      <c r="T617" s="127"/>
      <c r="U617" s="150"/>
      <c r="V617" s="127" t="s">
        <v>97</v>
      </c>
      <c r="W617" s="125"/>
      <c r="X617" s="307"/>
      <c r="Y617" s="332" t="s">
        <v>1107</v>
      </c>
      <c r="Z617" s="332"/>
      <c r="AA617" s="332"/>
      <c r="AB617" s="332"/>
      <c r="AC617" s="332"/>
      <c r="AD617" s="332"/>
      <c r="AE617" s="332"/>
      <c r="AF617" s="332"/>
      <c r="AG617" s="443"/>
      <c r="AH617" s="37"/>
    </row>
    <row r="618" spans="1:34" s="4" customFormat="1">
      <c r="A618" s="25"/>
      <c r="B618" s="125"/>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307"/>
      <c r="Y618" s="338" t="s">
        <v>227</v>
      </c>
      <c r="Z618" s="376"/>
      <c r="AA618" s="376"/>
      <c r="AB618" s="376"/>
      <c r="AC618" s="376"/>
      <c r="AD618" s="376"/>
      <c r="AE618" s="376"/>
      <c r="AF618" s="376"/>
      <c r="AG618" s="447"/>
      <c r="AH618" s="37"/>
    </row>
    <row r="619" spans="1:34" s="4" customFormat="1">
      <c r="A619" s="25"/>
      <c r="B619" s="125"/>
      <c r="C619" s="125" t="s">
        <v>442</v>
      </c>
      <c r="D619" s="125"/>
      <c r="E619" s="125"/>
      <c r="F619" s="125"/>
      <c r="G619" s="125"/>
      <c r="H619" s="125"/>
      <c r="I619" s="125"/>
      <c r="J619" s="125"/>
      <c r="K619" s="125"/>
      <c r="L619" s="125"/>
      <c r="M619" s="125"/>
      <c r="N619" s="125"/>
      <c r="O619" s="125"/>
      <c r="P619" s="125"/>
      <c r="Q619" s="125"/>
      <c r="R619" s="125"/>
      <c r="S619" s="125"/>
      <c r="T619" s="125"/>
      <c r="U619" s="125"/>
      <c r="V619" s="125"/>
      <c r="W619" s="125"/>
      <c r="X619" s="307"/>
      <c r="Y619" s="338"/>
      <c r="Z619" s="376"/>
      <c r="AA619" s="376"/>
      <c r="AB619" s="376"/>
      <c r="AC619" s="376"/>
      <c r="AD619" s="376"/>
      <c r="AE619" s="376"/>
      <c r="AF619" s="376"/>
      <c r="AG619" s="447"/>
      <c r="AH619" s="37"/>
    </row>
    <row r="620" spans="1:34" s="4" customFormat="1">
      <c r="A620" s="25"/>
      <c r="B620" s="125"/>
      <c r="C620" s="125"/>
      <c r="D620" s="125"/>
      <c r="E620" s="125"/>
      <c r="F620" s="125"/>
      <c r="G620" s="125"/>
      <c r="H620" s="125"/>
      <c r="I620" s="125"/>
      <c r="J620" s="125"/>
      <c r="K620" s="125"/>
      <c r="L620" s="125"/>
      <c r="M620" s="125"/>
      <c r="N620" s="125"/>
      <c r="O620" s="150"/>
      <c r="P620" s="127" t="s">
        <v>461</v>
      </c>
      <c r="Q620" s="127"/>
      <c r="R620" s="127"/>
      <c r="S620" s="150"/>
      <c r="T620" s="127" t="s">
        <v>388</v>
      </c>
      <c r="U620" s="125"/>
      <c r="V620" s="125"/>
      <c r="W620" s="125"/>
      <c r="X620" s="307"/>
      <c r="Y620" s="338"/>
      <c r="Z620" s="376"/>
      <c r="AA620" s="376"/>
      <c r="AB620" s="376"/>
      <c r="AC620" s="376"/>
      <c r="AD620" s="376"/>
      <c r="AE620" s="376"/>
      <c r="AF620" s="376"/>
      <c r="AG620" s="447"/>
      <c r="AH620" s="37"/>
    </row>
    <row r="621" spans="1:34" s="4" customFormat="1">
      <c r="A621" s="25"/>
      <c r="B621" s="125"/>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307"/>
      <c r="Y621" s="4"/>
      <c r="Z621" s="4"/>
      <c r="AA621" s="4"/>
      <c r="AB621" s="4"/>
      <c r="AC621" s="4"/>
      <c r="AD621" s="4"/>
      <c r="AE621" s="4"/>
      <c r="AF621" s="4"/>
      <c r="AG621" s="419"/>
      <c r="AH621" s="37"/>
    </row>
    <row r="622" spans="1:34" s="4" customFormat="1">
      <c r="A622" s="25"/>
      <c r="B622" s="125"/>
      <c r="C622" s="125" t="s">
        <v>784</v>
      </c>
      <c r="D622" s="125"/>
      <c r="E622" s="125"/>
      <c r="F622" s="125"/>
      <c r="G622" s="125"/>
      <c r="H622" s="125"/>
      <c r="I622" s="125"/>
      <c r="J622" s="125"/>
      <c r="K622" s="125"/>
      <c r="L622" s="125"/>
      <c r="M622" s="125"/>
      <c r="N622" s="125"/>
      <c r="O622" s="150"/>
      <c r="P622" s="127" t="s">
        <v>461</v>
      </c>
      <c r="Q622" s="127"/>
      <c r="R622" s="127"/>
      <c r="S622" s="150"/>
      <c r="T622" s="127" t="s">
        <v>388</v>
      </c>
      <c r="U622" s="125"/>
      <c r="V622" s="125"/>
      <c r="W622" s="125"/>
      <c r="X622" s="307"/>
      <c r="Y622" s="4"/>
      <c r="Z622" s="4"/>
      <c r="AA622" s="4"/>
      <c r="AB622" s="4"/>
      <c r="AC622" s="4"/>
      <c r="AD622" s="4"/>
      <c r="AE622" s="4"/>
      <c r="AF622" s="4"/>
      <c r="AG622" s="419"/>
      <c r="AH622" s="37"/>
    </row>
    <row r="623" spans="1:34" s="4" customFormat="1">
      <c r="A623" s="25"/>
      <c r="B623" s="125"/>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307"/>
      <c r="Y623" s="4"/>
      <c r="Z623" s="4"/>
      <c r="AA623" s="4"/>
      <c r="AB623" s="4"/>
      <c r="AC623" s="4"/>
      <c r="AD623" s="4"/>
      <c r="AE623" s="4"/>
      <c r="AF623" s="4"/>
      <c r="AG623" s="419"/>
      <c r="AH623" s="37"/>
    </row>
    <row r="624" spans="1:34" s="4" customFormat="1">
      <c r="A624" s="25"/>
      <c r="B624" s="125"/>
      <c r="C624" s="125" t="s">
        <v>788</v>
      </c>
      <c r="D624" s="125"/>
      <c r="E624" s="125"/>
      <c r="F624" s="125"/>
      <c r="G624" s="125"/>
      <c r="H624" s="125"/>
      <c r="I624" s="125"/>
      <c r="J624" s="125"/>
      <c r="K624" s="125"/>
      <c r="L624" s="125"/>
      <c r="M624" s="125"/>
      <c r="N624" s="125"/>
      <c r="O624" s="125"/>
      <c r="P624" s="125"/>
      <c r="Q624" s="125"/>
      <c r="R624" s="125"/>
      <c r="S624" s="125"/>
      <c r="T624" s="125"/>
      <c r="U624" s="125"/>
      <c r="V624" s="125"/>
      <c r="W624" s="125"/>
      <c r="X624" s="307"/>
      <c r="Y624" s="341"/>
      <c r="Z624" s="341"/>
      <c r="AA624" s="341"/>
      <c r="AB624" s="341"/>
      <c r="AC624" s="341"/>
      <c r="AD624" s="341"/>
      <c r="AE624" s="341"/>
      <c r="AF624" s="341"/>
      <c r="AG624" s="449"/>
      <c r="AH624" s="37"/>
    </row>
    <row r="625" spans="1:34" s="4" customFormat="1">
      <c r="A625" s="25"/>
      <c r="B625" s="125"/>
      <c r="C625" s="125"/>
      <c r="D625" s="125" t="s">
        <v>342</v>
      </c>
      <c r="E625" s="125"/>
      <c r="F625" s="125"/>
      <c r="G625" s="125"/>
      <c r="H625" s="125"/>
      <c r="I625" s="125"/>
      <c r="J625" s="125"/>
      <c r="K625" s="125"/>
      <c r="L625" s="125"/>
      <c r="M625" s="125"/>
      <c r="N625" s="125"/>
      <c r="O625" s="125"/>
      <c r="P625" s="125"/>
      <c r="Q625" s="125"/>
      <c r="R625" s="125"/>
      <c r="S625" s="125"/>
      <c r="T625" s="125"/>
      <c r="U625" s="125"/>
      <c r="V625" s="125"/>
      <c r="W625" s="125"/>
      <c r="X625" s="125"/>
      <c r="Y625" s="345"/>
      <c r="Z625" s="341"/>
      <c r="AA625" s="341"/>
      <c r="AB625" s="341"/>
      <c r="AC625" s="341"/>
      <c r="AD625" s="341"/>
      <c r="AE625" s="341"/>
      <c r="AF625" s="341"/>
      <c r="AG625" s="449"/>
      <c r="AH625" s="37"/>
    </row>
    <row r="626" spans="1:34" s="4" customFormat="1">
      <c r="A626" s="25"/>
      <c r="B626" s="125"/>
      <c r="C626" s="102" t="s">
        <v>272</v>
      </c>
      <c r="D626" s="102"/>
      <c r="E626" s="102"/>
      <c r="F626" s="102"/>
      <c r="G626" s="102" t="s">
        <v>602</v>
      </c>
      <c r="H626" s="102"/>
      <c r="I626" s="102"/>
      <c r="J626" s="102" t="s">
        <v>604</v>
      </c>
      <c r="K626" s="102"/>
      <c r="L626" s="102"/>
      <c r="M626" s="102"/>
      <c r="N626" s="232" t="s">
        <v>145</v>
      </c>
      <c r="O626" s="102"/>
      <c r="P626" s="102"/>
      <c r="Q626" s="102"/>
      <c r="R626" s="102"/>
      <c r="S626" s="232" t="s">
        <v>305</v>
      </c>
      <c r="T626" s="232"/>
      <c r="U626" s="232"/>
      <c r="V626" s="232" t="s">
        <v>577</v>
      </c>
      <c r="W626" s="232"/>
      <c r="X626" s="232"/>
      <c r="Y626" s="232"/>
      <c r="Z626" s="232"/>
      <c r="AA626" s="232"/>
      <c r="AB626" s="341"/>
      <c r="AC626" s="341"/>
      <c r="AD626" s="341"/>
      <c r="AE626" s="341"/>
      <c r="AF626" s="341"/>
      <c r="AG626" s="449"/>
      <c r="AH626" s="37"/>
    </row>
    <row r="627" spans="1:34" s="4" customFormat="1">
      <c r="A627" s="25"/>
      <c r="B627" s="125"/>
      <c r="C627" s="102"/>
      <c r="D627" s="102"/>
      <c r="E627" s="102"/>
      <c r="F627" s="102"/>
      <c r="G627" s="102"/>
      <c r="H627" s="102"/>
      <c r="I627" s="102"/>
      <c r="J627" s="102"/>
      <c r="K627" s="102"/>
      <c r="L627" s="102"/>
      <c r="M627" s="102"/>
      <c r="N627" s="102"/>
      <c r="O627" s="102"/>
      <c r="P627" s="102"/>
      <c r="Q627" s="102"/>
      <c r="R627" s="102"/>
      <c r="S627" s="232"/>
      <c r="T627" s="232"/>
      <c r="U627" s="232"/>
      <c r="V627" s="232"/>
      <c r="W627" s="232"/>
      <c r="X627" s="232"/>
      <c r="Y627" s="232"/>
      <c r="Z627" s="232"/>
      <c r="AA627" s="232"/>
      <c r="AB627" s="341"/>
      <c r="AC627" s="341"/>
      <c r="AD627" s="341"/>
      <c r="AE627" s="341"/>
      <c r="AF627" s="341"/>
      <c r="AG627" s="449"/>
      <c r="AH627" s="37"/>
    </row>
    <row r="628" spans="1:34" s="4" customFormat="1">
      <c r="A628" s="25"/>
      <c r="B628" s="125"/>
      <c r="C628" s="146"/>
      <c r="D628" s="146"/>
      <c r="E628" s="146"/>
      <c r="F628" s="146"/>
      <c r="G628" s="146"/>
      <c r="H628" s="146"/>
      <c r="I628" s="146"/>
      <c r="J628" s="146"/>
      <c r="K628" s="146"/>
      <c r="L628" s="146"/>
      <c r="M628" s="146"/>
      <c r="N628" s="233"/>
      <c r="O628" s="146"/>
      <c r="P628" s="146"/>
      <c r="Q628" s="146"/>
      <c r="R628" s="146"/>
      <c r="S628" s="233"/>
      <c r="T628" s="233"/>
      <c r="U628" s="233"/>
      <c r="V628" s="233"/>
      <c r="W628" s="233"/>
      <c r="X628" s="233"/>
      <c r="Y628" s="233"/>
      <c r="Z628" s="233"/>
      <c r="AA628" s="233"/>
      <c r="AB628" s="341"/>
      <c r="AC628" s="341"/>
      <c r="AD628" s="341"/>
      <c r="AE628" s="341"/>
      <c r="AF628" s="341"/>
      <c r="AG628" s="449"/>
      <c r="AH628" s="37"/>
    </row>
    <row r="629" spans="1:34" s="4" customFormat="1">
      <c r="A629" s="25"/>
      <c r="B629" s="125"/>
      <c r="C629" s="146"/>
      <c r="D629" s="146"/>
      <c r="E629" s="146"/>
      <c r="F629" s="146"/>
      <c r="G629" s="146"/>
      <c r="H629" s="146"/>
      <c r="I629" s="146"/>
      <c r="J629" s="146"/>
      <c r="K629" s="146"/>
      <c r="L629" s="146"/>
      <c r="M629" s="146"/>
      <c r="N629" s="146"/>
      <c r="O629" s="146"/>
      <c r="P629" s="146"/>
      <c r="Q629" s="146"/>
      <c r="R629" s="146"/>
      <c r="S629" s="233"/>
      <c r="T629" s="233"/>
      <c r="U629" s="233"/>
      <c r="V629" s="233"/>
      <c r="W629" s="233"/>
      <c r="X629" s="233"/>
      <c r="Y629" s="233"/>
      <c r="Z629" s="233"/>
      <c r="AA629" s="233"/>
      <c r="AB629" s="341"/>
      <c r="AC629" s="341"/>
      <c r="AD629" s="341"/>
      <c r="AE629" s="341"/>
      <c r="AF629" s="341"/>
      <c r="AG629" s="449"/>
      <c r="AH629" s="37"/>
    </row>
    <row r="630" spans="1:34" s="4" customFormat="1">
      <c r="A630" s="25"/>
      <c r="B630" s="125"/>
      <c r="C630" s="146"/>
      <c r="D630" s="146"/>
      <c r="E630" s="146"/>
      <c r="F630" s="146"/>
      <c r="G630" s="146"/>
      <c r="H630" s="146"/>
      <c r="I630" s="146"/>
      <c r="J630" s="146"/>
      <c r="K630" s="146"/>
      <c r="L630" s="146"/>
      <c r="M630" s="146"/>
      <c r="N630" s="233"/>
      <c r="O630" s="146"/>
      <c r="P630" s="146"/>
      <c r="Q630" s="146"/>
      <c r="R630" s="146"/>
      <c r="S630" s="233"/>
      <c r="T630" s="233"/>
      <c r="U630" s="233"/>
      <c r="V630" s="233"/>
      <c r="W630" s="233"/>
      <c r="X630" s="233"/>
      <c r="Y630" s="233"/>
      <c r="Z630" s="233"/>
      <c r="AA630" s="233"/>
      <c r="AB630" s="341"/>
      <c r="AC630" s="341"/>
      <c r="AD630" s="341"/>
      <c r="AE630" s="341"/>
      <c r="AF630" s="341"/>
      <c r="AG630" s="449"/>
      <c r="AH630" s="37"/>
    </row>
    <row r="631" spans="1:34" s="4" customFormat="1">
      <c r="A631" s="25"/>
      <c r="B631" s="125"/>
      <c r="C631" s="146"/>
      <c r="D631" s="146"/>
      <c r="E631" s="146"/>
      <c r="F631" s="146"/>
      <c r="G631" s="146"/>
      <c r="H631" s="146"/>
      <c r="I631" s="146"/>
      <c r="J631" s="146"/>
      <c r="K631" s="146"/>
      <c r="L631" s="146"/>
      <c r="M631" s="146"/>
      <c r="N631" s="146"/>
      <c r="O631" s="146"/>
      <c r="P631" s="146"/>
      <c r="Q631" s="146"/>
      <c r="R631" s="146"/>
      <c r="S631" s="233"/>
      <c r="T631" s="233"/>
      <c r="U631" s="233"/>
      <c r="V631" s="233"/>
      <c r="W631" s="233"/>
      <c r="X631" s="233"/>
      <c r="Y631" s="233"/>
      <c r="Z631" s="233"/>
      <c r="AA631" s="233"/>
      <c r="AB631" s="341"/>
      <c r="AC631" s="341"/>
      <c r="AD631" s="341"/>
      <c r="AE631" s="341"/>
      <c r="AF631" s="341"/>
      <c r="AG631" s="449"/>
      <c r="AH631" s="37"/>
    </row>
    <row r="632" spans="1:34" s="4" customFormat="1">
      <c r="A632" s="25"/>
      <c r="B632" s="125"/>
      <c r="C632" s="146"/>
      <c r="D632" s="146"/>
      <c r="E632" s="146"/>
      <c r="F632" s="146"/>
      <c r="G632" s="146"/>
      <c r="H632" s="146"/>
      <c r="I632" s="146"/>
      <c r="J632" s="146"/>
      <c r="K632" s="146"/>
      <c r="L632" s="146"/>
      <c r="M632" s="146"/>
      <c r="N632" s="233"/>
      <c r="O632" s="146"/>
      <c r="P632" s="146"/>
      <c r="Q632" s="146"/>
      <c r="R632" s="146"/>
      <c r="S632" s="233"/>
      <c r="T632" s="233"/>
      <c r="U632" s="233"/>
      <c r="V632" s="233"/>
      <c r="W632" s="233"/>
      <c r="X632" s="233"/>
      <c r="Y632" s="233"/>
      <c r="Z632" s="233"/>
      <c r="AA632" s="233"/>
      <c r="AB632" s="341"/>
      <c r="AC632" s="341"/>
      <c r="AD632" s="341"/>
      <c r="AE632" s="341"/>
      <c r="AF632" s="341"/>
      <c r="AG632" s="449"/>
      <c r="AH632" s="37"/>
    </row>
    <row r="633" spans="1:34" s="4" customFormat="1">
      <c r="A633" s="25"/>
      <c r="B633" s="125"/>
      <c r="C633" s="146"/>
      <c r="D633" s="146"/>
      <c r="E633" s="146"/>
      <c r="F633" s="146"/>
      <c r="G633" s="146"/>
      <c r="H633" s="146"/>
      <c r="I633" s="146"/>
      <c r="J633" s="146"/>
      <c r="K633" s="146"/>
      <c r="L633" s="146"/>
      <c r="M633" s="146"/>
      <c r="N633" s="146"/>
      <c r="O633" s="146"/>
      <c r="P633" s="146"/>
      <c r="Q633" s="146"/>
      <c r="R633" s="146"/>
      <c r="S633" s="233"/>
      <c r="T633" s="233"/>
      <c r="U633" s="233"/>
      <c r="V633" s="233"/>
      <c r="W633" s="233"/>
      <c r="X633" s="233"/>
      <c r="Y633" s="233"/>
      <c r="Z633" s="233"/>
      <c r="AA633" s="233"/>
      <c r="AB633" s="341"/>
      <c r="AC633" s="341"/>
      <c r="AD633" s="341"/>
      <c r="AE633" s="341"/>
      <c r="AF633" s="341"/>
      <c r="AG633" s="449"/>
      <c r="AH633" s="37"/>
    </row>
    <row r="634" spans="1:34" s="4" customFormat="1">
      <c r="A634" s="25"/>
      <c r="B634" s="125"/>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345"/>
      <c r="Z634" s="341"/>
      <c r="AA634" s="341"/>
      <c r="AB634" s="341"/>
      <c r="AC634" s="341"/>
      <c r="AD634" s="341"/>
      <c r="AE634" s="341"/>
      <c r="AF634" s="341"/>
      <c r="AG634" s="449"/>
      <c r="AH634" s="37"/>
    </row>
    <row r="635" spans="1:34" s="4" customFormat="1">
      <c r="A635" s="25"/>
      <c r="B635" s="125"/>
      <c r="C635" s="72" t="s">
        <v>64</v>
      </c>
      <c r="D635" s="72"/>
      <c r="E635" s="72"/>
      <c r="F635" s="72"/>
      <c r="G635" s="72"/>
      <c r="H635" s="72"/>
      <c r="I635" s="72"/>
      <c r="J635" s="72"/>
      <c r="K635" s="72"/>
      <c r="L635" s="72"/>
      <c r="M635" s="72"/>
      <c r="N635" s="72"/>
      <c r="O635" s="158" t="s">
        <v>579</v>
      </c>
      <c r="P635" s="158"/>
      <c r="Q635" s="72"/>
      <c r="R635" s="158"/>
      <c r="S635" s="158"/>
      <c r="T635" s="71" t="s">
        <v>514</v>
      </c>
      <c r="U635" s="158"/>
      <c r="V635" s="158"/>
      <c r="W635" s="72" t="s">
        <v>30</v>
      </c>
      <c r="X635" s="158" t="s">
        <v>579</v>
      </c>
      <c r="Y635" s="158"/>
      <c r="Z635" s="82"/>
      <c r="AA635" s="158"/>
      <c r="AB635" s="158"/>
      <c r="AC635" s="71" t="s">
        <v>514</v>
      </c>
      <c r="AD635" s="158"/>
      <c r="AE635" s="158"/>
      <c r="AF635" s="82"/>
      <c r="AG635" s="419"/>
      <c r="AH635" s="37"/>
    </row>
    <row r="636" spans="1:34" s="4" customFormat="1">
      <c r="A636" s="25"/>
      <c r="B636" s="125"/>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345"/>
      <c r="Z636" s="361"/>
      <c r="AA636" s="341"/>
      <c r="AB636" s="341"/>
      <c r="AC636" s="341"/>
      <c r="AD636" s="341"/>
      <c r="AE636" s="341"/>
      <c r="AF636" s="341"/>
      <c r="AG636" s="449"/>
      <c r="AH636" s="37"/>
    </row>
    <row r="637" spans="1:34" s="4" customFormat="1">
      <c r="A637" s="25"/>
      <c r="B637" s="125" t="s">
        <v>982</v>
      </c>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307"/>
      <c r="Y637" s="357" t="s">
        <v>1108</v>
      </c>
      <c r="Z637" s="381"/>
      <c r="AA637" s="381"/>
      <c r="AB637" s="381"/>
      <c r="AC637" s="381"/>
      <c r="AD637" s="381"/>
      <c r="AE637" s="381"/>
      <c r="AF637" s="381"/>
      <c r="AG637" s="443"/>
      <c r="AH637" s="37"/>
    </row>
    <row r="638" spans="1:34" s="4" customFormat="1">
      <c r="A638" s="25"/>
      <c r="B638" s="125"/>
      <c r="C638" s="125"/>
      <c r="D638" s="125"/>
      <c r="E638" s="125"/>
      <c r="F638" s="125"/>
      <c r="G638" s="125"/>
      <c r="H638" s="125"/>
      <c r="I638" s="125"/>
      <c r="J638" s="125"/>
      <c r="K638" s="125"/>
      <c r="L638" s="125"/>
      <c r="M638" s="125"/>
      <c r="N638" s="125"/>
      <c r="O638" s="125"/>
      <c r="P638" s="125"/>
      <c r="Q638" s="150"/>
      <c r="R638" s="127" t="s">
        <v>581</v>
      </c>
      <c r="S638" s="127"/>
      <c r="T638" s="127"/>
      <c r="U638" s="150"/>
      <c r="V638" s="127" t="s">
        <v>97</v>
      </c>
      <c r="W638" s="125"/>
      <c r="X638" s="307"/>
      <c r="Y638" s="355" t="s">
        <v>47</v>
      </c>
      <c r="Z638" s="382"/>
      <c r="AA638" s="382"/>
      <c r="AB638" s="382"/>
      <c r="AC638" s="382"/>
      <c r="AD638" s="382"/>
      <c r="AE638" s="382"/>
      <c r="AF638" s="382"/>
      <c r="AG638" s="452"/>
      <c r="AH638" s="37"/>
    </row>
    <row r="639" spans="1:34" s="4" customFormat="1">
      <c r="A639" s="25"/>
      <c r="B639" s="125"/>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307"/>
      <c r="Y639" s="347"/>
      <c r="Z639" s="347"/>
      <c r="AA639" s="347"/>
      <c r="AB639" s="347"/>
      <c r="AC639" s="347"/>
      <c r="AD639" s="347"/>
      <c r="AE639" s="347"/>
      <c r="AF639" s="347"/>
      <c r="AG639" s="452"/>
      <c r="AH639" s="37"/>
    </row>
    <row r="640" spans="1:34" s="4" customFormat="1">
      <c r="A640" s="25"/>
      <c r="B640" s="125" t="s">
        <v>983</v>
      </c>
      <c r="C640" s="125"/>
      <c r="D640" s="125"/>
      <c r="E640" s="125"/>
      <c r="F640" s="125"/>
      <c r="G640" s="125"/>
      <c r="H640" s="125" t="s">
        <v>984</v>
      </c>
      <c r="I640" s="125"/>
      <c r="J640" s="125"/>
      <c r="K640" s="125"/>
      <c r="L640" s="125"/>
      <c r="M640" s="125"/>
      <c r="N640" s="125"/>
      <c r="O640" s="125"/>
      <c r="P640" s="125"/>
      <c r="Q640" s="201"/>
      <c r="R640" s="273"/>
      <c r="S640" s="125" t="s">
        <v>985</v>
      </c>
      <c r="T640" s="125"/>
      <c r="U640" s="125"/>
      <c r="V640" s="125"/>
      <c r="W640" s="125"/>
      <c r="X640" s="307"/>
      <c r="Y640" s="355" t="s">
        <v>831</v>
      </c>
      <c r="Z640" s="382"/>
      <c r="AA640" s="382"/>
      <c r="AB640" s="382"/>
      <c r="AC640" s="382"/>
      <c r="AD640" s="382"/>
      <c r="AE640" s="382"/>
      <c r="AF640" s="382"/>
      <c r="AG640" s="452"/>
      <c r="AH640" s="37"/>
    </row>
    <row r="641" spans="1:34" s="4" customFormat="1">
      <c r="A641" s="25"/>
      <c r="B641" s="125"/>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307"/>
      <c r="Y641" s="347"/>
      <c r="Z641" s="347"/>
      <c r="AA641" s="347"/>
      <c r="AB641" s="347"/>
      <c r="AC641" s="347"/>
      <c r="AD641" s="347"/>
      <c r="AE641" s="347"/>
      <c r="AF641" s="347"/>
      <c r="AG641" s="452"/>
      <c r="AH641" s="37"/>
    </row>
    <row r="642" spans="1:34" s="4" customFormat="1">
      <c r="A642" s="25"/>
      <c r="B642" s="123" t="s">
        <v>404</v>
      </c>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307"/>
      <c r="Y642" s="355" t="s">
        <v>1109</v>
      </c>
      <c r="Z642" s="382"/>
      <c r="AA642" s="382"/>
      <c r="AB642" s="382"/>
      <c r="AC642" s="382"/>
      <c r="AD642" s="382"/>
      <c r="AE642" s="382"/>
      <c r="AF642" s="382"/>
      <c r="AG642" s="452"/>
      <c r="AH642" s="37"/>
    </row>
    <row r="643" spans="1:34" s="4" customFormat="1">
      <c r="A643" s="25"/>
      <c r="B643" s="125"/>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307"/>
      <c r="Y643" s="355" t="s">
        <v>1084</v>
      </c>
      <c r="Z643" s="382"/>
      <c r="AA643" s="382"/>
      <c r="AB643" s="382"/>
      <c r="AC643" s="382"/>
      <c r="AD643" s="382"/>
      <c r="AE643" s="382"/>
      <c r="AF643" s="382"/>
      <c r="AG643" s="452"/>
      <c r="AH643" s="37"/>
    </row>
    <row r="644" spans="1:34" s="4" customFormat="1">
      <c r="A644" s="25"/>
      <c r="B644" s="125" t="s">
        <v>460</v>
      </c>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307"/>
      <c r="Y644" s="4"/>
      <c r="Z644" s="4"/>
      <c r="AA644" s="4"/>
      <c r="AB644" s="4"/>
      <c r="AC644" s="4"/>
      <c r="AD644" s="4"/>
      <c r="AE644" s="4"/>
      <c r="AF644" s="4"/>
      <c r="AG644" s="419"/>
      <c r="AH644" s="37"/>
    </row>
    <row r="645" spans="1:34" s="4" customFormat="1">
      <c r="A645" s="25"/>
      <c r="B645" s="125"/>
      <c r="C645" s="125"/>
      <c r="D645" s="125"/>
      <c r="E645" s="125"/>
      <c r="F645" s="125"/>
      <c r="G645" s="125"/>
      <c r="H645" s="125"/>
      <c r="I645" s="125"/>
      <c r="J645" s="125"/>
      <c r="K645" s="125"/>
      <c r="L645" s="125"/>
      <c r="M645" s="125"/>
      <c r="N645" s="125"/>
      <c r="O645" s="150"/>
      <c r="P645" s="127" t="s">
        <v>581</v>
      </c>
      <c r="Q645" s="127"/>
      <c r="R645" s="127"/>
      <c r="S645" s="150"/>
      <c r="T645" s="127" t="s">
        <v>97</v>
      </c>
      <c r="U645" s="125"/>
      <c r="V645" s="125"/>
      <c r="W645" s="125"/>
      <c r="X645" s="307"/>
      <c r="Y645" s="339" t="s">
        <v>1130</v>
      </c>
      <c r="Z645" s="377"/>
      <c r="AA645" s="377"/>
      <c r="AB645" s="377"/>
      <c r="AC645" s="377"/>
      <c r="AD645" s="377"/>
      <c r="AE645" s="377"/>
      <c r="AF645" s="377"/>
      <c r="AG645" s="448"/>
      <c r="AH645" s="37"/>
    </row>
    <row r="646" spans="1:34" s="4" customFormat="1">
      <c r="A646" s="25"/>
      <c r="B646" s="125"/>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307"/>
      <c r="Y646" s="339"/>
      <c r="Z646" s="377"/>
      <c r="AA646" s="377"/>
      <c r="AB646" s="377"/>
      <c r="AC646" s="377"/>
      <c r="AD646" s="377"/>
      <c r="AE646" s="377"/>
      <c r="AF646" s="377"/>
      <c r="AG646" s="448"/>
      <c r="AH646" s="37"/>
    </row>
    <row r="647" spans="1:34" s="4" customFormat="1">
      <c r="A647" s="25"/>
      <c r="B647" s="125"/>
      <c r="C647" s="125" t="s">
        <v>375</v>
      </c>
      <c r="D647" s="125"/>
      <c r="E647" s="125"/>
      <c r="F647" s="125"/>
      <c r="G647" s="125" t="s">
        <v>301</v>
      </c>
      <c r="H647" s="125"/>
      <c r="I647" s="125"/>
      <c r="J647" s="125"/>
      <c r="K647" s="201"/>
      <c r="L647" s="208"/>
      <c r="M647" s="208"/>
      <c r="N647" s="208"/>
      <c r="O647" s="208"/>
      <c r="P647" s="208"/>
      <c r="Q647" s="208"/>
      <c r="R647" s="208"/>
      <c r="S647" s="208"/>
      <c r="T647" s="208"/>
      <c r="U647" s="208"/>
      <c r="V647" s="208"/>
      <c r="W647" s="273"/>
      <c r="X647" s="307"/>
      <c r="Y647" s="339"/>
      <c r="Z647" s="377"/>
      <c r="AA647" s="377"/>
      <c r="AB647" s="377"/>
      <c r="AC647" s="377"/>
      <c r="AD647" s="377"/>
      <c r="AE647" s="377"/>
      <c r="AF647" s="377"/>
      <c r="AG647" s="448"/>
      <c r="AH647" s="37"/>
    </row>
    <row r="648" spans="1:34" s="4" customFormat="1">
      <c r="A648" s="25"/>
      <c r="B648" s="125"/>
      <c r="C648" s="125"/>
      <c r="D648" s="125"/>
      <c r="E648" s="125"/>
      <c r="F648" s="125"/>
      <c r="G648" s="125" t="s">
        <v>662</v>
      </c>
      <c r="H648" s="125"/>
      <c r="I648" s="125"/>
      <c r="J648" s="125"/>
      <c r="K648" s="152"/>
      <c r="L648" s="168"/>
      <c r="M648" s="168"/>
      <c r="N648" s="168"/>
      <c r="O648" s="168"/>
      <c r="P648" s="168"/>
      <c r="Q648" s="168"/>
      <c r="R648" s="168"/>
      <c r="S648" s="168"/>
      <c r="T648" s="168"/>
      <c r="U648" s="168"/>
      <c r="V648" s="168"/>
      <c r="W648" s="292"/>
      <c r="X648" s="307"/>
      <c r="Y648" s="339"/>
      <c r="Z648" s="377"/>
      <c r="AA648" s="377"/>
      <c r="AB648" s="377"/>
      <c r="AC648" s="377"/>
      <c r="AD648" s="377"/>
      <c r="AE648" s="377"/>
      <c r="AF648" s="377"/>
      <c r="AG648" s="448"/>
      <c r="AH648" s="37"/>
    </row>
    <row r="649" spans="1:34" s="4" customFormat="1">
      <c r="A649" s="25"/>
      <c r="B649" s="125"/>
      <c r="C649" s="125"/>
      <c r="D649" s="125"/>
      <c r="E649" s="125"/>
      <c r="F649" s="125"/>
      <c r="G649" s="125"/>
      <c r="H649" s="125"/>
      <c r="I649" s="125"/>
      <c r="J649" s="125"/>
      <c r="K649" s="154"/>
      <c r="L649" s="171"/>
      <c r="M649" s="171"/>
      <c r="N649" s="171"/>
      <c r="O649" s="171"/>
      <c r="P649" s="171"/>
      <c r="Q649" s="171"/>
      <c r="R649" s="171"/>
      <c r="S649" s="171"/>
      <c r="T649" s="171"/>
      <c r="U649" s="171"/>
      <c r="V649" s="171"/>
      <c r="W649" s="293"/>
      <c r="X649" s="307"/>
      <c r="Y649" s="4"/>
      <c r="Z649" s="4"/>
      <c r="AA649" s="4"/>
      <c r="AB649" s="4"/>
      <c r="AC649" s="4"/>
      <c r="AD649" s="4"/>
      <c r="AE649" s="4"/>
      <c r="AF649" s="4"/>
      <c r="AG649" s="419"/>
      <c r="AH649" s="37"/>
    </row>
    <row r="650" spans="1:34" s="4" customFormat="1">
      <c r="A650" s="25"/>
      <c r="B650" s="125"/>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307"/>
      <c r="Y650" s="4"/>
      <c r="Z650" s="4"/>
      <c r="AA650" s="4"/>
      <c r="AB650" s="4"/>
      <c r="AC650" s="4"/>
      <c r="AD650" s="4"/>
      <c r="AE650" s="4"/>
      <c r="AF650" s="4"/>
      <c r="AG650" s="419"/>
      <c r="AH650" s="37"/>
    </row>
    <row r="651" spans="1:34" s="4" customFormat="1">
      <c r="A651" s="25"/>
      <c r="B651" s="124" t="s">
        <v>800</v>
      </c>
      <c r="C651" s="124"/>
      <c r="D651" s="124"/>
      <c r="E651" s="124"/>
      <c r="F651" s="124"/>
      <c r="G651" s="124"/>
      <c r="H651" s="124"/>
      <c r="I651" s="124"/>
      <c r="J651" s="124"/>
      <c r="K651" s="124"/>
      <c r="L651" s="124"/>
      <c r="M651" s="124"/>
      <c r="N651" s="124"/>
      <c r="O651" s="124"/>
      <c r="P651" s="124"/>
      <c r="Q651" s="124"/>
      <c r="R651" s="124"/>
      <c r="S651" s="124"/>
      <c r="T651" s="124"/>
      <c r="U651" s="124"/>
      <c r="V651" s="124"/>
      <c r="W651" s="124"/>
      <c r="X651" s="306"/>
      <c r="Y651" s="4"/>
      <c r="Z651" s="4"/>
      <c r="AA651" s="4"/>
      <c r="AB651" s="4"/>
      <c r="AC651" s="4"/>
      <c r="AD651" s="4"/>
      <c r="AE651" s="4"/>
      <c r="AF651" s="4"/>
      <c r="AG651" s="419"/>
      <c r="AH651" s="37"/>
    </row>
    <row r="652" spans="1:34" s="4" customFormat="1">
      <c r="A652" s="25"/>
      <c r="B652" s="124"/>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306"/>
      <c r="Y652" s="341"/>
      <c r="Z652" s="341"/>
      <c r="AA652" s="341"/>
      <c r="AB652" s="341"/>
      <c r="AC652" s="341"/>
      <c r="AD652" s="341"/>
      <c r="AE652" s="341"/>
      <c r="AF652" s="341"/>
      <c r="AG652" s="449"/>
      <c r="AH652" s="37"/>
    </row>
    <row r="653" spans="1:34" s="4" customFormat="1">
      <c r="A653" s="25"/>
      <c r="B653" s="125"/>
      <c r="C653" s="125"/>
      <c r="D653" s="125"/>
      <c r="E653" s="125"/>
      <c r="F653" s="125"/>
      <c r="G653" s="125"/>
      <c r="H653" s="125"/>
      <c r="I653" s="125"/>
      <c r="J653" s="125"/>
      <c r="K653" s="125"/>
      <c r="L653" s="125"/>
      <c r="M653" s="125"/>
      <c r="N653" s="125"/>
      <c r="O653" s="150"/>
      <c r="P653" s="127" t="s">
        <v>581</v>
      </c>
      <c r="Q653" s="127"/>
      <c r="R653" s="127"/>
      <c r="S653" s="150"/>
      <c r="T653" s="127" t="s">
        <v>97</v>
      </c>
      <c r="U653" s="125"/>
      <c r="V653" s="125"/>
      <c r="W653" s="125"/>
      <c r="X653" s="307"/>
      <c r="Y653" s="341"/>
      <c r="Z653" s="341"/>
      <c r="AA653" s="341"/>
      <c r="AB653" s="341"/>
      <c r="AC653" s="341"/>
      <c r="AD653" s="341"/>
      <c r="AE653" s="341"/>
      <c r="AF653" s="341"/>
      <c r="AG653" s="449"/>
      <c r="AH653" s="37"/>
    </row>
    <row r="654" spans="1:34" s="4" customFormat="1">
      <c r="A654" s="25"/>
      <c r="B654" s="125"/>
      <c r="C654" s="125" t="s">
        <v>789</v>
      </c>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345"/>
      <c r="Z654" s="341"/>
      <c r="AA654" s="341"/>
      <c r="AB654" s="341"/>
      <c r="AC654" s="341"/>
      <c r="AD654" s="341"/>
      <c r="AE654" s="341"/>
      <c r="AF654" s="341"/>
      <c r="AG654" s="449"/>
      <c r="AH654" s="37"/>
    </row>
    <row r="655" spans="1:34" s="4" customFormat="1">
      <c r="A655" s="25"/>
      <c r="B655" s="125"/>
      <c r="C655" s="102" t="s">
        <v>791</v>
      </c>
      <c r="D655" s="102"/>
      <c r="E655" s="102"/>
      <c r="F655" s="102"/>
      <c r="G655" s="102"/>
      <c r="H655" s="102" t="s">
        <v>512</v>
      </c>
      <c r="I655" s="102"/>
      <c r="J655" s="102"/>
      <c r="K655" s="102"/>
      <c r="L655" s="102"/>
      <c r="M655" s="102"/>
      <c r="N655" s="102"/>
      <c r="O655" s="102"/>
      <c r="P655" s="102"/>
      <c r="Q655" s="102" t="s">
        <v>421</v>
      </c>
      <c r="R655" s="102"/>
      <c r="S655" s="102"/>
      <c r="T655" s="102"/>
      <c r="U655" s="102"/>
      <c r="V655" s="102" t="s">
        <v>379</v>
      </c>
      <c r="W655" s="102"/>
      <c r="X655" s="102"/>
      <c r="Y655" s="102"/>
      <c r="Z655" s="102"/>
      <c r="AA655" s="102"/>
      <c r="AB655" s="102"/>
      <c r="AC655" s="102"/>
      <c r="AD655" s="341"/>
      <c r="AE655" s="341"/>
      <c r="AF655" s="341"/>
      <c r="AG655" s="449"/>
      <c r="AH655" s="37"/>
    </row>
    <row r="656" spans="1:34" s="4" customFormat="1">
      <c r="A656" s="25"/>
      <c r="B656" s="125"/>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341"/>
      <c r="AE656" s="341"/>
      <c r="AF656" s="341"/>
      <c r="AG656" s="449"/>
      <c r="AH656" s="37"/>
    </row>
    <row r="657" spans="1:34" s="4" customFormat="1">
      <c r="A657" s="25"/>
      <c r="B657" s="125"/>
      <c r="C657" s="150"/>
      <c r="D657" s="150"/>
      <c r="E657" s="150"/>
      <c r="F657" s="150"/>
      <c r="G657" s="150"/>
      <c r="H657" s="150"/>
      <c r="I657" s="150"/>
      <c r="J657" s="150"/>
      <c r="K657" s="150"/>
      <c r="L657" s="150"/>
      <c r="M657" s="150"/>
      <c r="N657" s="150"/>
      <c r="O657" s="150"/>
      <c r="P657" s="150"/>
      <c r="Q657" s="150"/>
      <c r="R657" s="150"/>
      <c r="S657" s="150"/>
      <c r="T657" s="150"/>
      <c r="U657" s="150"/>
      <c r="V657" s="150"/>
      <c r="W657" s="150"/>
      <c r="X657" s="150"/>
      <c r="Y657" s="150"/>
      <c r="Z657" s="150"/>
      <c r="AA657" s="150"/>
      <c r="AB657" s="150"/>
      <c r="AC657" s="150"/>
      <c r="AD657" s="341"/>
      <c r="AE657" s="341"/>
      <c r="AF657" s="341"/>
      <c r="AG657" s="449"/>
      <c r="AH657" s="37"/>
    </row>
    <row r="658" spans="1:34" s="4" customFormat="1">
      <c r="A658" s="25"/>
      <c r="B658" s="125"/>
      <c r="C658" s="150"/>
      <c r="D658" s="150"/>
      <c r="E658" s="150"/>
      <c r="F658" s="150"/>
      <c r="G658" s="150"/>
      <c r="H658" s="150"/>
      <c r="I658" s="150"/>
      <c r="J658" s="150"/>
      <c r="K658" s="150"/>
      <c r="L658" s="150"/>
      <c r="M658" s="150"/>
      <c r="N658" s="150"/>
      <c r="O658" s="150"/>
      <c r="P658" s="150"/>
      <c r="Q658" s="150"/>
      <c r="R658" s="150"/>
      <c r="S658" s="150"/>
      <c r="T658" s="150"/>
      <c r="U658" s="150"/>
      <c r="V658" s="150"/>
      <c r="W658" s="150"/>
      <c r="X658" s="150"/>
      <c r="Y658" s="150"/>
      <c r="Z658" s="150"/>
      <c r="AA658" s="150"/>
      <c r="AB658" s="150"/>
      <c r="AC658" s="150"/>
      <c r="AD658" s="341"/>
      <c r="AE658" s="341"/>
      <c r="AF658" s="341"/>
      <c r="AG658" s="449"/>
      <c r="AH658" s="37"/>
    </row>
    <row r="659" spans="1:34" s="4" customFormat="1">
      <c r="A659" s="25"/>
      <c r="B659" s="125"/>
      <c r="C659" s="150"/>
      <c r="D659" s="150"/>
      <c r="E659" s="150"/>
      <c r="F659" s="150"/>
      <c r="G659" s="150"/>
      <c r="H659" s="150"/>
      <c r="I659" s="150"/>
      <c r="J659" s="150"/>
      <c r="K659" s="150"/>
      <c r="L659" s="150"/>
      <c r="M659" s="150"/>
      <c r="N659" s="150"/>
      <c r="O659" s="150"/>
      <c r="P659" s="150"/>
      <c r="Q659" s="150"/>
      <c r="R659" s="150"/>
      <c r="S659" s="150"/>
      <c r="T659" s="150"/>
      <c r="U659" s="150"/>
      <c r="V659" s="150"/>
      <c r="W659" s="150"/>
      <c r="X659" s="150"/>
      <c r="Y659" s="150"/>
      <c r="Z659" s="150"/>
      <c r="AA659" s="150"/>
      <c r="AB659" s="150"/>
      <c r="AC659" s="150"/>
      <c r="AD659" s="341"/>
      <c r="AE659" s="341"/>
      <c r="AF659" s="341"/>
      <c r="AG659" s="449"/>
      <c r="AH659" s="37"/>
    </row>
    <row r="660" spans="1:34" s="4" customFormat="1">
      <c r="A660" s="25"/>
      <c r="B660" s="125"/>
      <c r="C660" s="150"/>
      <c r="D660" s="150"/>
      <c r="E660" s="150"/>
      <c r="F660" s="150"/>
      <c r="G660" s="150"/>
      <c r="H660" s="150"/>
      <c r="I660" s="150"/>
      <c r="J660" s="150"/>
      <c r="K660" s="150"/>
      <c r="L660" s="150"/>
      <c r="M660" s="150"/>
      <c r="N660" s="150"/>
      <c r="O660" s="150"/>
      <c r="P660" s="150"/>
      <c r="Q660" s="150"/>
      <c r="R660" s="150"/>
      <c r="S660" s="150"/>
      <c r="T660" s="150"/>
      <c r="U660" s="150"/>
      <c r="V660" s="150"/>
      <c r="W660" s="150"/>
      <c r="X660" s="150"/>
      <c r="Y660" s="150"/>
      <c r="Z660" s="150"/>
      <c r="AA660" s="150"/>
      <c r="AB660" s="150"/>
      <c r="AC660" s="150"/>
      <c r="AD660" s="341"/>
      <c r="AE660" s="341"/>
      <c r="AF660" s="341"/>
      <c r="AG660" s="449"/>
      <c r="AH660" s="37"/>
    </row>
    <row r="661" spans="1:34" s="4" customFormat="1">
      <c r="A661" s="25"/>
      <c r="B661" s="125"/>
      <c r="C661" s="150"/>
      <c r="D661" s="150"/>
      <c r="E661" s="150"/>
      <c r="F661" s="150"/>
      <c r="G661" s="150"/>
      <c r="H661" s="150"/>
      <c r="I661" s="150"/>
      <c r="J661" s="150"/>
      <c r="K661" s="150"/>
      <c r="L661" s="150"/>
      <c r="M661" s="150"/>
      <c r="N661" s="150"/>
      <c r="O661" s="150"/>
      <c r="P661" s="150"/>
      <c r="Q661" s="150"/>
      <c r="R661" s="150"/>
      <c r="S661" s="150"/>
      <c r="T661" s="150"/>
      <c r="U661" s="150"/>
      <c r="V661" s="150"/>
      <c r="W661" s="150"/>
      <c r="X661" s="150"/>
      <c r="Y661" s="150"/>
      <c r="Z661" s="150"/>
      <c r="AA661" s="150"/>
      <c r="AB661" s="150"/>
      <c r="AC661" s="150"/>
      <c r="AD661" s="341"/>
      <c r="AE661" s="341"/>
      <c r="AF661" s="341"/>
      <c r="AG661" s="449"/>
      <c r="AH661" s="37"/>
    </row>
    <row r="662" spans="1:34" s="4" customFormat="1">
      <c r="A662" s="25"/>
      <c r="B662" s="125"/>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0"/>
      <c r="Z662" s="150"/>
      <c r="AA662" s="150"/>
      <c r="AB662" s="150"/>
      <c r="AC662" s="150"/>
      <c r="AD662" s="341"/>
      <c r="AE662" s="341"/>
      <c r="AF662" s="341"/>
      <c r="AG662" s="449"/>
      <c r="AH662" s="37"/>
    </row>
    <row r="663" spans="1:34" s="4" customFormat="1">
      <c r="A663" s="25"/>
      <c r="B663" s="125"/>
      <c r="C663" s="150"/>
      <c r="D663" s="150"/>
      <c r="E663" s="150"/>
      <c r="F663" s="150"/>
      <c r="G663" s="150"/>
      <c r="H663" s="150"/>
      <c r="I663" s="150"/>
      <c r="J663" s="150"/>
      <c r="K663" s="150"/>
      <c r="L663" s="150"/>
      <c r="M663" s="150"/>
      <c r="N663" s="150"/>
      <c r="O663" s="150"/>
      <c r="P663" s="150"/>
      <c r="Q663" s="150"/>
      <c r="R663" s="150"/>
      <c r="S663" s="150"/>
      <c r="T663" s="150"/>
      <c r="U663" s="150"/>
      <c r="V663" s="150"/>
      <c r="W663" s="150"/>
      <c r="X663" s="150"/>
      <c r="Y663" s="150"/>
      <c r="Z663" s="150"/>
      <c r="AA663" s="150"/>
      <c r="AB663" s="150"/>
      <c r="AC663" s="150"/>
      <c r="AD663" s="341"/>
      <c r="AE663" s="341"/>
      <c r="AF663" s="341"/>
      <c r="AG663" s="449"/>
      <c r="AH663" s="37"/>
    </row>
    <row r="664" spans="1:34" s="4" customFormat="1">
      <c r="A664" s="25"/>
      <c r="B664" s="125"/>
      <c r="C664" s="150"/>
      <c r="D664" s="150"/>
      <c r="E664" s="150"/>
      <c r="F664" s="150"/>
      <c r="G664" s="150"/>
      <c r="H664" s="150"/>
      <c r="I664" s="150"/>
      <c r="J664" s="150"/>
      <c r="K664" s="150"/>
      <c r="L664" s="150"/>
      <c r="M664" s="150"/>
      <c r="N664" s="150"/>
      <c r="O664" s="150"/>
      <c r="P664" s="150"/>
      <c r="Q664" s="150"/>
      <c r="R664" s="150"/>
      <c r="S664" s="150"/>
      <c r="T664" s="150"/>
      <c r="U664" s="150"/>
      <c r="V664" s="150"/>
      <c r="W664" s="150"/>
      <c r="X664" s="150"/>
      <c r="Y664" s="150"/>
      <c r="Z664" s="150"/>
      <c r="AA664" s="150"/>
      <c r="AB664" s="150"/>
      <c r="AC664" s="150"/>
      <c r="AD664" s="341"/>
      <c r="AE664" s="341"/>
      <c r="AF664" s="341"/>
      <c r="AG664" s="449"/>
      <c r="AH664" s="37"/>
    </row>
    <row r="665" spans="1:34" s="4" customFormat="1">
      <c r="A665" s="25"/>
      <c r="B665" s="125"/>
      <c r="C665" s="150"/>
      <c r="D665" s="150"/>
      <c r="E665" s="150"/>
      <c r="F665" s="150"/>
      <c r="G665" s="150"/>
      <c r="H665" s="150"/>
      <c r="I665" s="150"/>
      <c r="J665" s="150"/>
      <c r="K665" s="150"/>
      <c r="L665" s="150"/>
      <c r="M665" s="150"/>
      <c r="N665" s="150"/>
      <c r="O665" s="150"/>
      <c r="P665" s="150"/>
      <c r="Q665" s="150"/>
      <c r="R665" s="150"/>
      <c r="S665" s="150"/>
      <c r="T665" s="150"/>
      <c r="U665" s="150"/>
      <c r="V665" s="150"/>
      <c r="W665" s="150"/>
      <c r="X665" s="150"/>
      <c r="Y665" s="150"/>
      <c r="Z665" s="150"/>
      <c r="AA665" s="150"/>
      <c r="AB665" s="150"/>
      <c r="AC665" s="150"/>
      <c r="AD665" s="341"/>
      <c r="AE665" s="341"/>
      <c r="AF665" s="341"/>
      <c r="AG665" s="449"/>
      <c r="AH665" s="37"/>
    </row>
    <row r="666" spans="1:34" s="4" customFormat="1">
      <c r="A666" s="25"/>
      <c r="B666" s="125"/>
      <c r="C666" s="150"/>
      <c r="D666" s="150"/>
      <c r="E666" s="150"/>
      <c r="F666" s="150"/>
      <c r="G666" s="150"/>
      <c r="H666" s="150"/>
      <c r="I666" s="150"/>
      <c r="J666" s="150"/>
      <c r="K666" s="150"/>
      <c r="L666" s="150"/>
      <c r="M666" s="150"/>
      <c r="N666" s="150"/>
      <c r="O666" s="150"/>
      <c r="P666" s="150"/>
      <c r="Q666" s="150"/>
      <c r="R666" s="150"/>
      <c r="S666" s="150"/>
      <c r="T666" s="150"/>
      <c r="U666" s="150"/>
      <c r="V666" s="150"/>
      <c r="W666" s="150"/>
      <c r="X666" s="150"/>
      <c r="Y666" s="150"/>
      <c r="Z666" s="150"/>
      <c r="AA666" s="150"/>
      <c r="AB666" s="150"/>
      <c r="AC666" s="150"/>
      <c r="AD666" s="341"/>
      <c r="AE666" s="341"/>
      <c r="AF666" s="341"/>
      <c r="AG666" s="449"/>
      <c r="AH666" s="37"/>
    </row>
    <row r="667" spans="1:34" s="4" customFormat="1">
      <c r="A667" s="25"/>
      <c r="B667" s="125"/>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25"/>
      <c r="Z667" s="125"/>
      <c r="AA667" s="125"/>
      <c r="AB667" s="125"/>
      <c r="AC667" s="125"/>
      <c r="AD667" s="341"/>
      <c r="AE667" s="341"/>
      <c r="AF667" s="341"/>
      <c r="AG667" s="449"/>
      <c r="AH667" s="4"/>
    </row>
    <row r="668" spans="1:34" s="4" customFormat="1">
      <c r="A668" s="25"/>
      <c r="B668" s="125"/>
      <c r="C668" s="124" t="s">
        <v>801</v>
      </c>
      <c r="D668" s="124"/>
      <c r="E668" s="124"/>
      <c r="F668" s="124"/>
      <c r="G668" s="124"/>
      <c r="H668" s="124"/>
      <c r="I668" s="124"/>
      <c r="J668" s="124"/>
      <c r="K668" s="124"/>
      <c r="L668" s="124"/>
      <c r="M668" s="124"/>
      <c r="N668" s="124"/>
      <c r="O668" s="124"/>
      <c r="P668" s="124"/>
      <c r="Q668" s="124"/>
      <c r="R668" s="124"/>
      <c r="S668" s="124"/>
      <c r="T668" s="124"/>
      <c r="U668" s="124"/>
      <c r="V668" s="124"/>
      <c r="W668" s="124"/>
      <c r="X668" s="306"/>
      <c r="Y668" s="355" t="s">
        <v>1110</v>
      </c>
      <c r="Z668" s="382"/>
      <c r="AA668" s="382"/>
      <c r="AB668" s="382"/>
      <c r="AC668" s="382"/>
      <c r="AD668" s="382"/>
      <c r="AE668" s="382"/>
      <c r="AF668" s="382"/>
      <c r="AG668" s="452"/>
      <c r="AH668" s="82"/>
    </row>
    <row r="669" spans="1:34" s="4" customFormat="1">
      <c r="A669" s="25"/>
      <c r="B669" s="125"/>
      <c r="C669" s="124"/>
      <c r="D669" s="124"/>
      <c r="E669" s="124"/>
      <c r="F669" s="124"/>
      <c r="G669" s="124"/>
      <c r="H669" s="124"/>
      <c r="I669" s="124"/>
      <c r="J669" s="124"/>
      <c r="K669" s="124"/>
      <c r="L669" s="124"/>
      <c r="M669" s="124"/>
      <c r="N669" s="124"/>
      <c r="O669" s="124"/>
      <c r="P669" s="124"/>
      <c r="Q669" s="124"/>
      <c r="R669" s="124"/>
      <c r="S669" s="124"/>
      <c r="T669" s="124"/>
      <c r="U669" s="124"/>
      <c r="V669" s="124"/>
      <c r="W669" s="124"/>
      <c r="X669" s="306"/>
      <c r="Y669" s="355" t="s">
        <v>216</v>
      </c>
      <c r="Z669" s="382"/>
      <c r="AA669" s="382"/>
      <c r="AB669" s="382"/>
      <c r="AC669" s="382"/>
      <c r="AD669" s="382"/>
      <c r="AE669" s="382"/>
      <c r="AF669" s="382"/>
      <c r="AG669" s="452"/>
      <c r="AH669" s="82"/>
    </row>
    <row r="670" spans="1:34" s="4" customFormat="1">
      <c r="A670" s="25"/>
      <c r="B670" s="125"/>
      <c r="C670" s="125"/>
      <c r="D670" s="125"/>
      <c r="E670" s="125"/>
      <c r="F670" s="125"/>
      <c r="G670" s="125"/>
      <c r="H670" s="125"/>
      <c r="I670" s="125"/>
      <c r="J670" s="125"/>
      <c r="K670" s="125"/>
      <c r="L670" s="125"/>
      <c r="M670" s="125"/>
      <c r="N670" s="125"/>
      <c r="O670" s="150"/>
      <c r="P670" s="127" t="s">
        <v>581</v>
      </c>
      <c r="Q670" s="127"/>
      <c r="R670" s="127"/>
      <c r="S670" s="150"/>
      <c r="T670" s="127" t="s">
        <v>97</v>
      </c>
      <c r="U670" s="125"/>
      <c r="V670" s="125"/>
      <c r="W670" s="125"/>
      <c r="X670" s="307"/>
      <c r="Y670" s="355" t="s">
        <v>979</v>
      </c>
      <c r="Z670" s="382"/>
      <c r="AA670" s="382"/>
      <c r="AB670" s="382"/>
      <c r="AC670" s="382"/>
      <c r="AD670" s="382"/>
      <c r="AE670" s="382"/>
      <c r="AF670" s="382"/>
      <c r="AG670" s="452"/>
      <c r="AH670" s="82"/>
    </row>
    <row r="671" spans="1:34" s="4" customFormat="1">
      <c r="A671" s="61"/>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308"/>
      <c r="Y671" s="358"/>
      <c r="Z671" s="356"/>
      <c r="AA671" s="356"/>
      <c r="AB671" s="356"/>
      <c r="AC671" s="356"/>
      <c r="AD671" s="356"/>
      <c r="AE671" s="356"/>
      <c r="AF671" s="356"/>
      <c r="AG671" s="457"/>
      <c r="AH671" s="37"/>
    </row>
    <row r="672" spans="1:34" s="4" customFormat="1">
      <c r="A672" s="57" t="s">
        <v>414</v>
      </c>
      <c r="B672" s="57"/>
      <c r="C672" s="57"/>
      <c r="D672" s="57"/>
      <c r="E672" s="57"/>
      <c r="F672" s="57"/>
      <c r="G672" s="57"/>
      <c r="H672" s="57"/>
      <c r="I672" s="57"/>
      <c r="J672" s="57"/>
      <c r="K672" s="57"/>
      <c r="L672" s="57"/>
      <c r="M672" s="57"/>
      <c r="N672" s="57"/>
      <c r="O672" s="57"/>
      <c r="P672" s="57"/>
      <c r="Q672" s="57"/>
      <c r="R672" s="57"/>
      <c r="S672" s="57"/>
      <c r="T672" s="57"/>
      <c r="U672" s="57"/>
      <c r="V672" s="57"/>
      <c r="W672" s="57"/>
      <c r="X672" s="302"/>
      <c r="Y672" s="102" t="s">
        <v>220</v>
      </c>
      <c r="Z672" s="102"/>
      <c r="AA672" s="102"/>
      <c r="AB672" s="102"/>
      <c r="AC672" s="102"/>
      <c r="AD672" s="102"/>
      <c r="AE672" s="102"/>
      <c r="AF672" s="102"/>
      <c r="AG672" s="102"/>
      <c r="AH672" s="37"/>
    </row>
    <row r="673" spans="1:34" s="4" customFormat="1">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302"/>
      <c r="Y673" s="102"/>
      <c r="Z673" s="102"/>
      <c r="AA673" s="102"/>
      <c r="AB673" s="102"/>
      <c r="AC673" s="102"/>
      <c r="AD673" s="102"/>
      <c r="AE673" s="102"/>
      <c r="AF673" s="102"/>
      <c r="AG673" s="102"/>
      <c r="AH673" s="37"/>
    </row>
    <row r="674" spans="1:34" s="4" customFormat="1">
      <c r="A674" s="25"/>
      <c r="B674" s="124" t="s">
        <v>395</v>
      </c>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306"/>
      <c r="Y674" s="355" t="s">
        <v>1085</v>
      </c>
      <c r="Z674" s="382"/>
      <c r="AA674" s="382"/>
      <c r="AB674" s="382"/>
      <c r="AC674" s="382"/>
      <c r="AD674" s="382"/>
      <c r="AE674" s="382"/>
      <c r="AF674" s="382"/>
      <c r="AG674" s="452"/>
      <c r="AH674" s="82"/>
    </row>
    <row r="675" spans="1:34" s="4" customFormat="1">
      <c r="A675" s="25"/>
      <c r="B675" s="124"/>
      <c r="C675" s="124"/>
      <c r="D675" s="124"/>
      <c r="E675" s="124"/>
      <c r="F675" s="124"/>
      <c r="G675" s="124"/>
      <c r="H675" s="124"/>
      <c r="I675" s="124"/>
      <c r="J675" s="124"/>
      <c r="K675" s="124"/>
      <c r="L675" s="124"/>
      <c r="M675" s="124"/>
      <c r="N675" s="124"/>
      <c r="O675" s="124"/>
      <c r="P675" s="124"/>
      <c r="Q675" s="124"/>
      <c r="R675" s="124"/>
      <c r="S675" s="124"/>
      <c r="T675" s="124"/>
      <c r="U675" s="124"/>
      <c r="V675" s="124"/>
      <c r="W675" s="124"/>
      <c r="X675" s="306"/>
      <c r="Y675" s="339"/>
      <c r="Z675" s="377"/>
      <c r="AA675" s="377"/>
      <c r="AB675" s="377"/>
      <c r="AC675" s="377"/>
      <c r="AD675" s="377"/>
      <c r="AE675" s="377"/>
      <c r="AF675" s="377"/>
      <c r="AG675" s="448"/>
      <c r="AH675" s="82"/>
    </row>
    <row r="676" spans="1:34" s="4" customFormat="1">
      <c r="A676" s="25"/>
      <c r="B676" s="124"/>
      <c r="C676" s="124"/>
      <c r="D676" s="124"/>
      <c r="E676" s="124"/>
      <c r="F676" s="124"/>
      <c r="G676" s="124"/>
      <c r="H676" s="124"/>
      <c r="I676" s="124"/>
      <c r="J676" s="124"/>
      <c r="K676" s="124"/>
      <c r="L676" s="124"/>
      <c r="M676" s="124"/>
      <c r="N676" s="124"/>
      <c r="O676" s="124"/>
      <c r="P676" s="124"/>
      <c r="Q676" s="124"/>
      <c r="R676" s="124"/>
      <c r="S676" s="124"/>
      <c r="T676" s="124"/>
      <c r="U676" s="124"/>
      <c r="V676" s="124"/>
      <c r="W676" s="124"/>
      <c r="X676" s="306"/>
      <c r="Y676" s="339"/>
      <c r="Z676" s="377"/>
      <c r="AA676" s="377"/>
      <c r="AB676" s="377"/>
      <c r="AC676" s="377"/>
      <c r="AD676" s="377"/>
      <c r="AE676" s="377"/>
      <c r="AF676" s="377"/>
      <c r="AG676" s="448"/>
      <c r="AH676" s="82"/>
    </row>
    <row r="677" spans="1:34" s="4" customFormat="1">
      <c r="A677" s="25"/>
      <c r="B677" s="125"/>
      <c r="C677" s="125"/>
      <c r="D677" s="125"/>
      <c r="E677" s="125"/>
      <c r="F677" s="125"/>
      <c r="G677" s="125"/>
      <c r="H677" s="125"/>
      <c r="I677" s="125"/>
      <c r="J677" s="125"/>
      <c r="K677" s="125"/>
      <c r="L677" s="125"/>
      <c r="M677" s="125"/>
      <c r="N677" s="125"/>
      <c r="O677" s="150"/>
      <c r="P677" s="127" t="s">
        <v>581</v>
      </c>
      <c r="Q677" s="127"/>
      <c r="R677" s="127"/>
      <c r="S677" s="150"/>
      <c r="T677" s="127" t="s">
        <v>97</v>
      </c>
      <c r="U677" s="125"/>
      <c r="V677" s="125"/>
      <c r="W677" s="125"/>
      <c r="X677" s="307"/>
      <c r="Y677" s="341"/>
      <c r="Z677" s="341"/>
      <c r="AA677" s="341"/>
      <c r="AB677" s="341"/>
      <c r="AC677" s="341"/>
      <c r="AD677" s="341"/>
      <c r="AE677" s="341"/>
      <c r="AF677" s="341"/>
      <c r="AG677" s="449"/>
      <c r="AH677" s="82"/>
    </row>
    <row r="678" spans="1:34" s="4" customFormat="1">
      <c r="A678" s="25"/>
      <c r="B678" s="125"/>
      <c r="C678" s="125" t="s">
        <v>789</v>
      </c>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344"/>
      <c r="Z678" s="341"/>
      <c r="AA678" s="341"/>
      <c r="AB678" s="341"/>
      <c r="AC678" s="341"/>
      <c r="AD678" s="341"/>
      <c r="AE678" s="341"/>
      <c r="AF678" s="341"/>
      <c r="AG678" s="449"/>
      <c r="AH678" s="82"/>
    </row>
    <row r="679" spans="1:34" s="4" customFormat="1">
      <c r="A679" s="25"/>
      <c r="B679" s="125"/>
      <c r="C679" s="102" t="s">
        <v>791</v>
      </c>
      <c r="D679" s="102"/>
      <c r="E679" s="102"/>
      <c r="F679" s="102"/>
      <c r="G679" s="102"/>
      <c r="H679" s="102" t="s">
        <v>971</v>
      </c>
      <c r="I679" s="102"/>
      <c r="J679" s="102"/>
      <c r="K679" s="102"/>
      <c r="L679" s="102"/>
      <c r="M679" s="102"/>
      <c r="N679" s="102"/>
      <c r="O679" s="102"/>
      <c r="P679" s="102"/>
      <c r="Q679" s="102" t="s">
        <v>421</v>
      </c>
      <c r="R679" s="102"/>
      <c r="S679" s="102"/>
      <c r="T679" s="102"/>
      <c r="U679" s="102"/>
      <c r="V679" s="102" t="s">
        <v>379</v>
      </c>
      <c r="W679" s="102"/>
      <c r="X679" s="102"/>
      <c r="Y679" s="102"/>
      <c r="Z679" s="102"/>
      <c r="AA679" s="102"/>
      <c r="AB679" s="102"/>
      <c r="AC679" s="102"/>
      <c r="AD679" s="341"/>
      <c r="AE679" s="341"/>
      <c r="AF679" s="341"/>
      <c r="AG679" s="449"/>
      <c r="AH679" s="82"/>
    </row>
    <row r="680" spans="1:34" s="4" customFormat="1">
      <c r="A680" s="25"/>
      <c r="B680" s="125"/>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c r="AA680" s="102"/>
      <c r="AB680" s="102"/>
      <c r="AC680" s="102"/>
      <c r="AD680" s="341"/>
      <c r="AE680" s="341"/>
      <c r="AF680" s="341"/>
      <c r="AG680" s="449"/>
      <c r="AH680" s="82"/>
    </row>
    <row r="681" spans="1:34" s="4" customFormat="1">
      <c r="A681" s="25"/>
      <c r="B681" s="125"/>
      <c r="C681" s="150"/>
      <c r="D681" s="150"/>
      <c r="E681" s="150"/>
      <c r="F681" s="150"/>
      <c r="G681" s="150"/>
      <c r="H681" s="150"/>
      <c r="I681" s="150"/>
      <c r="J681" s="150"/>
      <c r="K681" s="150"/>
      <c r="L681" s="150"/>
      <c r="M681" s="150"/>
      <c r="N681" s="150"/>
      <c r="O681" s="150"/>
      <c r="P681" s="150"/>
      <c r="Q681" s="150"/>
      <c r="R681" s="150"/>
      <c r="S681" s="150"/>
      <c r="T681" s="150"/>
      <c r="U681" s="150"/>
      <c r="V681" s="150"/>
      <c r="W681" s="150"/>
      <c r="X681" s="150"/>
      <c r="Y681" s="150"/>
      <c r="Z681" s="150"/>
      <c r="AA681" s="150"/>
      <c r="AB681" s="150"/>
      <c r="AC681" s="150"/>
      <c r="AD681" s="341"/>
      <c r="AE681" s="341"/>
      <c r="AF681" s="341"/>
      <c r="AG681" s="449"/>
      <c r="AH681" s="82"/>
    </row>
    <row r="682" spans="1:34" s="4" customFormat="1">
      <c r="A682" s="25"/>
      <c r="B682" s="125"/>
      <c r="C682" s="150"/>
      <c r="D682" s="150"/>
      <c r="E682" s="150"/>
      <c r="F682" s="150"/>
      <c r="G682" s="150"/>
      <c r="H682" s="150"/>
      <c r="I682" s="150"/>
      <c r="J682" s="150"/>
      <c r="K682" s="150"/>
      <c r="L682" s="150"/>
      <c r="M682" s="150"/>
      <c r="N682" s="150"/>
      <c r="O682" s="150"/>
      <c r="P682" s="150"/>
      <c r="Q682" s="150"/>
      <c r="R682" s="150"/>
      <c r="S682" s="150"/>
      <c r="T682" s="150"/>
      <c r="U682" s="150"/>
      <c r="V682" s="150"/>
      <c r="W682" s="150"/>
      <c r="X682" s="150"/>
      <c r="Y682" s="150"/>
      <c r="Z682" s="150"/>
      <c r="AA682" s="150"/>
      <c r="AB682" s="150"/>
      <c r="AC682" s="150"/>
      <c r="AD682" s="341"/>
      <c r="AE682" s="341"/>
      <c r="AF682" s="341"/>
      <c r="AG682" s="449"/>
      <c r="AH682" s="82"/>
    </row>
    <row r="683" spans="1:34" s="4" customFormat="1">
      <c r="A683" s="25"/>
      <c r="B683" s="125"/>
      <c r="C683" s="150"/>
      <c r="D683" s="150"/>
      <c r="E683" s="150"/>
      <c r="F683" s="150"/>
      <c r="G683" s="150"/>
      <c r="H683" s="150"/>
      <c r="I683" s="150"/>
      <c r="J683" s="150"/>
      <c r="K683" s="150"/>
      <c r="L683" s="150"/>
      <c r="M683" s="150"/>
      <c r="N683" s="150"/>
      <c r="O683" s="150"/>
      <c r="P683" s="150"/>
      <c r="Q683" s="150"/>
      <c r="R683" s="150"/>
      <c r="S683" s="150"/>
      <c r="T683" s="150"/>
      <c r="U683" s="150"/>
      <c r="V683" s="150"/>
      <c r="W683" s="150"/>
      <c r="X683" s="150"/>
      <c r="Y683" s="150"/>
      <c r="Z683" s="150"/>
      <c r="AA683" s="150"/>
      <c r="AB683" s="150"/>
      <c r="AC683" s="150"/>
      <c r="AD683" s="341"/>
      <c r="AE683" s="341"/>
      <c r="AF683" s="341"/>
      <c r="AG683" s="449"/>
      <c r="AH683" s="82"/>
    </row>
    <row r="684" spans="1:34" s="4" customFormat="1">
      <c r="A684" s="25"/>
      <c r="B684" s="125"/>
      <c r="C684" s="150"/>
      <c r="D684" s="150"/>
      <c r="E684" s="150"/>
      <c r="F684" s="150"/>
      <c r="G684" s="150"/>
      <c r="H684" s="150"/>
      <c r="I684" s="150"/>
      <c r="J684" s="150"/>
      <c r="K684" s="150"/>
      <c r="L684" s="150"/>
      <c r="M684" s="150"/>
      <c r="N684" s="150"/>
      <c r="O684" s="150"/>
      <c r="P684" s="150"/>
      <c r="Q684" s="150"/>
      <c r="R684" s="150"/>
      <c r="S684" s="150"/>
      <c r="T684" s="150"/>
      <c r="U684" s="150"/>
      <c r="V684" s="150"/>
      <c r="W684" s="150"/>
      <c r="X684" s="150"/>
      <c r="Y684" s="150"/>
      <c r="Z684" s="150"/>
      <c r="AA684" s="150"/>
      <c r="AB684" s="150"/>
      <c r="AC684" s="150"/>
      <c r="AD684" s="341"/>
      <c r="AE684" s="341"/>
      <c r="AF684" s="341"/>
      <c r="AG684" s="449"/>
      <c r="AH684" s="82"/>
    </row>
    <row r="685" spans="1:34" s="4" customFormat="1">
      <c r="A685" s="25"/>
      <c r="B685" s="125"/>
      <c r="C685" s="150"/>
      <c r="D685" s="150"/>
      <c r="E685" s="150"/>
      <c r="F685" s="150"/>
      <c r="G685" s="150"/>
      <c r="H685" s="150"/>
      <c r="I685" s="150"/>
      <c r="J685" s="150"/>
      <c r="K685" s="150"/>
      <c r="L685" s="150"/>
      <c r="M685" s="150"/>
      <c r="N685" s="150"/>
      <c r="O685" s="150"/>
      <c r="P685" s="150"/>
      <c r="Q685" s="150"/>
      <c r="R685" s="150"/>
      <c r="S685" s="150"/>
      <c r="T685" s="150"/>
      <c r="U685" s="150"/>
      <c r="V685" s="150"/>
      <c r="W685" s="150"/>
      <c r="X685" s="150"/>
      <c r="Y685" s="150"/>
      <c r="Z685" s="150"/>
      <c r="AA685" s="150"/>
      <c r="AB685" s="150"/>
      <c r="AC685" s="150"/>
      <c r="AD685" s="341"/>
      <c r="AE685" s="341"/>
      <c r="AF685" s="341"/>
      <c r="AG685" s="449"/>
      <c r="AH685" s="82"/>
    </row>
    <row r="686" spans="1:34" s="4" customFormat="1">
      <c r="A686" s="25"/>
      <c r="B686" s="125"/>
      <c r="C686" s="150"/>
      <c r="D686" s="150"/>
      <c r="E686" s="150"/>
      <c r="F686" s="150"/>
      <c r="G686" s="150"/>
      <c r="H686" s="150"/>
      <c r="I686" s="150"/>
      <c r="J686" s="150"/>
      <c r="K686" s="150"/>
      <c r="L686" s="150"/>
      <c r="M686" s="150"/>
      <c r="N686" s="150"/>
      <c r="O686" s="150"/>
      <c r="P686" s="150"/>
      <c r="Q686" s="150"/>
      <c r="R686" s="150"/>
      <c r="S686" s="150"/>
      <c r="T686" s="150"/>
      <c r="U686" s="150"/>
      <c r="V686" s="150"/>
      <c r="W686" s="150"/>
      <c r="X686" s="150"/>
      <c r="Y686" s="150"/>
      <c r="Z686" s="150"/>
      <c r="AA686" s="150"/>
      <c r="AB686" s="150"/>
      <c r="AC686" s="150"/>
      <c r="AD686" s="341"/>
      <c r="AE686" s="341"/>
      <c r="AF686" s="341"/>
      <c r="AG686" s="449"/>
      <c r="AH686" s="82"/>
    </row>
    <row r="687" spans="1:34" s="4" customFormat="1">
      <c r="A687" s="25"/>
      <c r="B687" s="125"/>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307"/>
      <c r="Y687" s="341"/>
      <c r="Z687" s="341"/>
      <c r="AA687" s="341"/>
      <c r="AB687" s="341"/>
      <c r="AC687" s="341"/>
      <c r="AD687" s="341"/>
      <c r="AE687" s="341"/>
      <c r="AF687" s="341"/>
      <c r="AG687" s="449"/>
      <c r="AH687" s="82"/>
    </row>
    <row r="688" spans="1:34" s="4" customFormat="1">
      <c r="A688" s="25"/>
      <c r="B688" s="125" t="s">
        <v>1073</v>
      </c>
      <c r="C688" s="125"/>
      <c r="D688" s="125"/>
      <c r="E688" s="125"/>
      <c r="F688" s="125"/>
      <c r="G688" s="125"/>
      <c r="H688" s="125"/>
      <c r="I688" s="125"/>
      <c r="J688" s="125"/>
      <c r="K688" s="125"/>
      <c r="L688" s="125"/>
      <c r="M688" s="125"/>
      <c r="N688" s="125"/>
      <c r="O688" s="125"/>
      <c r="P688" s="125"/>
      <c r="Q688" s="125"/>
      <c r="R688" s="125"/>
      <c r="S688" s="125"/>
      <c r="T688" s="125"/>
      <c r="U688" s="125"/>
      <c r="V688" s="131"/>
      <c r="W688" s="131"/>
      <c r="X688" s="307"/>
      <c r="Y688" s="341"/>
      <c r="Z688" s="341"/>
      <c r="AA688" s="341"/>
      <c r="AB688" s="341"/>
      <c r="AC688" s="341"/>
      <c r="AD688" s="341"/>
      <c r="AE688" s="341"/>
      <c r="AF688" s="341"/>
      <c r="AG688" s="449"/>
      <c r="AH688" s="4"/>
    </row>
    <row r="689" spans="1:34" s="4" customFormat="1">
      <c r="A689" s="25"/>
      <c r="B689" s="125"/>
      <c r="C689" s="125"/>
      <c r="D689" s="125"/>
      <c r="E689" s="125"/>
      <c r="F689" s="125"/>
      <c r="G689" s="125"/>
      <c r="H689" s="125"/>
      <c r="I689" s="125"/>
      <c r="J689" s="125"/>
      <c r="K689" s="125"/>
      <c r="L689" s="125"/>
      <c r="M689" s="125"/>
      <c r="N689" s="125"/>
      <c r="O689" s="150"/>
      <c r="P689" s="127" t="s">
        <v>581</v>
      </c>
      <c r="Q689" s="127"/>
      <c r="R689" s="127"/>
      <c r="S689" s="150"/>
      <c r="T689" s="127" t="s">
        <v>97</v>
      </c>
      <c r="U689" s="125"/>
      <c r="V689" s="131"/>
      <c r="W689" s="131"/>
      <c r="X689" s="307"/>
      <c r="Y689" s="341"/>
      <c r="Z689" s="341"/>
      <c r="AA689" s="341"/>
      <c r="AB689" s="341"/>
      <c r="AC689" s="341"/>
      <c r="AD689" s="341"/>
      <c r="AE689" s="341"/>
      <c r="AF689" s="341"/>
      <c r="AG689" s="449"/>
      <c r="AH689" s="4"/>
    </row>
    <row r="690" spans="1:34" s="4" customFormat="1">
      <c r="A690" s="25"/>
      <c r="B690" s="125"/>
      <c r="C690" s="125"/>
      <c r="D690" s="125"/>
      <c r="E690" s="125"/>
      <c r="F690" s="125"/>
      <c r="G690" s="125"/>
      <c r="H690" s="125"/>
      <c r="I690" s="125"/>
      <c r="J690" s="125"/>
      <c r="K690" s="125"/>
      <c r="L690" s="125"/>
      <c r="M690" s="125"/>
      <c r="N690" s="125"/>
      <c r="O690" s="125"/>
      <c r="P690" s="125"/>
      <c r="Q690" s="125"/>
      <c r="R690" s="125"/>
      <c r="S690" s="125"/>
      <c r="T690" s="125"/>
      <c r="U690" s="125"/>
      <c r="V690" s="131"/>
      <c r="W690" s="131"/>
      <c r="X690" s="307"/>
      <c r="Y690" s="341"/>
      <c r="Z690" s="341"/>
      <c r="AA690" s="341"/>
      <c r="AB690" s="341"/>
      <c r="AC690" s="341"/>
      <c r="AD690" s="341"/>
      <c r="AE690" s="341"/>
      <c r="AF690" s="341"/>
      <c r="AG690" s="449"/>
      <c r="AH690" s="4"/>
    </row>
    <row r="691" spans="1:34" s="4" customFormat="1">
      <c r="A691" s="25"/>
      <c r="B691" s="125"/>
      <c r="C691" s="125" t="s">
        <v>1048</v>
      </c>
      <c r="D691" s="125"/>
      <c r="E691" s="4"/>
      <c r="F691" s="4"/>
      <c r="G691" s="72" t="s">
        <v>268</v>
      </c>
      <c r="H691" s="209"/>
      <c r="I691" s="213"/>
      <c r="J691" s="213"/>
      <c r="K691" s="215"/>
      <c r="L691" s="72"/>
      <c r="M691" s="72" t="s">
        <v>272</v>
      </c>
      <c r="N691" s="72"/>
      <c r="O691" s="209"/>
      <c r="P691" s="213"/>
      <c r="Q691" s="213"/>
      <c r="R691" s="213"/>
      <c r="S691" s="215"/>
      <c r="T691" s="125"/>
      <c r="U691" s="125"/>
      <c r="V691" s="131"/>
      <c r="W691" s="131"/>
      <c r="X691" s="307"/>
      <c r="Y691" s="341"/>
      <c r="Z691" s="341"/>
      <c r="AA691" s="341"/>
      <c r="AB691" s="341"/>
      <c r="AC691" s="341"/>
      <c r="AD691" s="341"/>
      <c r="AE691" s="341"/>
      <c r="AF691" s="341"/>
      <c r="AG691" s="449"/>
      <c r="AH691" s="4"/>
    </row>
    <row r="692" spans="1:34" s="4" customFormat="1">
      <c r="A692" s="25"/>
      <c r="B692" s="131"/>
      <c r="C692" s="131"/>
      <c r="D692" s="131"/>
      <c r="E692" s="183"/>
      <c r="F692" s="183"/>
      <c r="G692" s="202"/>
      <c r="H692" s="202"/>
      <c r="I692" s="202"/>
      <c r="J692" s="202"/>
      <c r="K692" s="202"/>
      <c r="L692" s="202"/>
      <c r="M692" s="202"/>
      <c r="N692" s="202"/>
      <c r="O692" s="202"/>
      <c r="P692" s="202"/>
      <c r="Q692" s="202"/>
      <c r="R692" s="202"/>
      <c r="S692" s="202"/>
      <c r="T692" s="131"/>
      <c r="U692" s="131"/>
      <c r="V692" s="131"/>
      <c r="W692" s="131"/>
      <c r="X692" s="307"/>
      <c r="Y692" s="341"/>
      <c r="Z692" s="341"/>
      <c r="AA692" s="341"/>
      <c r="AB692" s="341"/>
      <c r="AC692" s="341"/>
      <c r="AD692" s="341"/>
      <c r="AE692" s="341"/>
      <c r="AF692" s="341"/>
      <c r="AG692" s="449"/>
      <c r="AH692" s="4"/>
    </row>
    <row r="693" spans="1:34" s="4" customFormat="1">
      <c r="A693" s="25"/>
      <c r="B693" s="124" t="s">
        <v>538</v>
      </c>
      <c r="C693" s="124"/>
      <c r="D693" s="124"/>
      <c r="E693" s="124"/>
      <c r="F693" s="124"/>
      <c r="G693" s="124"/>
      <c r="H693" s="124"/>
      <c r="I693" s="124"/>
      <c r="J693" s="124"/>
      <c r="K693" s="124"/>
      <c r="L693" s="124"/>
      <c r="M693" s="124"/>
      <c r="N693" s="124"/>
      <c r="O693" s="124"/>
      <c r="P693" s="124"/>
      <c r="Q693" s="124"/>
      <c r="R693" s="124"/>
      <c r="S693" s="124"/>
      <c r="T693" s="124"/>
      <c r="U693" s="124"/>
      <c r="V693" s="124"/>
      <c r="W693" s="124"/>
      <c r="X693" s="306"/>
      <c r="Y693" s="338" t="s">
        <v>1111</v>
      </c>
      <c r="Z693" s="376"/>
      <c r="AA693" s="376"/>
      <c r="AB693" s="376"/>
      <c r="AC693" s="376"/>
      <c r="AD693" s="376"/>
      <c r="AE693" s="376"/>
      <c r="AF693" s="376"/>
      <c r="AG693" s="447"/>
      <c r="AH693" s="82"/>
    </row>
    <row r="694" spans="1:34" s="4" customFormat="1">
      <c r="A694" s="25"/>
      <c r="B694" s="124"/>
      <c r="C694" s="124"/>
      <c r="D694" s="124"/>
      <c r="E694" s="124"/>
      <c r="F694" s="124"/>
      <c r="G694" s="124"/>
      <c r="H694" s="124"/>
      <c r="I694" s="124"/>
      <c r="J694" s="124"/>
      <c r="K694" s="124"/>
      <c r="L694" s="124"/>
      <c r="M694" s="124"/>
      <c r="N694" s="124"/>
      <c r="O694" s="124"/>
      <c r="P694" s="124"/>
      <c r="Q694" s="124"/>
      <c r="R694" s="124"/>
      <c r="S694" s="124"/>
      <c r="T694" s="124"/>
      <c r="U694" s="124"/>
      <c r="V694" s="124"/>
      <c r="W694" s="124"/>
      <c r="X694" s="306"/>
      <c r="Y694" s="359" t="s">
        <v>1086</v>
      </c>
      <c r="Z694" s="383"/>
      <c r="AA694" s="383"/>
      <c r="AB694" s="383"/>
      <c r="AC694" s="383"/>
      <c r="AD694" s="383"/>
      <c r="AE694" s="383"/>
      <c r="AF694" s="383"/>
      <c r="AG694" s="458"/>
      <c r="AH694" s="82"/>
    </row>
    <row r="695" spans="1:34" s="4" customFormat="1">
      <c r="A695" s="25"/>
      <c r="B695" s="125"/>
      <c r="C695" s="125"/>
      <c r="D695" s="125"/>
      <c r="E695" s="125"/>
      <c r="F695" s="125"/>
      <c r="G695" s="125"/>
      <c r="H695" s="125"/>
      <c r="I695" s="125"/>
      <c r="J695" s="125"/>
      <c r="K695" s="125"/>
      <c r="L695" s="125"/>
      <c r="M695" s="125"/>
      <c r="N695" s="125"/>
      <c r="O695" s="150"/>
      <c r="P695" s="127" t="s">
        <v>581</v>
      </c>
      <c r="Q695" s="127"/>
      <c r="R695" s="127"/>
      <c r="S695" s="150"/>
      <c r="T695" s="127" t="s">
        <v>97</v>
      </c>
      <c r="U695" s="125"/>
      <c r="V695" s="125"/>
      <c r="W695" s="125"/>
      <c r="X695" s="307"/>
      <c r="Y695" s="359" t="s">
        <v>1087</v>
      </c>
      <c r="Z695" s="383"/>
      <c r="AA695" s="383"/>
      <c r="AB695" s="383"/>
      <c r="AC695" s="383"/>
      <c r="AD695" s="383"/>
      <c r="AE695" s="383"/>
      <c r="AF695" s="383"/>
      <c r="AG695" s="458"/>
      <c r="AH695" s="82"/>
    </row>
    <row r="696" spans="1:34" s="4" customFormat="1">
      <c r="A696" s="25"/>
      <c r="B696" s="125"/>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307"/>
      <c r="Y696" s="341"/>
      <c r="Z696" s="341"/>
      <c r="AA696" s="341"/>
      <c r="AB696" s="341"/>
      <c r="AC696" s="341"/>
      <c r="AD696" s="341"/>
      <c r="AE696" s="341"/>
      <c r="AF696" s="341"/>
      <c r="AG696" s="449"/>
      <c r="AH696" s="82"/>
    </row>
    <row r="697" spans="1:34" s="4" customFormat="1">
      <c r="A697" s="25"/>
      <c r="B697" s="124" t="s">
        <v>803</v>
      </c>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306"/>
      <c r="Y697" s="338"/>
      <c r="Z697" s="376"/>
      <c r="AA697" s="376"/>
      <c r="AB697" s="376"/>
      <c r="AC697" s="376"/>
      <c r="AD697" s="376"/>
      <c r="AE697" s="376"/>
      <c r="AF697" s="376"/>
      <c r="AG697" s="447"/>
      <c r="AH697" s="82"/>
    </row>
    <row r="698" spans="1:34" s="4" customFormat="1">
      <c r="A698" s="25"/>
      <c r="B698" s="124"/>
      <c r="C698" s="124"/>
      <c r="D698" s="124"/>
      <c r="E698" s="124"/>
      <c r="F698" s="124"/>
      <c r="G698" s="124"/>
      <c r="H698" s="124"/>
      <c r="I698" s="124"/>
      <c r="J698" s="124"/>
      <c r="K698" s="124"/>
      <c r="L698" s="124"/>
      <c r="M698" s="124"/>
      <c r="N698" s="124"/>
      <c r="O698" s="124"/>
      <c r="P698" s="124"/>
      <c r="Q698" s="124"/>
      <c r="R698" s="124"/>
      <c r="S698" s="124"/>
      <c r="T698" s="124"/>
      <c r="U698" s="124"/>
      <c r="V698" s="124"/>
      <c r="W698" s="124"/>
      <c r="X698" s="306"/>
      <c r="Y698" s="338"/>
      <c r="Z698" s="376"/>
      <c r="AA698" s="376"/>
      <c r="AB698" s="376"/>
      <c r="AC698" s="376"/>
      <c r="AD698" s="376"/>
      <c r="AE698" s="376"/>
      <c r="AF698" s="376"/>
      <c r="AG698" s="447"/>
      <c r="AH698" s="82"/>
    </row>
    <row r="699" spans="1:34" s="4" customFormat="1">
      <c r="A699" s="25"/>
      <c r="B699" s="125"/>
      <c r="C699" s="125"/>
      <c r="D699" s="125"/>
      <c r="E699" s="125"/>
      <c r="F699" s="125"/>
      <c r="G699" s="125"/>
      <c r="H699" s="125"/>
      <c r="I699" s="125"/>
      <c r="J699" s="125"/>
      <c r="K699" s="125"/>
      <c r="L699" s="125"/>
      <c r="M699" s="125"/>
      <c r="N699" s="125"/>
      <c r="O699" s="150"/>
      <c r="P699" s="127" t="s">
        <v>581</v>
      </c>
      <c r="Q699" s="127"/>
      <c r="R699" s="127"/>
      <c r="S699" s="150"/>
      <c r="T699" s="127" t="s">
        <v>97</v>
      </c>
      <c r="U699" s="125"/>
      <c r="V699" s="125"/>
      <c r="W699" s="125"/>
      <c r="X699" s="307"/>
      <c r="Y699" s="338"/>
      <c r="Z699" s="376"/>
      <c r="AA699" s="376"/>
      <c r="AB699" s="376"/>
      <c r="AC699" s="376"/>
      <c r="AD699" s="376"/>
      <c r="AE699" s="376"/>
      <c r="AF699" s="376"/>
      <c r="AG699" s="447"/>
      <c r="AH699" s="82"/>
    </row>
    <row r="700" spans="1:34" s="4" customFormat="1">
      <c r="A700" s="25"/>
      <c r="B700" s="124" t="s">
        <v>692</v>
      </c>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306"/>
      <c r="Y700" s="338"/>
      <c r="Z700" s="376"/>
      <c r="AA700" s="376"/>
      <c r="AB700" s="376"/>
      <c r="AC700" s="376"/>
      <c r="AD700" s="376"/>
      <c r="AE700" s="376"/>
      <c r="AF700" s="376"/>
      <c r="AG700" s="447"/>
      <c r="AH700" s="82"/>
    </row>
    <row r="701" spans="1:34" s="4" customFormat="1">
      <c r="A701" s="25"/>
      <c r="B701" s="124"/>
      <c r="C701" s="124"/>
      <c r="D701" s="124"/>
      <c r="E701" s="124"/>
      <c r="F701" s="124"/>
      <c r="G701" s="124"/>
      <c r="H701" s="124"/>
      <c r="I701" s="124"/>
      <c r="J701" s="124"/>
      <c r="K701" s="124"/>
      <c r="L701" s="124"/>
      <c r="M701" s="124"/>
      <c r="N701" s="124"/>
      <c r="O701" s="124"/>
      <c r="P701" s="124"/>
      <c r="Q701" s="124"/>
      <c r="R701" s="124"/>
      <c r="S701" s="124"/>
      <c r="T701" s="124"/>
      <c r="U701" s="124"/>
      <c r="V701" s="124"/>
      <c r="W701" s="124"/>
      <c r="X701" s="306"/>
      <c r="Y701" s="338"/>
      <c r="Z701" s="376"/>
      <c r="AA701" s="376"/>
      <c r="AB701" s="376"/>
      <c r="AC701" s="376"/>
      <c r="AD701" s="376"/>
      <c r="AE701" s="376"/>
      <c r="AF701" s="376"/>
      <c r="AG701" s="447"/>
      <c r="AH701" s="82"/>
    </row>
    <row r="702" spans="1:34" s="4" customFormat="1">
      <c r="A702" s="25"/>
      <c r="B702" s="125"/>
      <c r="C702" s="125"/>
      <c r="D702" s="125"/>
      <c r="E702" s="125"/>
      <c r="F702" s="125"/>
      <c r="G702" s="125"/>
      <c r="H702" s="125"/>
      <c r="I702" s="125"/>
      <c r="J702" s="125"/>
      <c r="K702" s="125"/>
      <c r="L702" s="125"/>
      <c r="M702" s="125"/>
      <c r="N702" s="125"/>
      <c r="O702" s="150"/>
      <c r="P702" s="127" t="s">
        <v>581</v>
      </c>
      <c r="Q702" s="127"/>
      <c r="R702" s="127"/>
      <c r="S702" s="150"/>
      <c r="T702" s="127" t="s">
        <v>97</v>
      </c>
      <c r="U702" s="125"/>
      <c r="V702" s="125"/>
      <c r="W702" s="125"/>
      <c r="X702" s="307"/>
      <c r="Y702" s="341"/>
      <c r="Z702" s="341"/>
      <c r="AA702" s="341"/>
      <c r="AB702" s="341"/>
      <c r="AC702" s="341"/>
      <c r="AD702" s="341"/>
      <c r="AE702" s="341"/>
      <c r="AF702" s="341"/>
      <c r="AG702" s="449"/>
      <c r="AH702" s="82"/>
    </row>
    <row r="703" spans="1:34" s="4" customFormat="1">
      <c r="A703" s="25"/>
      <c r="B703" s="125"/>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307"/>
      <c r="Y703" s="341"/>
      <c r="Z703" s="341"/>
      <c r="AA703" s="341"/>
      <c r="AB703" s="341"/>
      <c r="AC703" s="341"/>
      <c r="AD703" s="341"/>
      <c r="AE703" s="341"/>
      <c r="AF703" s="341"/>
      <c r="AG703" s="449"/>
      <c r="AH703" s="82"/>
    </row>
    <row r="704" spans="1:34" s="4" customFormat="1">
      <c r="A704" s="25"/>
      <c r="B704" s="125"/>
      <c r="C704" s="125" t="s">
        <v>597</v>
      </c>
      <c r="D704" s="125"/>
      <c r="E704" s="125"/>
      <c r="F704" s="125"/>
      <c r="G704" s="125"/>
      <c r="H704" s="125"/>
      <c r="I704" s="125"/>
      <c r="J704" s="125"/>
      <c r="K704" s="125"/>
      <c r="L704" s="125"/>
      <c r="M704" s="125"/>
      <c r="N704" s="125"/>
      <c r="O704" s="125"/>
      <c r="P704" s="125"/>
      <c r="Q704" s="125"/>
      <c r="R704" s="125"/>
      <c r="S704" s="125"/>
      <c r="T704" s="125"/>
      <c r="U704" s="125"/>
      <c r="V704" s="125"/>
      <c r="W704" s="125"/>
      <c r="X704" s="307"/>
      <c r="Y704" s="4"/>
      <c r="Z704" s="4"/>
      <c r="AA704" s="4"/>
      <c r="AB704" s="4"/>
      <c r="AC704" s="4"/>
      <c r="AD704" s="4"/>
      <c r="AE704" s="4"/>
      <c r="AF704" s="4"/>
      <c r="AG704" s="419"/>
      <c r="AH704" s="82"/>
    </row>
    <row r="705" spans="1:34" s="4" customFormat="1">
      <c r="A705" s="25"/>
      <c r="B705" s="125"/>
      <c r="C705" s="125"/>
      <c r="D705" s="125"/>
      <c r="E705" s="125"/>
      <c r="F705" s="125"/>
      <c r="G705" s="125"/>
      <c r="H705" s="125"/>
      <c r="I705" s="125"/>
      <c r="J705" s="125"/>
      <c r="K705" s="125"/>
      <c r="L705" s="125"/>
      <c r="M705" s="125"/>
      <c r="N705" s="125"/>
      <c r="O705" s="150"/>
      <c r="P705" s="127" t="s">
        <v>581</v>
      </c>
      <c r="Q705" s="127"/>
      <c r="R705" s="127"/>
      <c r="S705" s="150"/>
      <c r="T705" s="127" t="s">
        <v>97</v>
      </c>
      <c r="U705" s="125"/>
      <c r="V705" s="125"/>
      <c r="W705" s="125"/>
      <c r="X705" s="307"/>
      <c r="Y705" s="4"/>
      <c r="Z705" s="4"/>
      <c r="AA705" s="4"/>
      <c r="AB705" s="4"/>
      <c r="AC705" s="4"/>
      <c r="AD705" s="4"/>
      <c r="AE705" s="4"/>
      <c r="AF705" s="4"/>
      <c r="AG705" s="419"/>
      <c r="AH705" s="82"/>
    </row>
    <row r="706" spans="1:34" s="4" customFormat="1">
      <c r="A706" s="25"/>
      <c r="B706" s="127"/>
      <c r="C706" s="127"/>
      <c r="D706" s="127"/>
      <c r="E706" s="127"/>
      <c r="F706" s="127"/>
      <c r="G706" s="127"/>
      <c r="H706" s="127"/>
      <c r="I706" s="127"/>
      <c r="J706" s="127"/>
      <c r="K706" s="127"/>
      <c r="L706" s="127"/>
      <c r="M706" s="127"/>
      <c r="N706" s="127"/>
      <c r="O706" s="127"/>
      <c r="P706" s="127"/>
      <c r="Q706" s="127"/>
      <c r="R706" s="127"/>
      <c r="S706" s="127"/>
      <c r="T706" s="127"/>
      <c r="U706" s="127"/>
      <c r="V706" s="127"/>
      <c r="W706" s="127"/>
      <c r="X706" s="307"/>
      <c r="Y706" s="82"/>
      <c r="Z706" s="82"/>
      <c r="AA706" s="82"/>
      <c r="AB706" s="82"/>
      <c r="AC706" s="82"/>
      <c r="AD706" s="82"/>
      <c r="AE706" s="82"/>
      <c r="AF706" s="82"/>
      <c r="AG706" s="419"/>
      <c r="AH706" s="82"/>
    </row>
    <row r="707" spans="1:34" s="4" customFormat="1">
      <c r="A707" s="25"/>
      <c r="B707" s="125" t="s">
        <v>557</v>
      </c>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307"/>
      <c r="Y707" s="4"/>
      <c r="Z707" s="4"/>
      <c r="AA707" s="4"/>
      <c r="AB707" s="4"/>
      <c r="AC707" s="4"/>
      <c r="AD707" s="4"/>
      <c r="AE707" s="4"/>
      <c r="AF707" s="4"/>
      <c r="AG707" s="419"/>
      <c r="AH707" s="82"/>
    </row>
    <row r="708" spans="1:34" s="4" customFormat="1">
      <c r="A708" s="25"/>
      <c r="B708" s="125"/>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307"/>
      <c r="Y708" s="4"/>
      <c r="Z708" s="4"/>
      <c r="AA708" s="4"/>
      <c r="AB708" s="4"/>
      <c r="AC708" s="4"/>
      <c r="AD708" s="4"/>
      <c r="AE708" s="4"/>
      <c r="AF708" s="4"/>
      <c r="AG708" s="419"/>
      <c r="AH708" s="82"/>
    </row>
    <row r="709" spans="1:34" s="4" customFormat="1">
      <c r="A709" s="25"/>
      <c r="B709" s="125"/>
      <c r="C709" s="119" t="s">
        <v>1070</v>
      </c>
      <c r="D709" s="119"/>
      <c r="E709" s="119"/>
      <c r="F709" s="119"/>
      <c r="G709" s="119"/>
      <c r="H709" s="119"/>
      <c r="I709" s="119"/>
      <c r="J709" s="119"/>
      <c r="K709" s="119"/>
      <c r="L709" s="119"/>
      <c r="M709" s="119"/>
      <c r="N709" s="119"/>
      <c r="O709" s="119"/>
      <c r="P709" s="119"/>
      <c r="Q709" s="119"/>
      <c r="R709" s="119"/>
      <c r="S709" s="119"/>
      <c r="T709" s="119"/>
      <c r="U709" s="119"/>
      <c r="V709" s="119"/>
      <c r="W709" s="119"/>
      <c r="X709" s="304"/>
      <c r="Y709" s="341"/>
      <c r="Z709" s="341"/>
      <c r="AA709" s="341"/>
      <c r="AB709" s="341"/>
      <c r="AC709" s="341"/>
      <c r="AD709" s="341"/>
      <c r="AE709" s="341"/>
      <c r="AF709" s="341"/>
      <c r="AG709" s="449"/>
      <c r="AH709" s="82"/>
    </row>
    <row r="710" spans="1:34" s="4" customFormat="1">
      <c r="A710" s="25"/>
      <c r="B710" s="125"/>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304"/>
      <c r="Y710" s="341"/>
      <c r="Z710" s="341"/>
      <c r="AA710" s="341"/>
      <c r="AB710" s="341"/>
      <c r="AC710" s="341"/>
      <c r="AD710" s="341"/>
      <c r="AE710" s="341"/>
      <c r="AF710" s="341"/>
      <c r="AG710" s="449"/>
      <c r="AH710" s="82"/>
    </row>
    <row r="711" spans="1:34" s="4" customFormat="1">
      <c r="A711" s="25"/>
      <c r="B711" s="125"/>
      <c r="C711" s="72"/>
      <c r="D711" s="72"/>
      <c r="E711" s="72"/>
      <c r="F711" s="72"/>
      <c r="G711" s="72"/>
      <c r="H711" s="72"/>
      <c r="I711" s="72"/>
      <c r="J711" s="72"/>
      <c r="K711" s="72"/>
      <c r="L711" s="72"/>
      <c r="M711" s="72"/>
      <c r="N711" s="72"/>
      <c r="O711" s="146"/>
      <c r="P711" s="72" t="s">
        <v>461</v>
      </c>
      <c r="Q711" s="72"/>
      <c r="R711" s="72"/>
      <c r="S711" s="146"/>
      <c r="T711" s="72" t="s">
        <v>388</v>
      </c>
      <c r="U711" s="4"/>
      <c r="V711" s="72"/>
      <c r="W711" s="72"/>
      <c r="X711" s="303"/>
      <c r="Y711" s="341"/>
      <c r="Z711" s="341"/>
      <c r="AA711" s="341"/>
      <c r="AB711" s="341"/>
      <c r="AC711" s="341"/>
      <c r="AD711" s="341"/>
      <c r="AE711" s="341"/>
      <c r="AF711" s="341"/>
      <c r="AG711" s="449"/>
      <c r="AH711" s="82"/>
    </row>
    <row r="712" spans="1:34" s="4" customFormat="1">
      <c r="A712" s="25"/>
      <c r="B712" s="125"/>
      <c r="C712" s="72"/>
      <c r="D712" s="72"/>
      <c r="E712" s="72"/>
      <c r="F712" s="72"/>
      <c r="G712" s="72"/>
      <c r="H712" s="72"/>
      <c r="I712" s="72"/>
      <c r="J712" s="72"/>
      <c r="K712" s="72"/>
      <c r="L712" s="72"/>
      <c r="M712" s="72"/>
      <c r="N712" s="72"/>
      <c r="O712" s="72"/>
      <c r="P712" s="72"/>
      <c r="Q712" s="72"/>
      <c r="R712" s="72"/>
      <c r="S712" s="72"/>
      <c r="T712" s="72"/>
      <c r="U712" s="72"/>
      <c r="V712" s="72"/>
      <c r="W712" s="72"/>
      <c r="X712" s="303"/>
      <c r="Y712" s="341"/>
      <c r="Z712" s="341"/>
      <c r="AA712" s="341"/>
      <c r="AB712" s="341"/>
      <c r="AC712" s="341"/>
      <c r="AD712" s="341"/>
      <c r="AE712" s="341"/>
      <c r="AF712" s="341"/>
      <c r="AG712" s="449"/>
      <c r="AH712" s="82"/>
    </row>
    <row r="713" spans="1:34" s="4" customFormat="1">
      <c r="A713" s="63"/>
      <c r="B713" s="130"/>
      <c r="C713" s="130"/>
      <c r="D713" s="130"/>
      <c r="E713" s="130"/>
      <c r="F713" s="130"/>
      <c r="G713" s="130"/>
      <c r="H713" s="130"/>
      <c r="I713" s="130"/>
      <c r="J713" s="130"/>
      <c r="K713" s="130"/>
      <c r="L713" s="130"/>
      <c r="M713" s="130"/>
      <c r="N713" s="130"/>
      <c r="O713" s="130"/>
      <c r="P713" s="130"/>
      <c r="Q713" s="130"/>
      <c r="R713" s="130"/>
      <c r="S713" s="130"/>
      <c r="T713" s="130"/>
      <c r="U713" s="130"/>
      <c r="V713" s="130"/>
      <c r="W713" s="130"/>
      <c r="X713" s="311"/>
      <c r="Y713" s="351"/>
      <c r="Z713" s="380"/>
      <c r="AA713" s="380"/>
      <c r="AB713" s="380"/>
      <c r="AC713" s="380"/>
      <c r="AD713" s="380"/>
      <c r="AE713" s="380"/>
      <c r="AF713" s="380"/>
      <c r="AG713" s="456"/>
      <c r="AH713" s="82"/>
    </row>
    <row r="714" spans="1:34" s="4" customFormat="1">
      <c r="A714" s="25"/>
      <c r="B714" s="125"/>
      <c r="C714" s="151" t="s">
        <v>658</v>
      </c>
      <c r="D714" s="151"/>
      <c r="E714" s="151"/>
      <c r="F714" s="151"/>
      <c r="G714" s="151"/>
      <c r="H714" s="151"/>
      <c r="I714" s="151"/>
      <c r="J714" s="151"/>
      <c r="K714" s="151"/>
      <c r="L714" s="151"/>
      <c r="M714" s="151"/>
      <c r="N714" s="151"/>
      <c r="O714" s="151"/>
      <c r="P714" s="151"/>
      <c r="Q714" s="151"/>
      <c r="R714" s="151"/>
      <c r="S714" s="151"/>
      <c r="T714" s="151"/>
      <c r="U714" s="151"/>
      <c r="V714" s="151"/>
      <c r="W714" s="151"/>
      <c r="X714" s="312"/>
      <c r="Y714" s="338" t="s">
        <v>1037</v>
      </c>
      <c r="Z714" s="376"/>
      <c r="AA714" s="376"/>
      <c r="AB714" s="376"/>
      <c r="AC714" s="376"/>
      <c r="AD714" s="376"/>
      <c r="AE714" s="376"/>
      <c r="AF714" s="376"/>
      <c r="AG714" s="447"/>
      <c r="AH714" s="82"/>
    </row>
    <row r="715" spans="1:34" s="4" customFormat="1">
      <c r="A715" s="25"/>
      <c r="B715" s="125"/>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312"/>
      <c r="Y715" s="338"/>
      <c r="Z715" s="376"/>
      <c r="AA715" s="376"/>
      <c r="AB715" s="376"/>
      <c r="AC715" s="376"/>
      <c r="AD715" s="376"/>
      <c r="AE715" s="376"/>
      <c r="AF715" s="376"/>
      <c r="AG715" s="447"/>
      <c r="AH715" s="82"/>
    </row>
    <row r="716" spans="1:34" s="4" customFormat="1">
      <c r="A716" s="25"/>
      <c r="B716" s="125"/>
      <c r="C716" s="72"/>
      <c r="D716" s="72"/>
      <c r="E716" s="72"/>
      <c r="F716" s="72"/>
      <c r="G716" s="72"/>
      <c r="H716" s="72"/>
      <c r="I716" s="72"/>
      <c r="J716" s="72"/>
      <c r="K716" s="72"/>
      <c r="L716" s="72"/>
      <c r="M716" s="72"/>
      <c r="N716" s="72"/>
      <c r="O716" s="146"/>
      <c r="P716" s="72" t="s">
        <v>461</v>
      </c>
      <c r="Q716" s="72"/>
      <c r="R716" s="72"/>
      <c r="S716" s="146"/>
      <c r="T716" s="72" t="s">
        <v>388</v>
      </c>
      <c r="U716" s="4"/>
      <c r="V716" s="72"/>
      <c r="W716" s="72"/>
      <c r="X716" s="303"/>
      <c r="Y716" s="338"/>
      <c r="Z716" s="376"/>
      <c r="AA716" s="376"/>
      <c r="AB716" s="376"/>
      <c r="AC716" s="376"/>
      <c r="AD716" s="376"/>
      <c r="AE716" s="376"/>
      <c r="AF716" s="376"/>
      <c r="AG716" s="447"/>
      <c r="AH716" s="82"/>
    </row>
    <row r="717" spans="1:34" s="4" customFormat="1">
      <c r="A717" s="25"/>
      <c r="B717" s="125"/>
      <c r="C717" s="72"/>
      <c r="D717" s="72"/>
      <c r="E717" s="72"/>
      <c r="F717" s="72"/>
      <c r="G717" s="72"/>
      <c r="H717" s="72"/>
      <c r="I717" s="72"/>
      <c r="J717" s="72"/>
      <c r="K717" s="72"/>
      <c r="L717" s="72"/>
      <c r="M717" s="72"/>
      <c r="N717" s="72"/>
      <c r="O717" s="72"/>
      <c r="P717" s="72"/>
      <c r="Q717" s="72"/>
      <c r="R717" s="72"/>
      <c r="S717" s="72"/>
      <c r="T717" s="72"/>
      <c r="U717" s="72"/>
      <c r="V717" s="72"/>
      <c r="W717" s="72"/>
      <c r="X717" s="303"/>
      <c r="Y717" s="338"/>
      <c r="Z717" s="376"/>
      <c r="AA717" s="376"/>
      <c r="AB717" s="376"/>
      <c r="AC717" s="376"/>
      <c r="AD717" s="376"/>
      <c r="AE717" s="376"/>
      <c r="AF717" s="376"/>
      <c r="AG717" s="447"/>
      <c r="AH717" s="82"/>
    </row>
    <row r="718" spans="1:34" s="4" customFormat="1">
      <c r="A718" s="25"/>
      <c r="B718" s="125"/>
      <c r="C718" s="151" t="s">
        <v>258</v>
      </c>
      <c r="D718" s="151"/>
      <c r="E718" s="151"/>
      <c r="F718" s="151"/>
      <c r="G718" s="151"/>
      <c r="H718" s="151"/>
      <c r="I718" s="151"/>
      <c r="J718" s="151"/>
      <c r="K718" s="151"/>
      <c r="L718" s="151"/>
      <c r="M718" s="151"/>
      <c r="N718" s="151"/>
      <c r="O718" s="151"/>
      <c r="P718" s="151"/>
      <c r="Q718" s="151"/>
      <c r="R718" s="151"/>
      <c r="S718" s="151"/>
      <c r="T718" s="151"/>
      <c r="U718" s="151"/>
      <c r="V718" s="151"/>
      <c r="W718" s="151"/>
      <c r="X718" s="312"/>
      <c r="Y718" s="338"/>
      <c r="Z718" s="376"/>
      <c r="AA718" s="376"/>
      <c r="AB718" s="376"/>
      <c r="AC718" s="376"/>
      <c r="AD718" s="376"/>
      <c r="AE718" s="376"/>
      <c r="AF718" s="376"/>
      <c r="AG718" s="447"/>
      <c r="AH718" s="82"/>
    </row>
    <row r="719" spans="1:34" s="4" customFormat="1">
      <c r="A719" s="25"/>
      <c r="B719" s="125"/>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312"/>
      <c r="Y719" s="341"/>
      <c r="Z719" s="341"/>
      <c r="AA719" s="341"/>
      <c r="AB719" s="341"/>
      <c r="AC719" s="341"/>
      <c r="AD719" s="341"/>
      <c r="AE719" s="341"/>
      <c r="AF719" s="341"/>
      <c r="AG719" s="449"/>
      <c r="AH719" s="82"/>
    </row>
    <row r="720" spans="1:34" s="4" customFormat="1">
      <c r="A720" s="25"/>
      <c r="B720" s="125"/>
      <c r="C720" s="72"/>
      <c r="D720" s="72"/>
      <c r="E720" s="72"/>
      <c r="F720" s="72"/>
      <c r="G720" s="72"/>
      <c r="H720" s="72"/>
      <c r="I720" s="72"/>
      <c r="J720" s="72"/>
      <c r="K720" s="72"/>
      <c r="L720" s="72"/>
      <c r="M720" s="72"/>
      <c r="N720" s="72"/>
      <c r="O720" s="146"/>
      <c r="P720" s="72" t="s">
        <v>461</v>
      </c>
      <c r="Q720" s="72"/>
      <c r="R720" s="72"/>
      <c r="S720" s="146"/>
      <c r="T720" s="72" t="s">
        <v>388</v>
      </c>
      <c r="U720" s="4"/>
      <c r="V720" s="72"/>
      <c r="W720" s="72"/>
      <c r="X720" s="303"/>
      <c r="Y720" s="341"/>
      <c r="Z720" s="341"/>
      <c r="AA720" s="341"/>
      <c r="AB720" s="341"/>
      <c r="AC720" s="341"/>
      <c r="AD720" s="341"/>
      <c r="AE720" s="341"/>
      <c r="AF720" s="341"/>
      <c r="AG720" s="449"/>
      <c r="AH720" s="82"/>
    </row>
    <row r="721" spans="1:34" s="4" customFormat="1">
      <c r="A721" s="25"/>
      <c r="B721" s="125"/>
      <c r="C721" s="72"/>
      <c r="D721" s="72"/>
      <c r="E721" s="72"/>
      <c r="F721" s="72"/>
      <c r="G721" s="72"/>
      <c r="H721" s="72"/>
      <c r="I721" s="72"/>
      <c r="J721" s="72"/>
      <c r="K721" s="72"/>
      <c r="L721" s="72"/>
      <c r="M721" s="72"/>
      <c r="N721" s="72"/>
      <c r="O721" s="72"/>
      <c r="P721" s="72"/>
      <c r="Q721" s="72"/>
      <c r="R721" s="72"/>
      <c r="S721" s="72"/>
      <c r="T721" s="72"/>
      <c r="U721" s="72"/>
      <c r="V721" s="72"/>
      <c r="W721" s="72"/>
      <c r="X721" s="303"/>
      <c r="Y721" s="341"/>
      <c r="Z721" s="341"/>
      <c r="AA721" s="341"/>
      <c r="AB721" s="341"/>
      <c r="AC721" s="341"/>
      <c r="AD721" s="341"/>
      <c r="AE721" s="341"/>
      <c r="AF721" s="341"/>
      <c r="AG721" s="449"/>
      <c r="AH721" s="82"/>
    </row>
    <row r="722" spans="1:34" s="4" customFormat="1">
      <c r="A722" s="25"/>
      <c r="B722" s="125"/>
      <c r="C722" s="119" t="s">
        <v>815</v>
      </c>
      <c r="D722" s="119"/>
      <c r="E722" s="119"/>
      <c r="F722" s="119"/>
      <c r="G722" s="119"/>
      <c r="H722" s="119"/>
      <c r="I722" s="119"/>
      <c r="J722" s="119"/>
      <c r="K722" s="119"/>
      <c r="L722" s="119"/>
      <c r="M722" s="119"/>
      <c r="N722" s="119"/>
      <c r="O722" s="119"/>
      <c r="P722" s="119"/>
      <c r="Q722" s="119"/>
      <c r="R722" s="119"/>
      <c r="S722" s="119"/>
      <c r="T722" s="119"/>
      <c r="U722" s="119"/>
      <c r="V722" s="119"/>
      <c r="W722" s="119"/>
      <c r="X722" s="304"/>
      <c r="Y722" s="360"/>
      <c r="Z722" s="384"/>
      <c r="AA722" s="384"/>
      <c r="AB722" s="384"/>
      <c r="AC722" s="384"/>
      <c r="AD722" s="384"/>
      <c r="AE722" s="384"/>
      <c r="AF722" s="384"/>
      <c r="AG722" s="459"/>
      <c r="AH722" s="82"/>
    </row>
    <row r="723" spans="1:34" s="4" customFormat="1">
      <c r="A723" s="25"/>
      <c r="B723" s="125"/>
      <c r="C723" s="119"/>
      <c r="D723" s="119"/>
      <c r="E723" s="119"/>
      <c r="F723" s="119"/>
      <c r="G723" s="119"/>
      <c r="H723" s="119"/>
      <c r="I723" s="119"/>
      <c r="J723" s="119"/>
      <c r="K723" s="119"/>
      <c r="L723" s="119"/>
      <c r="M723" s="119"/>
      <c r="N723" s="119"/>
      <c r="O723" s="119"/>
      <c r="P723" s="119"/>
      <c r="Q723" s="119"/>
      <c r="R723" s="119"/>
      <c r="S723" s="119"/>
      <c r="T723" s="119"/>
      <c r="U723" s="119"/>
      <c r="V723" s="119"/>
      <c r="W723" s="119"/>
      <c r="X723" s="304"/>
      <c r="Y723" s="341"/>
      <c r="Z723" s="341"/>
      <c r="AA723" s="341"/>
      <c r="AB723" s="341"/>
      <c r="AC723" s="341"/>
      <c r="AD723" s="341"/>
      <c r="AE723" s="341"/>
      <c r="AF723" s="341"/>
      <c r="AG723" s="449"/>
      <c r="AH723" s="82"/>
    </row>
    <row r="724" spans="1:34" s="4" customFormat="1">
      <c r="A724" s="25"/>
      <c r="B724" s="125"/>
      <c r="C724" s="72"/>
      <c r="D724" s="72"/>
      <c r="E724" s="72"/>
      <c r="F724" s="72"/>
      <c r="G724" s="72"/>
      <c r="H724" s="72"/>
      <c r="I724" s="72"/>
      <c r="J724" s="72"/>
      <c r="K724" s="72"/>
      <c r="L724" s="72"/>
      <c r="M724" s="72"/>
      <c r="N724" s="72"/>
      <c r="O724" s="146"/>
      <c r="P724" s="72" t="s">
        <v>581</v>
      </c>
      <c r="Q724" s="72"/>
      <c r="R724" s="72"/>
      <c r="S724" s="146"/>
      <c r="T724" s="72" t="s">
        <v>97</v>
      </c>
      <c r="U724" s="4"/>
      <c r="V724" s="72"/>
      <c r="W724" s="72"/>
      <c r="X724" s="303"/>
      <c r="Y724" s="341"/>
      <c r="Z724" s="341"/>
      <c r="AA724" s="341"/>
      <c r="AB724" s="341"/>
      <c r="AC724" s="341"/>
      <c r="AD724" s="341"/>
      <c r="AE724" s="341"/>
      <c r="AF724" s="341"/>
      <c r="AG724" s="449"/>
      <c r="AH724" s="82"/>
    </row>
    <row r="725" spans="1:34" s="4" customFormat="1">
      <c r="A725" s="25"/>
      <c r="B725" s="125"/>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307"/>
      <c r="Y725" s="341"/>
      <c r="Z725" s="341"/>
      <c r="AA725" s="341"/>
      <c r="AB725" s="341"/>
      <c r="AC725" s="341"/>
      <c r="AD725" s="341"/>
      <c r="AE725" s="341"/>
      <c r="AF725" s="341"/>
      <c r="AG725" s="449"/>
      <c r="AH725" s="82"/>
    </row>
    <row r="726" spans="1:34" s="4" customFormat="1">
      <c r="A726" s="25"/>
      <c r="B726" s="125" t="s">
        <v>798</v>
      </c>
      <c r="C726" s="125"/>
      <c r="D726" s="125"/>
      <c r="E726" s="125"/>
      <c r="F726" s="125"/>
      <c r="G726" s="125"/>
      <c r="H726" s="125"/>
      <c r="I726" s="125"/>
      <c r="J726" s="125"/>
      <c r="K726" s="125"/>
      <c r="L726" s="125"/>
      <c r="M726" s="125"/>
      <c r="N726" s="125"/>
      <c r="O726" s="146"/>
      <c r="P726" s="72" t="s">
        <v>581</v>
      </c>
      <c r="Q726" s="72"/>
      <c r="R726" s="72"/>
      <c r="S726" s="146"/>
      <c r="T726" s="72" t="s">
        <v>97</v>
      </c>
      <c r="U726" s="4"/>
      <c r="V726" s="125"/>
      <c r="W726" s="125"/>
      <c r="X726" s="307"/>
      <c r="Y726" s="341"/>
      <c r="Z726" s="341"/>
      <c r="AA726" s="341"/>
      <c r="AB726" s="341"/>
      <c r="AC726" s="341"/>
      <c r="AD726" s="341"/>
      <c r="AE726" s="341"/>
      <c r="AF726" s="341"/>
      <c r="AG726" s="449"/>
      <c r="AH726" s="82"/>
    </row>
    <row r="727" spans="1:34" s="4" customFormat="1">
      <c r="A727" s="61"/>
      <c r="B727" s="126"/>
      <c r="C727" s="126"/>
      <c r="D727" s="126"/>
      <c r="E727" s="126"/>
      <c r="F727" s="126"/>
      <c r="G727" s="126"/>
      <c r="H727" s="126"/>
      <c r="I727" s="126"/>
      <c r="J727" s="126"/>
      <c r="K727" s="126"/>
      <c r="L727" s="126"/>
      <c r="M727" s="126"/>
      <c r="N727" s="126"/>
      <c r="O727" s="77"/>
      <c r="P727" s="134"/>
      <c r="Q727" s="134"/>
      <c r="R727" s="134"/>
      <c r="S727" s="77"/>
      <c r="T727" s="134"/>
      <c r="U727" s="84"/>
      <c r="V727" s="126"/>
      <c r="W727" s="126"/>
      <c r="X727" s="308"/>
      <c r="Y727" s="340"/>
      <c r="Z727" s="340"/>
      <c r="AA727" s="340"/>
      <c r="AB727" s="340"/>
      <c r="AC727" s="340"/>
      <c r="AD727" s="340"/>
      <c r="AE727" s="340"/>
      <c r="AF727" s="340"/>
      <c r="AG727" s="450"/>
      <c r="AH727" s="4"/>
    </row>
    <row r="728" spans="1:34" s="4" customFormat="1">
      <c r="A728" s="57" t="s">
        <v>414</v>
      </c>
      <c r="B728" s="57"/>
      <c r="C728" s="57"/>
      <c r="D728" s="57"/>
      <c r="E728" s="57"/>
      <c r="F728" s="57"/>
      <c r="G728" s="57"/>
      <c r="H728" s="57"/>
      <c r="I728" s="57"/>
      <c r="J728" s="57"/>
      <c r="K728" s="57"/>
      <c r="L728" s="57"/>
      <c r="M728" s="57"/>
      <c r="N728" s="57"/>
      <c r="O728" s="57"/>
      <c r="P728" s="57"/>
      <c r="Q728" s="57"/>
      <c r="R728" s="57"/>
      <c r="S728" s="57"/>
      <c r="T728" s="57"/>
      <c r="U728" s="57"/>
      <c r="V728" s="57"/>
      <c r="W728" s="57"/>
      <c r="X728" s="302"/>
      <c r="Y728" s="102" t="s">
        <v>220</v>
      </c>
      <c r="Z728" s="102"/>
      <c r="AA728" s="102"/>
      <c r="AB728" s="102"/>
      <c r="AC728" s="102"/>
      <c r="AD728" s="102"/>
      <c r="AE728" s="102"/>
      <c r="AF728" s="102"/>
      <c r="AG728" s="102"/>
      <c r="AH728" s="82"/>
    </row>
    <row r="729" spans="1:34" s="4" customFormat="1">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302"/>
      <c r="Y729" s="102"/>
      <c r="Z729" s="102"/>
      <c r="AA729" s="102"/>
      <c r="AB729" s="102"/>
      <c r="AC729" s="102"/>
      <c r="AD729" s="102"/>
      <c r="AE729" s="102"/>
      <c r="AF729" s="102"/>
      <c r="AG729" s="102"/>
      <c r="AH729" s="82"/>
    </row>
    <row r="730" spans="1:34" s="4" customFormat="1">
      <c r="A730" s="25"/>
      <c r="B730" s="125" t="s">
        <v>580</v>
      </c>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307"/>
      <c r="Y730" s="338" t="s">
        <v>739</v>
      </c>
      <c r="Z730" s="376"/>
      <c r="AA730" s="376"/>
      <c r="AB730" s="376"/>
      <c r="AC730" s="376"/>
      <c r="AD730" s="376"/>
      <c r="AE730" s="376"/>
      <c r="AF730" s="376"/>
      <c r="AG730" s="447"/>
      <c r="AH730" s="82"/>
    </row>
    <row r="731" spans="1:34" s="4" customFormat="1">
      <c r="A731" s="25"/>
      <c r="B731" s="125"/>
      <c r="C731" s="125"/>
      <c r="D731" s="125"/>
      <c r="E731" s="125"/>
      <c r="F731" s="125"/>
      <c r="G731" s="125"/>
      <c r="H731" s="125"/>
      <c r="I731" s="125"/>
      <c r="J731" s="125"/>
      <c r="K731" s="125"/>
      <c r="L731" s="125"/>
      <c r="M731" s="125"/>
      <c r="N731" s="125"/>
      <c r="O731" s="150"/>
      <c r="P731" s="127" t="s">
        <v>461</v>
      </c>
      <c r="Q731" s="127"/>
      <c r="R731" s="127"/>
      <c r="S731" s="150"/>
      <c r="T731" s="127" t="s">
        <v>388</v>
      </c>
      <c r="U731" s="125"/>
      <c r="V731" s="125"/>
      <c r="W731" s="125"/>
      <c r="X731" s="307"/>
      <c r="Y731" s="338"/>
      <c r="Z731" s="376"/>
      <c r="AA731" s="376"/>
      <c r="AB731" s="376"/>
      <c r="AC731" s="376"/>
      <c r="AD731" s="376"/>
      <c r="AE731" s="376"/>
      <c r="AF731" s="376"/>
      <c r="AG731" s="447"/>
      <c r="AH731" s="82"/>
    </row>
    <row r="732" spans="1:34" s="4" customFormat="1">
      <c r="A732" s="25"/>
      <c r="B732" s="125"/>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307"/>
      <c r="Y732" s="338"/>
      <c r="Z732" s="376"/>
      <c r="AA732" s="376"/>
      <c r="AB732" s="376"/>
      <c r="AC732" s="376"/>
      <c r="AD732" s="376"/>
      <c r="AE732" s="376"/>
      <c r="AF732" s="376"/>
      <c r="AG732" s="447"/>
      <c r="AH732" s="82"/>
    </row>
    <row r="733" spans="1:34" s="4" customFormat="1">
      <c r="A733" s="25"/>
      <c r="B733" s="124" t="s">
        <v>833</v>
      </c>
      <c r="C733" s="124"/>
      <c r="D733" s="124"/>
      <c r="E733" s="124"/>
      <c r="F733" s="124"/>
      <c r="G733" s="124"/>
      <c r="H733" s="124"/>
      <c r="I733" s="124"/>
      <c r="J733" s="124"/>
      <c r="K733" s="124"/>
      <c r="L733" s="124"/>
      <c r="M733" s="124"/>
      <c r="N733" s="124"/>
      <c r="O733" s="124"/>
      <c r="P733" s="124"/>
      <c r="Q733" s="124"/>
      <c r="R733" s="124"/>
      <c r="S733" s="124"/>
      <c r="T733" s="124"/>
      <c r="U733" s="124"/>
      <c r="V733" s="124"/>
      <c r="W733" s="124"/>
      <c r="X733" s="306"/>
      <c r="Y733" s="338"/>
      <c r="Z733" s="376"/>
      <c r="AA733" s="376"/>
      <c r="AB733" s="376"/>
      <c r="AC733" s="376"/>
      <c r="AD733" s="376"/>
      <c r="AE733" s="376"/>
      <c r="AF733" s="376"/>
      <c r="AG733" s="447"/>
      <c r="AH733" s="82"/>
    </row>
    <row r="734" spans="1:34" s="4" customFormat="1">
      <c r="A734" s="25"/>
      <c r="B734" s="124"/>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306"/>
      <c r="Y734" s="338"/>
      <c r="Z734" s="376"/>
      <c r="AA734" s="376"/>
      <c r="AB734" s="376"/>
      <c r="AC734" s="376"/>
      <c r="AD734" s="376"/>
      <c r="AE734" s="376"/>
      <c r="AF734" s="376"/>
      <c r="AG734" s="447"/>
      <c r="AH734" s="82"/>
    </row>
    <row r="735" spans="1:34" s="4" customFormat="1">
      <c r="A735" s="25"/>
      <c r="B735" s="125"/>
      <c r="C735" s="152"/>
      <c r="D735" s="168"/>
      <c r="E735" s="168"/>
      <c r="F735" s="168"/>
      <c r="G735" s="168"/>
      <c r="H735" s="168"/>
      <c r="I735" s="168"/>
      <c r="J735" s="168"/>
      <c r="K735" s="168"/>
      <c r="L735" s="168"/>
      <c r="M735" s="168"/>
      <c r="N735" s="168"/>
      <c r="O735" s="168"/>
      <c r="P735" s="168"/>
      <c r="Q735" s="168"/>
      <c r="R735" s="168"/>
      <c r="S735" s="168"/>
      <c r="T735" s="168"/>
      <c r="U735" s="168"/>
      <c r="V735" s="168"/>
      <c r="W735" s="292"/>
      <c r="X735" s="307"/>
      <c r="Y735" s="338"/>
      <c r="Z735" s="376"/>
      <c r="AA735" s="376"/>
      <c r="AB735" s="376"/>
      <c r="AC735" s="376"/>
      <c r="AD735" s="376"/>
      <c r="AE735" s="376"/>
      <c r="AF735" s="376"/>
      <c r="AG735" s="447"/>
      <c r="AH735" s="82"/>
    </row>
    <row r="736" spans="1:34" s="4" customFormat="1">
      <c r="A736" s="25"/>
      <c r="B736" s="125"/>
      <c r="C736" s="153"/>
      <c r="D736" s="169"/>
      <c r="E736" s="169"/>
      <c r="F736" s="169"/>
      <c r="G736" s="169"/>
      <c r="H736" s="169"/>
      <c r="I736" s="169"/>
      <c r="J736" s="169"/>
      <c r="K736" s="169"/>
      <c r="L736" s="169"/>
      <c r="M736" s="169"/>
      <c r="N736" s="169"/>
      <c r="O736" s="169"/>
      <c r="P736" s="169"/>
      <c r="Q736" s="169"/>
      <c r="R736" s="169"/>
      <c r="S736" s="169"/>
      <c r="T736" s="169"/>
      <c r="U736" s="169"/>
      <c r="V736" s="169"/>
      <c r="W736" s="298"/>
      <c r="X736" s="307"/>
      <c r="Y736" s="338"/>
      <c r="Z736" s="376"/>
      <c r="AA736" s="376"/>
      <c r="AB736" s="376"/>
      <c r="AC736" s="376"/>
      <c r="AD736" s="376"/>
      <c r="AE736" s="376"/>
      <c r="AF736" s="376"/>
      <c r="AG736" s="447"/>
      <c r="AH736" s="82"/>
    </row>
    <row r="737" spans="1:34" s="4" customFormat="1">
      <c r="A737" s="25"/>
      <c r="B737" s="125"/>
      <c r="C737" s="153"/>
      <c r="D737" s="170"/>
      <c r="E737" s="170"/>
      <c r="F737" s="170"/>
      <c r="G737" s="170"/>
      <c r="H737" s="170"/>
      <c r="I737" s="170"/>
      <c r="J737" s="170"/>
      <c r="K737" s="170"/>
      <c r="L737" s="170"/>
      <c r="M737" s="170"/>
      <c r="N737" s="170"/>
      <c r="O737" s="170"/>
      <c r="P737" s="170"/>
      <c r="Q737" s="170"/>
      <c r="R737" s="170"/>
      <c r="S737" s="170"/>
      <c r="T737" s="170"/>
      <c r="U737" s="170"/>
      <c r="V737" s="170"/>
      <c r="W737" s="298"/>
      <c r="X737" s="307"/>
      <c r="Y737" s="338"/>
      <c r="Z737" s="353"/>
      <c r="AA737" s="353"/>
      <c r="AB737" s="353"/>
      <c r="AC737" s="353"/>
      <c r="AD737" s="353"/>
      <c r="AE737" s="353"/>
      <c r="AF737" s="353"/>
      <c r="AG737" s="447"/>
      <c r="AH737" s="4"/>
    </row>
    <row r="738" spans="1:34" s="4" customFormat="1">
      <c r="A738" s="25"/>
      <c r="B738" s="125"/>
      <c r="C738" s="153"/>
      <c r="D738" s="169"/>
      <c r="E738" s="169"/>
      <c r="F738" s="169"/>
      <c r="G738" s="169"/>
      <c r="H738" s="169"/>
      <c r="I738" s="169"/>
      <c r="J738" s="169"/>
      <c r="K738" s="169"/>
      <c r="L738" s="169"/>
      <c r="M738" s="169"/>
      <c r="N738" s="169"/>
      <c r="O738" s="169"/>
      <c r="P738" s="169"/>
      <c r="Q738" s="169"/>
      <c r="R738" s="169"/>
      <c r="S738" s="169"/>
      <c r="T738" s="169"/>
      <c r="U738" s="169"/>
      <c r="V738" s="169"/>
      <c r="W738" s="298"/>
      <c r="X738" s="307"/>
      <c r="Y738" s="338"/>
      <c r="Z738" s="376"/>
      <c r="AA738" s="376"/>
      <c r="AB738" s="376"/>
      <c r="AC738" s="376"/>
      <c r="AD738" s="376"/>
      <c r="AE738" s="376"/>
      <c r="AF738" s="376"/>
      <c r="AG738" s="447"/>
      <c r="AH738" s="82"/>
    </row>
    <row r="739" spans="1:34" s="4" customFormat="1">
      <c r="A739" s="25"/>
      <c r="B739" s="125"/>
      <c r="C739" s="154"/>
      <c r="D739" s="171"/>
      <c r="E739" s="171"/>
      <c r="F739" s="171"/>
      <c r="G739" s="171"/>
      <c r="H739" s="171"/>
      <c r="I739" s="171"/>
      <c r="J739" s="171"/>
      <c r="K739" s="171"/>
      <c r="L739" s="171"/>
      <c r="M739" s="171"/>
      <c r="N739" s="171"/>
      <c r="O739" s="171"/>
      <c r="P739" s="171"/>
      <c r="Q739" s="171"/>
      <c r="R739" s="171"/>
      <c r="S739" s="171"/>
      <c r="T739" s="171"/>
      <c r="U739" s="171"/>
      <c r="V739" s="171"/>
      <c r="W739" s="293"/>
      <c r="X739" s="307"/>
      <c r="Y739" s="338"/>
      <c r="Z739" s="376"/>
      <c r="AA739" s="376"/>
      <c r="AB739" s="376"/>
      <c r="AC739" s="376"/>
      <c r="AD739" s="376"/>
      <c r="AE739" s="376"/>
      <c r="AF739" s="376"/>
      <c r="AG739" s="447"/>
      <c r="AH739" s="82"/>
    </row>
    <row r="740" spans="1:34" s="4" customFormat="1">
      <c r="A740" s="25"/>
      <c r="B740" s="125"/>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307"/>
      <c r="Y740" s="347"/>
      <c r="Z740" s="347"/>
      <c r="AA740" s="347"/>
      <c r="AB740" s="347"/>
      <c r="AC740" s="347"/>
      <c r="AD740" s="347"/>
      <c r="AE740" s="347"/>
      <c r="AF740" s="347"/>
      <c r="AG740" s="452"/>
      <c r="AH740" s="82"/>
    </row>
    <row r="741" spans="1:34" s="4" customFormat="1">
      <c r="A741" s="25"/>
      <c r="B741" s="125" t="s">
        <v>806</v>
      </c>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307"/>
      <c r="Y741" s="338" t="s">
        <v>1039</v>
      </c>
      <c r="Z741" s="376"/>
      <c r="AA741" s="376"/>
      <c r="AB741" s="376"/>
      <c r="AC741" s="376"/>
      <c r="AD741" s="376"/>
      <c r="AE741" s="376"/>
      <c r="AF741" s="376"/>
      <c r="AG741" s="447"/>
      <c r="AH741" s="82"/>
    </row>
    <row r="742" spans="1:34" s="4" customFormat="1">
      <c r="A742" s="25"/>
      <c r="B742" s="125"/>
      <c r="C742" s="124" t="s">
        <v>818</v>
      </c>
      <c r="D742" s="124"/>
      <c r="E742" s="124"/>
      <c r="F742" s="124"/>
      <c r="G742" s="124"/>
      <c r="H742" s="124"/>
      <c r="I742" s="124"/>
      <c r="J742" s="124"/>
      <c r="K742" s="124"/>
      <c r="L742" s="124"/>
      <c r="M742" s="124"/>
      <c r="N742" s="124"/>
      <c r="O742" s="124"/>
      <c r="P742" s="124"/>
      <c r="Q742" s="124"/>
      <c r="R742" s="124"/>
      <c r="S742" s="124"/>
      <c r="T742" s="124"/>
      <c r="U742" s="124"/>
      <c r="V742" s="124"/>
      <c r="W742" s="124"/>
      <c r="X742" s="306"/>
      <c r="Y742" s="338"/>
      <c r="Z742" s="376"/>
      <c r="AA742" s="376"/>
      <c r="AB742" s="376"/>
      <c r="AC742" s="376"/>
      <c r="AD742" s="376"/>
      <c r="AE742" s="376"/>
      <c r="AF742" s="376"/>
      <c r="AG742" s="447"/>
      <c r="AH742" s="82"/>
    </row>
    <row r="743" spans="1:34" s="4" customFormat="1">
      <c r="A743" s="25"/>
      <c r="B743" s="125"/>
      <c r="C743" s="124"/>
      <c r="D743" s="124"/>
      <c r="E743" s="124"/>
      <c r="F743" s="124"/>
      <c r="G743" s="124"/>
      <c r="H743" s="124"/>
      <c r="I743" s="124"/>
      <c r="J743" s="124"/>
      <c r="K743" s="124"/>
      <c r="L743" s="124"/>
      <c r="M743" s="124"/>
      <c r="N743" s="124"/>
      <c r="O743" s="124"/>
      <c r="P743" s="124"/>
      <c r="Q743" s="124"/>
      <c r="R743" s="124"/>
      <c r="S743" s="124"/>
      <c r="T743" s="124"/>
      <c r="U743" s="124"/>
      <c r="V743" s="124"/>
      <c r="W743" s="124"/>
      <c r="X743" s="306"/>
      <c r="Y743" s="338"/>
      <c r="Z743" s="376"/>
      <c r="AA743" s="376"/>
      <c r="AB743" s="376"/>
      <c r="AC743" s="376"/>
      <c r="AD743" s="376"/>
      <c r="AE743" s="376"/>
      <c r="AF743" s="376"/>
      <c r="AG743" s="447"/>
      <c r="AH743" s="82"/>
    </row>
    <row r="744" spans="1:34" s="4" customFormat="1">
      <c r="A744" s="25"/>
      <c r="B744" s="125"/>
      <c r="C744" s="124"/>
      <c r="D744" s="124"/>
      <c r="E744" s="124"/>
      <c r="F744" s="124"/>
      <c r="G744" s="124"/>
      <c r="H744" s="124"/>
      <c r="I744" s="124"/>
      <c r="J744" s="124"/>
      <c r="K744" s="124"/>
      <c r="L744" s="124"/>
      <c r="M744" s="124"/>
      <c r="N744" s="124"/>
      <c r="O744" s="124"/>
      <c r="P744" s="124"/>
      <c r="Q744" s="124"/>
      <c r="R744" s="124"/>
      <c r="S744" s="124"/>
      <c r="T744" s="124"/>
      <c r="U744" s="124"/>
      <c r="V744" s="124"/>
      <c r="W744" s="124"/>
      <c r="X744" s="306"/>
      <c r="Y744" s="338"/>
      <c r="Z744" s="376"/>
      <c r="AA744" s="376"/>
      <c r="AB744" s="376"/>
      <c r="AC744" s="376"/>
      <c r="AD744" s="376"/>
      <c r="AE744" s="376"/>
      <c r="AF744" s="376"/>
      <c r="AG744" s="447"/>
      <c r="AH744" s="82"/>
    </row>
    <row r="745" spans="1:34" s="4" customFormat="1">
      <c r="A745" s="25"/>
      <c r="B745" s="125"/>
      <c r="C745" s="125"/>
      <c r="D745" s="125"/>
      <c r="E745" s="125"/>
      <c r="F745" s="125"/>
      <c r="G745" s="125"/>
      <c r="H745" s="146"/>
      <c r="I745" s="72" t="s">
        <v>461</v>
      </c>
      <c r="J745" s="82"/>
      <c r="K745" s="220" t="s">
        <v>341</v>
      </c>
      <c r="L745" s="72"/>
      <c r="M745" s="194"/>
      <c r="N745" s="194"/>
      <c r="O745" s="194"/>
      <c r="P745" s="194"/>
      <c r="Q745" s="194"/>
      <c r="R745" s="194"/>
      <c r="S745" s="194"/>
      <c r="T745" s="194"/>
      <c r="U745" s="72"/>
      <c r="V745" s="146"/>
      <c r="W745" s="72" t="s">
        <v>388</v>
      </c>
      <c r="X745" s="307"/>
      <c r="Y745" s="338"/>
      <c r="Z745" s="376"/>
      <c r="AA745" s="376"/>
      <c r="AB745" s="376"/>
      <c r="AC745" s="376"/>
      <c r="AD745" s="376"/>
      <c r="AE745" s="376"/>
      <c r="AF745" s="376"/>
      <c r="AG745" s="447"/>
      <c r="AH745" s="82"/>
    </row>
    <row r="746" spans="1:34" s="4" customFormat="1">
      <c r="A746" s="25"/>
      <c r="B746" s="125"/>
      <c r="C746" s="125" t="s">
        <v>653</v>
      </c>
      <c r="D746" s="125"/>
      <c r="E746" s="125"/>
      <c r="F746" s="125"/>
      <c r="G746" s="125"/>
      <c r="H746" s="125"/>
      <c r="I746" s="125"/>
      <c r="J746" s="125"/>
      <c r="K746" s="125"/>
      <c r="L746" s="125"/>
      <c r="M746" s="125"/>
      <c r="N746" s="125"/>
      <c r="O746" s="125"/>
      <c r="P746" s="125"/>
      <c r="Q746" s="125"/>
      <c r="R746" s="125"/>
      <c r="S746" s="125"/>
      <c r="T746" s="125"/>
      <c r="U746" s="125"/>
      <c r="V746" s="125"/>
      <c r="W746" s="125"/>
      <c r="X746" s="307"/>
      <c r="Y746" s="338"/>
      <c r="Z746" s="376"/>
      <c r="AA746" s="376"/>
      <c r="AB746" s="376"/>
      <c r="AC746" s="376"/>
      <c r="AD746" s="376"/>
      <c r="AE746" s="376"/>
      <c r="AF746" s="376"/>
      <c r="AG746" s="447"/>
      <c r="AH746" s="82"/>
    </row>
    <row r="747" spans="1:34" s="4" customFormat="1">
      <c r="A747" s="25"/>
      <c r="B747" s="125"/>
      <c r="C747" s="125"/>
      <c r="D747" s="125"/>
      <c r="E747" s="125"/>
      <c r="F747" s="125"/>
      <c r="G747" s="125"/>
      <c r="H747" s="125"/>
      <c r="I747" s="125"/>
      <c r="J747" s="125"/>
      <c r="K747" s="125"/>
      <c r="L747" s="125"/>
      <c r="M747" s="125"/>
      <c r="N747" s="125"/>
      <c r="O747" s="146"/>
      <c r="P747" s="72" t="s">
        <v>581</v>
      </c>
      <c r="Q747" s="72"/>
      <c r="R747" s="72"/>
      <c r="S747" s="146"/>
      <c r="T747" s="72" t="s">
        <v>97</v>
      </c>
      <c r="U747" s="125"/>
      <c r="V747" s="125"/>
      <c r="W747" s="125"/>
      <c r="X747" s="307"/>
      <c r="Y747" s="347"/>
      <c r="Z747" s="347"/>
      <c r="AA747" s="347"/>
      <c r="AB747" s="347"/>
      <c r="AC747" s="347"/>
      <c r="AD747" s="347"/>
      <c r="AE747" s="347"/>
      <c r="AF747" s="347"/>
      <c r="AG747" s="452"/>
      <c r="AH747" s="82"/>
    </row>
    <row r="748" spans="1:34" s="4" customFormat="1">
      <c r="A748" s="25"/>
      <c r="B748" s="125"/>
      <c r="C748" s="125"/>
      <c r="D748" s="125" t="s">
        <v>678</v>
      </c>
      <c r="E748" s="125"/>
      <c r="F748" s="125"/>
      <c r="G748" s="125"/>
      <c r="H748" s="125"/>
      <c r="I748" s="125"/>
      <c r="J748" s="125"/>
      <c r="K748" s="125"/>
      <c r="L748" s="125"/>
      <c r="M748" s="125"/>
      <c r="N748" s="125"/>
      <c r="O748" s="125"/>
      <c r="P748" s="125"/>
      <c r="Q748" s="125"/>
      <c r="R748" s="125"/>
      <c r="S748" s="125"/>
      <c r="T748" s="125"/>
      <c r="U748" s="125"/>
      <c r="V748" s="125"/>
      <c r="W748" s="125"/>
      <c r="X748" s="307"/>
      <c r="Y748" s="338" t="s">
        <v>225</v>
      </c>
      <c r="Z748" s="376"/>
      <c r="AA748" s="376"/>
      <c r="AB748" s="376"/>
      <c r="AC748" s="376"/>
      <c r="AD748" s="376"/>
      <c r="AE748" s="376"/>
      <c r="AF748" s="376"/>
      <c r="AG748" s="447"/>
      <c r="AH748" s="82"/>
    </row>
    <row r="749" spans="1:34" s="4" customFormat="1">
      <c r="A749" s="25"/>
      <c r="B749" s="125"/>
      <c r="C749" s="125"/>
      <c r="D749" s="125"/>
      <c r="E749" s="125"/>
      <c r="F749" s="125"/>
      <c r="G749" s="72" t="s">
        <v>268</v>
      </c>
      <c r="H749" s="209"/>
      <c r="I749" s="213"/>
      <c r="J749" s="213"/>
      <c r="K749" s="215"/>
      <c r="L749" s="72"/>
      <c r="M749" s="72" t="s">
        <v>272</v>
      </c>
      <c r="N749" s="72"/>
      <c r="O749" s="209"/>
      <c r="P749" s="213"/>
      <c r="Q749" s="213"/>
      <c r="R749" s="213"/>
      <c r="S749" s="215"/>
      <c r="T749" s="125"/>
      <c r="U749" s="125"/>
      <c r="V749" s="125"/>
      <c r="W749" s="125"/>
      <c r="X749" s="307"/>
      <c r="Y749" s="338"/>
      <c r="Z749" s="376"/>
      <c r="AA749" s="376"/>
      <c r="AB749" s="376"/>
      <c r="AC749" s="376"/>
      <c r="AD749" s="376"/>
      <c r="AE749" s="376"/>
      <c r="AF749" s="376"/>
      <c r="AG749" s="447"/>
      <c r="AH749" s="82"/>
    </row>
    <row r="750" spans="1:34" s="4" customFormat="1">
      <c r="A750" s="25"/>
      <c r="B750" s="125"/>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307"/>
      <c r="Y750" s="338"/>
      <c r="Z750" s="376"/>
      <c r="AA750" s="376"/>
      <c r="AB750" s="376"/>
      <c r="AC750" s="376"/>
      <c r="AD750" s="376"/>
      <c r="AE750" s="376"/>
      <c r="AF750" s="376"/>
      <c r="AG750" s="447"/>
      <c r="AH750" s="82"/>
    </row>
    <row r="751" spans="1:34" s="4" customFormat="1">
      <c r="A751" s="25"/>
      <c r="B751" s="125"/>
      <c r="C751" s="125" t="s">
        <v>807</v>
      </c>
      <c r="D751" s="125"/>
      <c r="E751" s="125"/>
      <c r="F751" s="125"/>
      <c r="G751" s="125"/>
      <c r="H751" s="125"/>
      <c r="I751" s="125"/>
      <c r="J751" s="125"/>
      <c r="K751" s="125"/>
      <c r="L751" s="125"/>
      <c r="M751" s="125"/>
      <c r="N751" s="125"/>
      <c r="O751" s="125"/>
      <c r="P751" s="125"/>
      <c r="Q751" s="125"/>
      <c r="R751" s="125"/>
      <c r="S751" s="125"/>
      <c r="T751" s="125"/>
      <c r="U751" s="125"/>
      <c r="V751" s="125"/>
      <c r="W751" s="125"/>
      <c r="X751" s="307"/>
      <c r="Y751" s="338"/>
      <c r="Z751" s="376"/>
      <c r="AA751" s="376"/>
      <c r="AB751" s="376"/>
      <c r="AC751" s="376"/>
      <c r="AD751" s="376"/>
      <c r="AE751" s="376"/>
      <c r="AF751" s="376"/>
      <c r="AG751" s="447"/>
      <c r="AH751" s="82"/>
    </row>
    <row r="752" spans="1:34" s="4" customFormat="1">
      <c r="A752" s="25"/>
      <c r="B752" s="125"/>
      <c r="C752" s="125"/>
      <c r="D752" s="125"/>
      <c r="E752" s="125"/>
      <c r="F752" s="125"/>
      <c r="G752" s="125"/>
      <c r="H752" s="125"/>
      <c r="I752" s="125"/>
      <c r="J752" s="125"/>
      <c r="K752" s="125"/>
      <c r="L752" s="125"/>
      <c r="M752" s="125"/>
      <c r="N752" s="125"/>
      <c r="O752" s="146"/>
      <c r="P752" s="72" t="s">
        <v>581</v>
      </c>
      <c r="Q752" s="72"/>
      <c r="R752" s="72"/>
      <c r="S752" s="146"/>
      <c r="T752" s="72" t="s">
        <v>97</v>
      </c>
      <c r="U752" s="125"/>
      <c r="V752" s="125"/>
      <c r="W752" s="125"/>
      <c r="X752" s="307"/>
      <c r="Y752" s="338"/>
      <c r="Z752" s="376"/>
      <c r="AA752" s="376"/>
      <c r="AB752" s="376"/>
      <c r="AC752" s="376"/>
      <c r="AD752" s="376"/>
      <c r="AE752" s="376"/>
      <c r="AF752" s="376"/>
      <c r="AG752" s="447"/>
      <c r="AH752" s="82"/>
    </row>
    <row r="753" spans="1:34" s="4" customFormat="1">
      <c r="A753" s="25"/>
      <c r="B753" s="125"/>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307"/>
      <c r="Y753" s="338"/>
      <c r="Z753" s="376"/>
      <c r="AA753" s="376"/>
      <c r="AB753" s="376"/>
      <c r="AC753" s="376"/>
      <c r="AD753" s="376"/>
      <c r="AE753" s="376"/>
      <c r="AF753" s="376"/>
      <c r="AG753" s="447"/>
      <c r="AH753" s="82"/>
    </row>
    <row r="754" spans="1:34" s="4" customFormat="1">
      <c r="A754" s="25"/>
      <c r="B754" s="125"/>
      <c r="C754" s="125" t="s">
        <v>405</v>
      </c>
      <c r="D754" s="125"/>
      <c r="E754" s="125"/>
      <c r="F754" s="125"/>
      <c r="G754" s="125"/>
      <c r="H754" s="125"/>
      <c r="I754" s="125"/>
      <c r="J754" s="125"/>
      <c r="K754" s="125"/>
      <c r="L754" s="125"/>
      <c r="M754" s="125"/>
      <c r="N754" s="125"/>
      <c r="O754" s="125"/>
      <c r="P754" s="125"/>
      <c r="Q754" s="125"/>
      <c r="R754" s="125"/>
      <c r="S754" s="125"/>
      <c r="T754" s="125"/>
      <c r="U754" s="125"/>
      <c r="V754" s="125"/>
      <c r="W754" s="125"/>
      <c r="X754" s="307"/>
      <c r="Y754" s="338"/>
      <c r="Z754" s="376"/>
      <c r="AA754" s="376"/>
      <c r="AB754" s="376"/>
      <c r="AC754" s="376"/>
      <c r="AD754" s="376"/>
      <c r="AE754" s="376"/>
      <c r="AF754" s="376"/>
      <c r="AG754" s="447"/>
      <c r="AH754" s="82"/>
    </row>
    <row r="755" spans="1:34" s="4" customFormat="1">
      <c r="A755" s="25"/>
      <c r="B755" s="125"/>
      <c r="C755" s="125"/>
      <c r="D755" s="172" t="s">
        <v>478</v>
      </c>
      <c r="E755" s="172"/>
      <c r="F755" s="172"/>
      <c r="G755" s="172"/>
      <c r="H755" s="158" t="s">
        <v>579</v>
      </c>
      <c r="I755" s="158"/>
      <c r="J755" s="72"/>
      <c r="K755" s="158"/>
      <c r="L755" s="72" t="s">
        <v>270</v>
      </c>
      <c r="M755" s="72"/>
      <c r="N755" s="172" t="s">
        <v>483</v>
      </c>
      <c r="O755" s="172"/>
      <c r="P755" s="172"/>
      <c r="Q755" s="158" t="s">
        <v>579</v>
      </c>
      <c r="R755" s="158"/>
      <c r="S755" s="72"/>
      <c r="T755" s="158"/>
      <c r="U755" s="72" t="s">
        <v>270</v>
      </c>
      <c r="V755" s="125"/>
      <c r="W755" s="125"/>
      <c r="X755" s="307"/>
      <c r="Y755" s="338"/>
      <c r="Z755" s="376"/>
      <c r="AA755" s="376"/>
      <c r="AB755" s="376"/>
      <c r="AC755" s="376"/>
      <c r="AD755" s="376"/>
      <c r="AE755" s="376"/>
      <c r="AF755" s="376"/>
      <c r="AG755" s="447"/>
      <c r="AH755" s="82"/>
    </row>
    <row r="756" spans="1:34" s="4" customFormat="1">
      <c r="A756" s="25"/>
      <c r="B756" s="125"/>
      <c r="C756" s="125"/>
      <c r="D756" s="173" t="s">
        <v>622</v>
      </c>
      <c r="E756" s="173"/>
      <c r="F756" s="173"/>
      <c r="G756" s="173"/>
      <c r="H756" s="158" t="s">
        <v>579</v>
      </c>
      <c r="I756" s="158"/>
      <c r="J756" s="72"/>
      <c r="K756" s="158"/>
      <c r="L756" s="72" t="s">
        <v>270</v>
      </c>
      <c r="M756" s="72"/>
      <c r="N756" s="172" t="s">
        <v>439</v>
      </c>
      <c r="O756" s="172"/>
      <c r="P756" s="172"/>
      <c r="Q756" s="158" t="s">
        <v>579</v>
      </c>
      <c r="R756" s="158"/>
      <c r="S756" s="72"/>
      <c r="T756" s="158"/>
      <c r="U756" s="72" t="s">
        <v>270</v>
      </c>
      <c r="V756" s="125"/>
      <c r="W756" s="125"/>
      <c r="X756" s="307"/>
      <c r="Y756" s="338"/>
      <c r="Z756" s="376"/>
      <c r="AA756" s="376"/>
      <c r="AB756" s="376"/>
      <c r="AC756" s="376"/>
      <c r="AD756" s="376"/>
      <c r="AE756" s="376"/>
      <c r="AF756" s="376"/>
      <c r="AG756" s="447"/>
      <c r="AH756" s="82"/>
    </row>
    <row r="757" spans="1:34" s="4" customFormat="1">
      <c r="A757" s="25"/>
      <c r="B757" s="125"/>
      <c r="C757" s="125"/>
      <c r="D757" s="173" t="s">
        <v>179</v>
      </c>
      <c r="E757" s="173"/>
      <c r="F757" s="173"/>
      <c r="G757" s="173"/>
      <c r="H757" s="72"/>
      <c r="I757" s="72" t="s">
        <v>152</v>
      </c>
      <c r="J757" s="72"/>
      <c r="K757" s="158"/>
      <c r="L757" s="72" t="s">
        <v>270</v>
      </c>
      <c r="M757" s="72"/>
      <c r="N757" s="72"/>
      <c r="O757" s="72"/>
      <c r="P757" s="72"/>
      <c r="Q757" s="72"/>
      <c r="R757" s="72"/>
      <c r="S757" s="72"/>
      <c r="T757" s="72"/>
      <c r="U757" s="72"/>
      <c r="V757" s="125"/>
      <c r="W757" s="125"/>
      <c r="X757" s="307"/>
      <c r="Y757" s="341"/>
      <c r="Z757" s="341"/>
      <c r="AA757" s="341"/>
      <c r="AB757" s="341"/>
      <c r="AC757" s="341"/>
      <c r="AD757" s="341"/>
      <c r="AE757" s="341"/>
      <c r="AF757" s="341"/>
      <c r="AG757" s="449"/>
      <c r="AH757" s="82"/>
    </row>
    <row r="758" spans="1:34" s="4" customFormat="1">
      <c r="A758" s="25"/>
      <c r="B758" s="125"/>
      <c r="C758" s="125" t="s">
        <v>808</v>
      </c>
      <c r="D758" s="125"/>
      <c r="E758" s="125"/>
      <c r="F758" s="125"/>
      <c r="G758" s="125"/>
      <c r="H758" s="125"/>
      <c r="I758" s="125"/>
      <c r="J758" s="125"/>
      <c r="K758" s="125"/>
      <c r="L758" s="125"/>
      <c r="M758" s="125"/>
      <c r="N758" s="125"/>
      <c r="O758" s="125"/>
      <c r="P758" s="125"/>
      <c r="Q758" s="125"/>
      <c r="R758" s="125"/>
      <c r="S758" s="125"/>
      <c r="T758" s="125"/>
      <c r="U758" s="125"/>
      <c r="V758" s="125"/>
      <c r="W758" s="125"/>
      <c r="X758" s="307"/>
      <c r="Y758" s="346"/>
      <c r="Z758" s="378"/>
      <c r="AA758" s="378"/>
      <c r="AB758" s="378"/>
      <c r="AC758" s="378"/>
      <c r="AD758" s="378"/>
      <c r="AE758" s="378"/>
      <c r="AF758" s="378"/>
      <c r="AG758" s="451"/>
      <c r="AH758" s="82"/>
    </row>
    <row r="759" spans="1:34" s="4" customFormat="1">
      <c r="A759" s="25"/>
      <c r="B759" s="125"/>
      <c r="C759" s="125"/>
      <c r="D759" s="125"/>
      <c r="E759" s="125"/>
      <c r="F759" s="125"/>
      <c r="G759" s="125"/>
      <c r="H759" s="125"/>
      <c r="I759" s="125"/>
      <c r="J759" s="125"/>
      <c r="K759" s="125"/>
      <c r="L759" s="125"/>
      <c r="M759" s="125"/>
      <c r="N759" s="125"/>
      <c r="O759" s="146"/>
      <c r="P759" s="72" t="s">
        <v>581</v>
      </c>
      <c r="Q759" s="72"/>
      <c r="R759" s="72"/>
      <c r="S759" s="146"/>
      <c r="T759" s="72" t="s">
        <v>97</v>
      </c>
      <c r="U759" s="125"/>
      <c r="V759" s="125"/>
      <c r="W759" s="125"/>
      <c r="X759" s="307"/>
      <c r="Y759" s="341"/>
      <c r="Z759" s="341"/>
      <c r="AA759" s="341"/>
      <c r="AB759" s="341"/>
      <c r="AC759" s="341"/>
      <c r="AD759" s="341"/>
      <c r="AE759" s="341"/>
      <c r="AF759" s="341"/>
      <c r="AG759" s="449"/>
      <c r="AH759" s="82"/>
    </row>
    <row r="760" spans="1:34" s="4" customFormat="1">
      <c r="A760" s="25"/>
      <c r="B760" s="127"/>
      <c r="C760" s="127"/>
      <c r="D760" s="127"/>
      <c r="E760" s="127"/>
      <c r="F760" s="127"/>
      <c r="G760" s="127"/>
      <c r="H760" s="127"/>
      <c r="I760" s="127"/>
      <c r="J760" s="127"/>
      <c r="K760" s="127"/>
      <c r="L760" s="127"/>
      <c r="M760" s="127"/>
      <c r="N760" s="127"/>
      <c r="O760" s="127"/>
      <c r="P760" s="127"/>
      <c r="Q760" s="127"/>
      <c r="R760" s="127"/>
      <c r="S760" s="127"/>
      <c r="T760" s="127"/>
      <c r="U760" s="127"/>
      <c r="V760" s="127"/>
      <c r="W760" s="127"/>
      <c r="X760" s="307"/>
      <c r="Y760" s="361"/>
      <c r="Z760" s="361"/>
      <c r="AA760" s="361"/>
      <c r="AB760" s="361"/>
      <c r="AC760" s="361"/>
      <c r="AD760" s="361"/>
      <c r="AE760" s="361"/>
      <c r="AF760" s="361"/>
      <c r="AG760" s="449"/>
      <c r="AH760" s="82"/>
    </row>
    <row r="761" spans="1:34" s="4" customFormat="1">
      <c r="A761" s="25"/>
      <c r="B761" s="123" t="s">
        <v>445</v>
      </c>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307"/>
      <c r="Y761" s="349"/>
      <c r="Z761" s="362"/>
      <c r="AA761" s="362"/>
      <c r="AB761" s="362"/>
      <c r="AC761" s="362"/>
      <c r="AD761" s="362"/>
      <c r="AE761" s="362"/>
      <c r="AF761" s="362"/>
      <c r="AG761" s="454"/>
      <c r="AH761" s="37"/>
    </row>
    <row r="762" spans="1:34" s="4" customFormat="1">
      <c r="A762" s="25"/>
      <c r="B762" s="125"/>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307"/>
      <c r="Y762" s="4"/>
      <c r="Z762" s="4"/>
      <c r="AA762" s="4"/>
      <c r="AB762" s="4"/>
      <c r="AC762" s="4"/>
      <c r="AD762" s="4"/>
      <c r="AE762" s="4"/>
      <c r="AF762" s="4"/>
      <c r="AG762" s="419"/>
      <c r="AH762" s="37"/>
    </row>
    <row r="763" spans="1:34" s="4" customFormat="1">
      <c r="A763" s="25"/>
      <c r="B763" s="124" t="s">
        <v>175</v>
      </c>
      <c r="C763" s="124"/>
      <c r="D763" s="124"/>
      <c r="E763" s="124"/>
      <c r="F763" s="124"/>
      <c r="G763" s="124"/>
      <c r="H763" s="124"/>
      <c r="I763" s="124"/>
      <c r="J763" s="124"/>
      <c r="K763" s="124"/>
      <c r="L763" s="124"/>
      <c r="M763" s="124"/>
      <c r="N763" s="124"/>
      <c r="O763" s="124"/>
      <c r="P763" s="124"/>
      <c r="Q763" s="124"/>
      <c r="R763" s="124"/>
      <c r="S763" s="124"/>
      <c r="T763" s="124"/>
      <c r="U763" s="124"/>
      <c r="V763" s="124"/>
      <c r="W763" s="124"/>
      <c r="X763" s="306"/>
      <c r="Y763" s="349"/>
      <c r="Z763" s="362"/>
      <c r="AA763" s="362"/>
      <c r="AB763" s="362"/>
      <c r="AC763" s="362"/>
      <c r="AD763" s="362"/>
      <c r="AE763" s="362"/>
      <c r="AF763" s="362"/>
      <c r="AG763" s="454"/>
      <c r="AH763" s="37"/>
    </row>
    <row r="764" spans="1:34" s="4" customFormat="1">
      <c r="A764" s="25"/>
      <c r="B764" s="124"/>
      <c r="C764" s="124"/>
      <c r="D764" s="124"/>
      <c r="E764" s="124"/>
      <c r="F764" s="124"/>
      <c r="G764" s="124"/>
      <c r="H764" s="124"/>
      <c r="I764" s="124"/>
      <c r="J764" s="124"/>
      <c r="K764" s="124"/>
      <c r="L764" s="124"/>
      <c r="M764" s="124"/>
      <c r="N764" s="124"/>
      <c r="O764" s="124"/>
      <c r="P764" s="124"/>
      <c r="Q764" s="124"/>
      <c r="R764" s="124"/>
      <c r="S764" s="124"/>
      <c r="T764" s="124"/>
      <c r="U764" s="124"/>
      <c r="V764" s="124"/>
      <c r="W764" s="124"/>
      <c r="X764" s="306"/>
      <c r="Y764" s="349"/>
      <c r="Z764" s="362"/>
      <c r="AA764" s="362"/>
      <c r="AB764" s="362"/>
      <c r="AC764" s="362"/>
      <c r="AD764" s="362"/>
      <c r="AE764" s="362"/>
      <c r="AF764" s="362"/>
      <c r="AG764" s="454"/>
      <c r="AH764" s="37"/>
    </row>
    <row r="765" spans="1:34" s="4" customFormat="1">
      <c r="A765" s="25"/>
      <c r="B765" s="125"/>
      <c r="C765" s="125"/>
      <c r="D765" s="125"/>
      <c r="E765" s="125"/>
      <c r="F765" s="125"/>
      <c r="G765" s="125"/>
      <c r="H765" s="125"/>
      <c r="I765" s="125"/>
      <c r="J765" s="125"/>
      <c r="K765" s="125"/>
      <c r="L765" s="125"/>
      <c r="M765" s="125"/>
      <c r="N765" s="125"/>
      <c r="O765" s="146"/>
      <c r="P765" s="72" t="s">
        <v>581</v>
      </c>
      <c r="Q765" s="72"/>
      <c r="R765" s="72"/>
      <c r="S765" s="146"/>
      <c r="T765" s="72" t="s">
        <v>97</v>
      </c>
      <c r="U765" s="125"/>
      <c r="V765" s="125"/>
      <c r="W765" s="125"/>
      <c r="X765" s="307"/>
      <c r="Y765" s="349"/>
      <c r="Z765" s="362"/>
      <c r="AA765" s="362"/>
      <c r="AB765" s="362"/>
      <c r="AC765" s="362"/>
      <c r="AD765" s="362"/>
      <c r="AE765" s="362"/>
      <c r="AF765" s="362"/>
      <c r="AG765" s="454"/>
      <c r="AH765" s="37"/>
    </row>
    <row r="766" spans="1:34" s="4" customFormat="1">
      <c r="A766" s="25"/>
      <c r="B766" s="125"/>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307"/>
      <c r="Y766" s="362"/>
      <c r="Z766" s="362"/>
      <c r="AA766" s="362"/>
      <c r="AB766" s="362"/>
      <c r="AC766" s="362"/>
      <c r="AD766" s="362"/>
      <c r="AE766" s="362"/>
      <c r="AF766" s="362"/>
      <c r="AG766" s="454"/>
      <c r="AH766" s="37"/>
    </row>
    <row r="767" spans="1:34" s="4" customFormat="1">
      <c r="A767" s="25"/>
      <c r="B767" s="125" t="s">
        <v>329</v>
      </c>
      <c r="C767" s="125"/>
      <c r="D767" s="125"/>
      <c r="E767" s="125"/>
      <c r="F767" s="125"/>
      <c r="G767" s="4"/>
      <c r="H767" s="4"/>
      <c r="I767" s="150"/>
      <c r="J767" s="150"/>
      <c r="K767" s="150"/>
      <c r="L767" s="150"/>
      <c r="M767" s="150"/>
      <c r="N767" s="150"/>
      <c r="O767" s="150"/>
      <c r="P767" s="150"/>
      <c r="Q767" s="150"/>
      <c r="R767" s="150"/>
      <c r="S767" s="150"/>
      <c r="T767" s="150"/>
      <c r="U767" s="150"/>
      <c r="V767" s="150"/>
      <c r="W767" s="150"/>
      <c r="X767" s="307"/>
      <c r="Y767" s="362"/>
      <c r="Z767" s="362"/>
      <c r="AA767" s="362"/>
      <c r="AB767" s="362"/>
      <c r="AC767" s="362"/>
      <c r="AD767" s="362"/>
      <c r="AE767" s="362"/>
      <c r="AF767" s="362"/>
      <c r="AG767" s="454"/>
      <c r="AH767" s="37"/>
    </row>
    <row r="768" spans="1:34" s="4" customFormat="1">
      <c r="A768" s="25"/>
      <c r="B768" s="125"/>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307"/>
      <c r="Y768" s="341"/>
      <c r="Z768" s="341"/>
      <c r="AA768" s="341"/>
      <c r="AB768" s="341"/>
      <c r="AC768" s="341"/>
      <c r="AD768" s="341"/>
      <c r="AE768" s="341"/>
      <c r="AF768" s="341"/>
      <c r="AG768" s="449"/>
      <c r="AH768" s="37"/>
    </row>
    <row r="769" spans="1:34" s="4" customFormat="1">
      <c r="A769" s="25"/>
      <c r="B769" s="125" t="s">
        <v>699</v>
      </c>
      <c r="C769" s="125"/>
      <c r="D769" s="125"/>
      <c r="E769" s="125"/>
      <c r="F769" s="125"/>
      <c r="G769" s="4"/>
      <c r="H769" s="4"/>
      <c r="I769" s="4"/>
      <c r="J769" s="4"/>
      <c r="K769" s="4"/>
      <c r="L769" s="4"/>
      <c r="M769" s="4"/>
      <c r="N769" s="4"/>
      <c r="O769" s="4"/>
      <c r="P769" s="4"/>
      <c r="Q769" s="4"/>
      <c r="R769" s="4"/>
      <c r="S769" s="4"/>
      <c r="T769" s="4"/>
      <c r="U769" s="4"/>
      <c r="V769" s="4"/>
      <c r="W769" s="125"/>
      <c r="X769" s="307"/>
      <c r="Y769" s="349" t="s">
        <v>1112</v>
      </c>
      <c r="Z769" s="362"/>
      <c r="AA769" s="362"/>
      <c r="AB769" s="362"/>
      <c r="AC769" s="362"/>
      <c r="AD769" s="362"/>
      <c r="AE769" s="362"/>
      <c r="AF769" s="362"/>
      <c r="AG769" s="454"/>
      <c r="AH769" s="37"/>
    </row>
    <row r="770" spans="1:34" s="4" customFormat="1">
      <c r="A770" s="25"/>
      <c r="B770" s="125"/>
      <c r="C770" s="125"/>
      <c r="D770" s="125"/>
      <c r="E770" s="125"/>
      <c r="F770" s="125"/>
      <c r="G770" s="125"/>
      <c r="H770" s="125"/>
      <c r="I770" s="125"/>
      <c r="J770" s="125"/>
      <c r="K770" s="125"/>
      <c r="L770" s="125"/>
      <c r="M770" s="125"/>
      <c r="N770" s="125"/>
      <c r="O770" s="146"/>
      <c r="P770" s="72" t="s">
        <v>581</v>
      </c>
      <c r="Q770" s="72"/>
      <c r="R770" s="72"/>
      <c r="S770" s="146"/>
      <c r="T770" s="72" t="s">
        <v>97</v>
      </c>
      <c r="U770" s="125"/>
      <c r="V770" s="125"/>
      <c r="W770" s="125"/>
      <c r="X770" s="307"/>
      <c r="Y770" s="363"/>
      <c r="Z770" s="385"/>
      <c r="AA770" s="385"/>
      <c r="AB770" s="385"/>
      <c r="AC770" s="385"/>
      <c r="AD770" s="385"/>
      <c r="AE770" s="385"/>
      <c r="AF770" s="385"/>
      <c r="AG770" s="460"/>
      <c r="AH770" s="37"/>
    </row>
    <row r="771" spans="1:34" s="4" customFormat="1">
      <c r="A771" s="25"/>
      <c r="B771" s="125"/>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307"/>
      <c r="Y771" s="341"/>
      <c r="Z771" s="341"/>
      <c r="AA771" s="341"/>
      <c r="AB771" s="341"/>
      <c r="AC771" s="341"/>
      <c r="AD771" s="341"/>
      <c r="AE771" s="341"/>
      <c r="AF771" s="341"/>
      <c r="AG771" s="449"/>
      <c r="AH771" s="37"/>
    </row>
    <row r="772" spans="1:34" s="4" customFormat="1">
      <c r="A772" s="25"/>
      <c r="B772" s="125"/>
      <c r="C772" s="125" t="s">
        <v>375</v>
      </c>
      <c r="D772" s="125"/>
      <c r="E772" s="125"/>
      <c r="F772" s="125"/>
      <c r="G772" s="125" t="s">
        <v>301</v>
      </c>
      <c r="H772" s="125"/>
      <c r="I772" s="125"/>
      <c r="J772" s="125"/>
      <c r="K772" s="201"/>
      <c r="L772" s="208"/>
      <c r="M772" s="208"/>
      <c r="N772" s="208"/>
      <c r="O772" s="208"/>
      <c r="P772" s="208"/>
      <c r="Q772" s="208"/>
      <c r="R772" s="208"/>
      <c r="S772" s="208"/>
      <c r="T772" s="208"/>
      <c r="U772" s="208"/>
      <c r="V772" s="208"/>
      <c r="W772" s="273"/>
      <c r="X772" s="307"/>
      <c r="Y772" s="341"/>
      <c r="Z772" s="341"/>
      <c r="AA772" s="341"/>
      <c r="AB772" s="341"/>
      <c r="AC772" s="341"/>
      <c r="AD772" s="341"/>
      <c r="AE772" s="341"/>
      <c r="AF772" s="341"/>
      <c r="AG772" s="449"/>
      <c r="AH772" s="37"/>
    </row>
    <row r="773" spans="1:34" s="4" customFormat="1">
      <c r="A773" s="25"/>
      <c r="B773" s="125"/>
      <c r="C773" s="125"/>
      <c r="D773" s="125"/>
      <c r="E773" s="125"/>
      <c r="F773" s="125"/>
      <c r="G773" s="125" t="s">
        <v>662</v>
      </c>
      <c r="H773" s="125"/>
      <c r="I773" s="125"/>
      <c r="J773" s="125"/>
      <c r="K773" s="152"/>
      <c r="L773" s="168"/>
      <c r="M773" s="168"/>
      <c r="N773" s="168"/>
      <c r="O773" s="168"/>
      <c r="P773" s="168"/>
      <c r="Q773" s="168"/>
      <c r="R773" s="168"/>
      <c r="S773" s="168"/>
      <c r="T773" s="168"/>
      <c r="U773" s="168"/>
      <c r="V773" s="168"/>
      <c r="W773" s="292"/>
      <c r="X773" s="307"/>
      <c r="Y773" s="341"/>
      <c r="Z773" s="341"/>
      <c r="AA773" s="341"/>
      <c r="AB773" s="341"/>
      <c r="AC773" s="341"/>
      <c r="AD773" s="341"/>
      <c r="AE773" s="341"/>
      <c r="AF773" s="341"/>
      <c r="AG773" s="449"/>
      <c r="AH773" s="37"/>
    </row>
    <row r="774" spans="1:34" s="4" customFormat="1">
      <c r="A774" s="25"/>
      <c r="B774" s="125"/>
      <c r="C774" s="125"/>
      <c r="D774" s="125"/>
      <c r="E774" s="125"/>
      <c r="F774" s="125"/>
      <c r="G774" s="125"/>
      <c r="H774" s="125"/>
      <c r="I774" s="125"/>
      <c r="J774" s="125"/>
      <c r="K774" s="154"/>
      <c r="L774" s="171"/>
      <c r="M774" s="171"/>
      <c r="N774" s="171"/>
      <c r="O774" s="171"/>
      <c r="P774" s="171"/>
      <c r="Q774" s="171"/>
      <c r="R774" s="171"/>
      <c r="S774" s="171"/>
      <c r="T774" s="171"/>
      <c r="U774" s="171"/>
      <c r="V774" s="171"/>
      <c r="W774" s="293"/>
      <c r="X774" s="307"/>
      <c r="Y774" s="341"/>
      <c r="Z774" s="341"/>
      <c r="AA774" s="341"/>
      <c r="AB774" s="341"/>
      <c r="AC774" s="341"/>
      <c r="AD774" s="341"/>
      <c r="AE774" s="341"/>
      <c r="AF774" s="341"/>
      <c r="AG774" s="449"/>
      <c r="AH774" s="37"/>
    </row>
    <row r="775" spans="1:34" s="4" customFormat="1">
      <c r="A775" s="25"/>
      <c r="B775" s="125"/>
      <c r="C775" s="125" t="s">
        <v>789</v>
      </c>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344"/>
      <c r="Z775" s="341"/>
      <c r="AA775" s="341"/>
      <c r="AB775" s="341"/>
      <c r="AC775" s="341"/>
      <c r="AD775" s="341"/>
      <c r="AE775" s="341"/>
      <c r="AF775" s="341"/>
      <c r="AG775" s="449"/>
      <c r="AH775" s="37"/>
    </row>
    <row r="776" spans="1:34" s="4" customFormat="1" ht="13.5" customHeight="1">
      <c r="A776" s="25"/>
      <c r="B776" s="125"/>
      <c r="C776" s="102" t="s">
        <v>791</v>
      </c>
      <c r="D776" s="102"/>
      <c r="E776" s="102"/>
      <c r="F776" s="102"/>
      <c r="G776" s="102"/>
      <c r="H776" s="102" t="s">
        <v>512</v>
      </c>
      <c r="I776" s="102"/>
      <c r="J776" s="102"/>
      <c r="K776" s="102"/>
      <c r="L776" s="102"/>
      <c r="M776" s="102"/>
      <c r="N776" s="102"/>
      <c r="O776" s="102"/>
      <c r="P776" s="102"/>
      <c r="Q776" s="102" t="s">
        <v>421</v>
      </c>
      <c r="R776" s="102"/>
      <c r="S776" s="102"/>
      <c r="T776" s="102"/>
      <c r="U776" s="102"/>
      <c r="V776" s="102" t="s">
        <v>379</v>
      </c>
      <c r="W776" s="102"/>
      <c r="X776" s="102"/>
      <c r="Y776" s="102"/>
      <c r="Z776" s="102"/>
      <c r="AA776" s="102"/>
      <c r="AB776" s="102"/>
      <c r="AC776" s="102"/>
      <c r="AD776" s="341"/>
      <c r="AE776" s="341"/>
      <c r="AF776" s="341"/>
      <c r="AG776" s="449"/>
      <c r="AH776" s="37"/>
    </row>
    <row r="777" spans="1:34" s="4" customFormat="1">
      <c r="A777" s="25"/>
      <c r="B777" s="125"/>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c r="AA777" s="102"/>
      <c r="AB777" s="102"/>
      <c r="AC777" s="102"/>
      <c r="AD777" s="341"/>
      <c r="AE777" s="341"/>
      <c r="AF777" s="341"/>
      <c r="AG777" s="449"/>
      <c r="AH777" s="37"/>
    </row>
    <row r="778" spans="1:34" s="4" customFormat="1">
      <c r="A778" s="25"/>
      <c r="B778" s="125"/>
      <c r="C778" s="150"/>
      <c r="D778" s="150"/>
      <c r="E778" s="150"/>
      <c r="F778" s="150"/>
      <c r="G778" s="150"/>
      <c r="H778" s="150"/>
      <c r="I778" s="150"/>
      <c r="J778" s="150"/>
      <c r="K778" s="150"/>
      <c r="L778" s="150"/>
      <c r="M778" s="150"/>
      <c r="N778" s="150"/>
      <c r="O778" s="150"/>
      <c r="P778" s="150"/>
      <c r="Q778" s="150"/>
      <c r="R778" s="150"/>
      <c r="S778" s="150"/>
      <c r="T778" s="150"/>
      <c r="U778" s="150"/>
      <c r="V778" s="150"/>
      <c r="W778" s="150"/>
      <c r="X778" s="150"/>
      <c r="Y778" s="150"/>
      <c r="Z778" s="150"/>
      <c r="AA778" s="150"/>
      <c r="AB778" s="150"/>
      <c r="AC778" s="150"/>
      <c r="AD778" s="341"/>
      <c r="AE778" s="341"/>
      <c r="AF778" s="341"/>
      <c r="AG778" s="449"/>
      <c r="AH778" s="37"/>
    </row>
    <row r="779" spans="1:34" s="4" customFormat="1">
      <c r="A779" s="25"/>
      <c r="B779" s="125"/>
      <c r="C779" s="150"/>
      <c r="D779" s="150"/>
      <c r="E779" s="150"/>
      <c r="F779" s="150"/>
      <c r="G779" s="150"/>
      <c r="H779" s="150"/>
      <c r="I779" s="150"/>
      <c r="J779" s="150"/>
      <c r="K779" s="150"/>
      <c r="L779" s="150"/>
      <c r="M779" s="150"/>
      <c r="N779" s="150"/>
      <c r="O779" s="150"/>
      <c r="P779" s="150"/>
      <c r="Q779" s="150"/>
      <c r="R779" s="150"/>
      <c r="S779" s="150"/>
      <c r="T779" s="150"/>
      <c r="U779" s="150"/>
      <c r="V779" s="150"/>
      <c r="W779" s="150"/>
      <c r="X779" s="150"/>
      <c r="Y779" s="150"/>
      <c r="Z779" s="150"/>
      <c r="AA779" s="150"/>
      <c r="AB779" s="150"/>
      <c r="AC779" s="150"/>
      <c r="AD779" s="341"/>
      <c r="AE779" s="341"/>
      <c r="AF779" s="341"/>
      <c r="AG779" s="449"/>
      <c r="AH779" s="37"/>
    </row>
    <row r="780" spans="1:34" s="4" customFormat="1">
      <c r="A780" s="25"/>
      <c r="B780" s="125"/>
      <c r="C780" s="150"/>
      <c r="D780" s="150"/>
      <c r="E780" s="150"/>
      <c r="F780" s="150"/>
      <c r="G780" s="150"/>
      <c r="H780" s="150"/>
      <c r="I780" s="150"/>
      <c r="J780" s="150"/>
      <c r="K780" s="150"/>
      <c r="L780" s="150"/>
      <c r="M780" s="150"/>
      <c r="N780" s="150"/>
      <c r="O780" s="150"/>
      <c r="P780" s="150"/>
      <c r="Q780" s="150"/>
      <c r="R780" s="150"/>
      <c r="S780" s="150"/>
      <c r="T780" s="150"/>
      <c r="U780" s="150"/>
      <c r="V780" s="150"/>
      <c r="W780" s="150"/>
      <c r="X780" s="150"/>
      <c r="Y780" s="150"/>
      <c r="Z780" s="150"/>
      <c r="AA780" s="150"/>
      <c r="AB780" s="150"/>
      <c r="AC780" s="150"/>
      <c r="AD780" s="341"/>
      <c r="AE780" s="341"/>
      <c r="AF780" s="341"/>
      <c r="AG780" s="449"/>
      <c r="AH780" s="37"/>
    </row>
    <row r="781" spans="1:34" s="4" customFormat="1">
      <c r="A781" s="25"/>
      <c r="B781" s="125"/>
      <c r="C781" s="150"/>
      <c r="D781" s="150"/>
      <c r="E781" s="150"/>
      <c r="F781" s="150"/>
      <c r="G781" s="150"/>
      <c r="H781" s="150"/>
      <c r="I781" s="150"/>
      <c r="J781" s="150"/>
      <c r="K781" s="150"/>
      <c r="L781" s="150"/>
      <c r="M781" s="150"/>
      <c r="N781" s="150"/>
      <c r="O781" s="150"/>
      <c r="P781" s="150"/>
      <c r="Q781" s="150"/>
      <c r="R781" s="150"/>
      <c r="S781" s="150"/>
      <c r="T781" s="150"/>
      <c r="U781" s="150"/>
      <c r="V781" s="150"/>
      <c r="W781" s="150"/>
      <c r="X781" s="150"/>
      <c r="Y781" s="150"/>
      <c r="Z781" s="150"/>
      <c r="AA781" s="150"/>
      <c r="AB781" s="150"/>
      <c r="AC781" s="150"/>
      <c r="AD781" s="341"/>
      <c r="AE781" s="341"/>
      <c r="AF781" s="341"/>
      <c r="AG781" s="449"/>
      <c r="AH781" s="37"/>
    </row>
    <row r="782" spans="1:34" s="4" customFormat="1">
      <c r="A782" s="25"/>
      <c r="B782" s="125"/>
      <c r="C782" s="150"/>
      <c r="D782" s="150"/>
      <c r="E782" s="150"/>
      <c r="F782" s="150"/>
      <c r="G782" s="150"/>
      <c r="H782" s="150"/>
      <c r="I782" s="150"/>
      <c r="J782" s="150"/>
      <c r="K782" s="150"/>
      <c r="L782" s="150"/>
      <c r="M782" s="150"/>
      <c r="N782" s="150"/>
      <c r="O782" s="150"/>
      <c r="P782" s="150"/>
      <c r="Q782" s="150"/>
      <c r="R782" s="150"/>
      <c r="S782" s="150"/>
      <c r="T782" s="150"/>
      <c r="U782" s="150"/>
      <c r="V782" s="150"/>
      <c r="W782" s="150"/>
      <c r="X782" s="150"/>
      <c r="Y782" s="150"/>
      <c r="Z782" s="150"/>
      <c r="AA782" s="150"/>
      <c r="AB782" s="150"/>
      <c r="AC782" s="150"/>
      <c r="AD782" s="341"/>
      <c r="AE782" s="341"/>
      <c r="AF782" s="341"/>
      <c r="AG782" s="449"/>
      <c r="AH782" s="37"/>
    </row>
    <row r="783" spans="1:34" s="4" customFormat="1">
      <c r="A783" s="25"/>
      <c r="B783" s="125"/>
      <c r="C783" s="150"/>
      <c r="D783" s="150"/>
      <c r="E783" s="150"/>
      <c r="F783" s="150"/>
      <c r="G783" s="150"/>
      <c r="H783" s="150"/>
      <c r="I783" s="150"/>
      <c r="J783" s="150"/>
      <c r="K783" s="150"/>
      <c r="L783" s="150"/>
      <c r="M783" s="150"/>
      <c r="N783" s="150"/>
      <c r="O783" s="150"/>
      <c r="P783" s="150"/>
      <c r="Q783" s="150"/>
      <c r="R783" s="150"/>
      <c r="S783" s="150"/>
      <c r="T783" s="150"/>
      <c r="U783" s="150"/>
      <c r="V783" s="150"/>
      <c r="W783" s="150"/>
      <c r="X783" s="150"/>
      <c r="Y783" s="150"/>
      <c r="Z783" s="150"/>
      <c r="AA783" s="150"/>
      <c r="AB783" s="150"/>
      <c r="AC783" s="150"/>
      <c r="AD783" s="341"/>
      <c r="AE783" s="341"/>
      <c r="AF783" s="341"/>
      <c r="AG783" s="449"/>
      <c r="AH783" s="37"/>
    </row>
    <row r="784" spans="1:34" s="4" customFormat="1">
      <c r="A784" s="25"/>
      <c r="B784" s="125"/>
      <c r="C784" s="150"/>
      <c r="D784" s="150"/>
      <c r="E784" s="150"/>
      <c r="F784" s="150"/>
      <c r="G784" s="150"/>
      <c r="H784" s="150"/>
      <c r="I784" s="150"/>
      <c r="J784" s="150"/>
      <c r="K784" s="150"/>
      <c r="L784" s="150"/>
      <c r="M784" s="150"/>
      <c r="N784" s="150"/>
      <c r="O784" s="150"/>
      <c r="P784" s="150"/>
      <c r="Q784" s="150"/>
      <c r="R784" s="150"/>
      <c r="S784" s="150"/>
      <c r="T784" s="150"/>
      <c r="U784" s="150"/>
      <c r="V784" s="150"/>
      <c r="W784" s="150"/>
      <c r="X784" s="150"/>
      <c r="Y784" s="150"/>
      <c r="Z784" s="150"/>
      <c r="AA784" s="150"/>
      <c r="AB784" s="150"/>
      <c r="AC784" s="150"/>
      <c r="AD784" s="341"/>
      <c r="AE784" s="341"/>
      <c r="AF784" s="341"/>
      <c r="AG784" s="449"/>
      <c r="AH784" s="37"/>
    </row>
    <row r="785" spans="1:34" s="4" customFormat="1">
      <c r="A785" s="25"/>
      <c r="B785" s="125"/>
      <c r="C785" s="150"/>
      <c r="D785" s="150"/>
      <c r="E785" s="150"/>
      <c r="F785" s="150"/>
      <c r="G785" s="150"/>
      <c r="H785" s="150"/>
      <c r="I785" s="150"/>
      <c r="J785" s="150"/>
      <c r="K785" s="150"/>
      <c r="L785" s="150"/>
      <c r="M785" s="150"/>
      <c r="N785" s="150"/>
      <c r="O785" s="150"/>
      <c r="P785" s="150"/>
      <c r="Q785" s="150"/>
      <c r="R785" s="150"/>
      <c r="S785" s="150"/>
      <c r="T785" s="150"/>
      <c r="U785" s="150"/>
      <c r="V785" s="150"/>
      <c r="W785" s="150"/>
      <c r="X785" s="150"/>
      <c r="Y785" s="150"/>
      <c r="Z785" s="150"/>
      <c r="AA785" s="150"/>
      <c r="AB785" s="150"/>
      <c r="AC785" s="150"/>
      <c r="AD785" s="341"/>
      <c r="AE785" s="341"/>
      <c r="AF785" s="341"/>
      <c r="AG785" s="449"/>
      <c r="AH785" s="37"/>
    </row>
    <row r="786" spans="1:34" s="4" customFormat="1">
      <c r="A786" s="25"/>
      <c r="B786" s="127"/>
      <c r="C786" s="150"/>
      <c r="D786" s="150"/>
      <c r="E786" s="150"/>
      <c r="F786" s="150"/>
      <c r="G786" s="150"/>
      <c r="H786" s="150"/>
      <c r="I786" s="150"/>
      <c r="J786" s="150"/>
      <c r="K786" s="150"/>
      <c r="L786" s="150"/>
      <c r="M786" s="150"/>
      <c r="N786" s="150"/>
      <c r="O786" s="150"/>
      <c r="P786" s="150"/>
      <c r="Q786" s="150"/>
      <c r="R786" s="150"/>
      <c r="S786" s="150"/>
      <c r="T786" s="150"/>
      <c r="U786" s="150"/>
      <c r="V786" s="150"/>
      <c r="W786" s="150"/>
      <c r="X786" s="150"/>
      <c r="Y786" s="150"/>
      <c r="Z786" s="150"/>
      <c r="AA786" s="150"/>
      <c r="AB786" s="150"/>
      <c r="AC786" s="150"/>
      <c r="AD786" s="361"/>
      <c r="AE786" s="361"/>
      <c r="AF786" s="361"/>
      <c r="AG786" s="449"/>
      <c r="AH786" s="37"/>
    </row>
    <row r="787" spans="1:34" s="4" customFormat="1">
      <c r="A787" s="25"/>
      <c r="B787" s="127"/>
      <c r="C787" s="150"/>
      <c r="D787" s="150"/>
      <c r="E787" s="150"/>
      <c r="F787" s="150"/>
      <c r="G787" s="150"/>
      <c r="H787" s="150"/>
      <c r="I787" s="150"/>
      <c r="J787" s="150"/>
      <c r="K787" s="150"/>
      <c r="L787" s="150"/>
      <c r="M787" s="150"/>
      <c r="N787" s="150"/>
      <c r="O787" s="150"/>
      <c r="P787" s="150"/>
      <c r="Q787" s="150"/>
      <c r="R787" s="150"/>
      <c r="S787" s="150"/>
      <c r="T787" s="150"/>
      <c r="U787" s="150"/>
      <c r="V787" s="150"/>
      <c r="W787" s="150"/>
      <c r="X787" s="150"/>
      <c r="Y787" s="150"/>
      <c r="Z787" s="150"/>
      <c r="AA787" s="150"/>
      <c r="AB787" s="150"/>
      <c r="AC787" s="150"/>
      <c r="AD787" s="361"/>
      <c r="AE787" s="361"/>
      <c r="AF787" s="361"/>
      <c r="AG787" s="449"/>
      <c r="AH787" s="37"/>
    </row>
    <row r="788" spans="1:34" s="4" customFormat="1">
      <c r="A788" s="61"/>
      <c r="B788" s="126"/>
      <c r="C788" s="126"/>
      <c r="D788" s="126"/>
      <c r="E788" s="126"/>
      <c r="F788" s="126"/>
      <c r="G788" s="126"/>
      <c r="H788" s="126"/>
      <c r="I788" s="126"/>
      <c r="J788" s="126"/>
      <c r="K788" s="126"/>
      <c r="L788" s="126"/>
      <c r="M788" s="126"/>
      <c r="N788" s="126"/>
      <c r="O788" s="126"/>
      <c r="P788" s="126"/>
      <c r="Q788" s="126"/>
      <c r="R788" s="126"/>
      <c r="S788" s="126"/>
      <c r="T788" s="126"/>
      <c r="U788" s="126"/>
      <c r="V788" s="126"/>
      <c r="W788" s="126"/>
      <c r="X788" s="126"/>
      <c r="Y788" s="61"/>
      <c r="Z788" s="126"/>
      <c r="AA788" s="126"/>
      <c r="AB788" s="126"/>
      <c r="AC788" s="126"/>
      <c r="AD788" s="340"/>
      <c r="AE788" s="340"/>
      <c r="AF788" s="340"/>
      <c r="AG788" s="450"/>
      <c r="AH788" s="4"/>
    </row>
    <row r="789" spans="1:34" s="4" customFormat="1">
      <c r="A789" s="57" t="s">
        <v>414</v>
      </c>
      <c r="B789" s="57"/>
      <c r="C789" s="57"/>
      <c r="D789" s="57"/>
      <c r="E789" s="57"/>
      <c r="F789" s="57"/>
      <c r="G789" s="57"/>
      <c r="H789" s="57"/>
      <c r="I789" s="57"/>
      <c r="J789" s="57"/>
      <c r="K789" s="57"/>
      <c r="L789" s="57"/>
      <c r="M789" s="57"/>
      <c r="N789" s="57"/>
      <c r="O789" s="57"/>
      <c r="P789" s="57"/>
      <c r="Q789" s="57"/>
      <c r="R789" s="57"/>
      <c r="S789" s="57"/>
      <c r="T789" s="57"/>
      <c r="U789" s="57"/>
      <c r="V789" s="57"/>
      <c r="W789" s="57"/>
      <c r="X789" s="302"/>
      <c r="Y789" s="102" t="s">
        <v>220</v>
      </c>
      <c r="Z789" s="102"/>
      <c r="AA789" s="102"/>
      <c r="AB789" s="102"/>
      <c r="AC789" s="102"/>
      <c r="AD789" s="102"/>
      <c r="AE789" s="102"/>
      <c r="AF789" s="102"/>
      <c r="AG789" s="102"/>
      <c r="AH789" s="37"/>
    </row>
    <row r="790" spans="1:34" s="4" customFormat="1">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302"/>
      <c r="Y790" s="102"/>
      <c r="Z790" s="102"/>
      <c r="AA790" s="102"/>
      <c r="AB790" s="102"/>
      <c r="AC790" s="102"/>
      <c r="AD790" s="102"/>
      <c r="AE790" s="102"/>
      <c r="AF790" s="102"/>
      <c r="AG790" s="102"/>
      <c r="AH790" s="37"/>
    </row>
    <row r="791" spans="1:34" s="4" customFormat="1">
      <c r="A791" s="25"/>
      <c r="B791" s="124" t="s">
        <v>144</v>
      </c>
      <c r="C791" s="124"/>
      <c r="D791" s="124"/>
      <c r="E791" s="124"/>
      <c r="F791" s="124"/>
      <c r="G791" s="124"/>
      <c r="H791" s="124"/>
      <c r="I791" s="124"/>
      <c r="J791" s="124"/>
      <c r="K791" s="124"/>
      <c r="L791" s="124"/>
      <c r="M791" s="124"/>
      <c r="N791" s="124"/>
      <c r="O791" s="124"/>
      <c r="P791" s="124"/>
      <c r="Q791" s="124"/>
      <c r="R791" s="124"/>
      <c r="S791" s="124"/>
      <c r="T791" s="124"/>
      <c r="U791" s="124"/>
      <c r="V791" s="124"/>
      <c r="W791" s="124"/>
      <c r="X791" s="306"/>
      <c r="Y791" s="341"/>
      <c r="Z791" s="341"/>
      <c r="AA791" s="341"/>
      <c r="AB791" s="341"/>
      <c r="AC791" s="341"/>
      <c r="AD791" s="341"/>
      <c r="AE791" s="341"/>
      <c r="AF791" s="341"/>
      <c r="AG791" s="449"/>
      <c r="AH791" s="37"/>
    </row>
    <row r="792" spans="1:34" s="4" customFormat="1">
      <c r="A792" s="25"/>
      <c r="B792" s="124"/>
      <c r="C792" s="124"/>
      <c r="D792" s="124"/>
      <c r="E792" s="124"/>
      <c r="F792" s="124"/>
      <c r="G792" s="124"/>
      <c r="H792" s="124"/>
      <c r="I792" s="124"/>
      <c r="J792" s="124"/>
      <c r="K792" s="124"/>
      <c r="L792" s="124"/>
      <c r="M792" s="124"/>
      <c r="N792" s="124"/>
      <c r="O792" s="124"/>
      <c r="P792" s="124"/>
      <c r="Q792" s="124"/>
      <c r="R792" s="124"/>
      <c r="S792" s="124"/>
      <c r="T792" s="124"/>
      <c r="U792" s="124"/>
      <c r="V792" s="124"/>
      <c r="W792" s="124"/>
      <c r="X792" s="306"/>
      <c r="Y792" s="341"/>
      <c r="Z792" s="341"/>
      <c r="AA792" s="341"/>
      <c r="AB792" s="341"/>
      <c r="AC792" s="341"/>
      <c r="AD792" s="341"/>
      <c r="AE792" s="341"/>
      <c r="AF792" s="341"/>
      <c r="AG792" s="449"/>
      <c r="AH792" s="37"/>
    </row>
    <row r="793" spans="1:34" s="4" customFormat="1">
      <c r="A793" s="25"/>
      <c r="B793" s="125"/>
      <c r="C793" s="125"/>
      <c r="D793" s="125"/>
      <c r="E793" s="125"/>
      <c r="F793" s="125"/>
      <c r="G793" s="125"/>
      <c r="H793" s="125"/>
      <c r="I793" s="125"/>
      <c r="J793" s="125"/>
      <c r="K793" s="125"/>
      <c r="L793" s="125"/>
      <c r="M793" s="125"/>
      <c r="N793" s="125"/>
      <c r="O793" s="146"/>
      <c r="P793" s="72" t="s">
        <v>581</v>
      </c>
      <c r="Q793" s="72"/>
      <c r="R793" s="72"/>
      <c r="S793" s="146"/>
      <c r="T793" s="72" t="s">
        <v>97</v>
      </c>
      <c r="U793" s="125"/>
      <c r="V793" s="125"/>
      <c r="W793" s="125"/>
      <c r="X793" s="307"/>
      <c r="Y793" s="341"/>
      <c r="Z793" s="341"/>
      <c r="AA793" s="341"/>
      <c r="AB793" s="341"/>
      <c r="AC793" s="341"/>
      <c r="AD793" s="341"/>
      <c r="AE793" s="341"/>
      <c r="AF793" s="341"/>
      <c r="AG793" s="449"/>
      <c r="AH793" s="37"/>
    </row>
    <row r="794" spans="1:34" s="4" customFormat="1">
      <c r="A794" s="25"/>
      <c r="B794" s="125" t="s">
        <v>567</v>
      </c>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307"/>
      <c r="Y794" s="349" t="s">
        <v>1113</v>
      </c>
      <c r="Z794" s="362"/>
      <c r="AA794" s="362"/>
      <c r="AB794" s="362"/>
      <c r="AC794" s="362"/>
      <c r="AD794" s="362"/>
      <c r="AE794" s="362"/>
      <c r="AF794" s="362"/>
      <c r="AG794" s="454"/>
      <c r="AH794" s="37"/>
    </row>
    <row r="795" spans="1:34" s="4" customFormat="1">
      <c r="A795" s="25"/>
      <c r="B795" s="125"/>
      <c r="C795" s="125"/>
      <c r="D795" s="125"/>
      <c r="E795" s="125"/>
      <c r="F795" s="125"/>
      <c r="G795" s="125"/>
      <c r="H795" s="125"/>
      <c r="I795" s="125"/>
      <c r="J795" s="125"/>
      <c r="K795" s="125"/>
      <c r="L795" s="125"/>
      <c r="M795" s="125"/>
      <c r="N795" s="125"/>
      <c r="O795" s="146"/>
      <c r="P795" s="72" t="s">
        <v>581</v>
      </c>
      <c r="Q795" s="72"/>
      <c r="R795" s="72"/>
      <c r="S795" s="146"/>
      <c r="T795" s="72" t="s">
        <v>97</v>
      </c>
      <c r="U795" s="125"/>
      <c r="V795" s="125"/>
      <c r="W795" s="125"/>
      <c r="X795" s="307"/>
      <c r="Y795" s="348"/>
      <c r="Z795" s="379"/>
      <c r="AA795" s="379"/>
      <c r="AB795" s="379"/>
      <c r="AC795" s="379"/>
      <c r="AD795" s="379"/>
      <c r="AE795" s="379"/>
      <c r="AF795" s="379"/>
      <c r="AG795" s="453"/>
      <c r="AH795" s="37"/>
    </row>
    <row r="796" spans="1:34" s="4" customFormat="1">
      <c r="A796" s="25"/>
      <c r="B796" s="125"/>
      <c r="C796" s="125"/>
      <c r="D796" s="125"/>
      <c r="E796" s="125"/>
      <c r="F796" s="125"/>
      <c r="G796" s="125"/>
      <c r="H796" s="125"/>
      <c r="I796" s="125"/>
      <c r="J796" s="125"/>
      <c r="K796" s="125"/>
      <c r="L796" s="125"/>
      <c r="M796" s="125"/>
      <c r="N796" s="125"/>
      <c r="O796" s="125"/>
      <c r="P796" s="125"/>
      <c r="Q796" s="125"/>
      <c r="R796" s="125"/>
      <c r="S796" s="125"/>
      <c r="T796" s="125"/>
      <c r="U796" s="125"/>
      <c r="V796" s="125"/>
      <c r="W796" s="125"/>
      <c r="X796" s="307"/>
      <c r="Y796" s="348"/>
      <c r="Z796" s="379"/>
      <c r="AA796" s="379"/>
      <c r="AB796" s="379"/>
      <c r="AC796" s="379"/>
      <c r="AD796" s="379"/>
      <c r="AE796" s="379"/>
      <c r="AF796" s="379"/>
      <c r="AG796" s="453"/>
      <c r="AH796" s="37"/>
    </row>
    <row r="797" spans="1:34" s="4" customFormat="1">
      <c r="A797" s="25"/>
      <c r="B797" s="125" t="s">
        <v>987</v>
      </c>
      <c r="C797" s="125"/>
      <c r="D797" s="125"/>
      <c r="E797" s="125"/>
      <c r="F797" s="125"/>
      <c r="G797" s="125"/>
      <c r="H797" s="125"/>
      <c r="I797" s="125"/>
      <c r="J797" s="125"/>
      <c r="K797" s="125"/>
      <c r="L797" s="125"/>
      <c r="M797" s="125"/>
      <c r="N797" s="125"/>
      <c r="O797" s="125"/>
      <c r="P797" s="125"/>
      <c r="Q797" s="125"/>
      <c r="R797" s="125"/>
      <c r="S797" s="125"/>
      <c r="T797" s="125"/>
      <c r="U797" s="125"/>
      <c r="V797" s="125"/>
      <c r="W797" s="125"/>
      <c r="X797" s="307"/>
      <c r="Y797" s="364" t="s">
        <v>1114</v>
      </c>
      <c r="Z797" s="386"/>
      <c r="AA797" s="386"/>
      <c r="AB797" s="386"/>
      <c r="AC797" s="386"/>
      <c r="AD797" s="386"/>
      <c r="AE797" s="386"/>
      <c r="AF797" s="386"/>
      <c r="AG797" s="461"/>
      <c r="AH797" s="37"/>
    </row>
    <row r="798" spans="1:34" s="4" customFormat="1">
      <c r="A798" s="25"/>
      <c r="B798" s="125"/>
      <c r="C798" s="125"/>
      <c r="D798" s="125"/>
      <c r="E798" s="125"/>
      <c r="F798" s="125"/>
      <c r="G798" s="125"/>
      <c r="H798" s="125"/>
      <c r="I798" s="125"/>
      <c r="J798" s="125"/>
      <c r="K798" s="125"/>
      <c r="L798" s="125"/>
      <c r="M798" s="125"/>
      <c r="N798" s="125"/>
      <c r="O798" s="146"/>
      <c r="P798" s="72" t="s">
        <v>581</v>
      </c>
      <c r="Q798" s="72"/>
      <c r="R798" s="72"/>
      <c r="S798" s="146"/>
      <c r="T798" s="72" t="s">
        <v>97</v>
      </c>
      <c r="U798" s="125"/>
      <c r="V798" s="125"/>
      <c r="W798" s="125"/>
      <c r="X798" s="307"/>
      <c r="Y798" s="348"/>
      <c r="Z798" s="379"/>
      <c r="AA798" s="379"/>
      <c r="AB798" s="379"/>
      <c r="AC798" s="379"/>
      <c r="AD798" s="379"/>
      <c r="AE798" s="379"/>
      <c r="AF798" s="379"/>
      <c r="AG798" s="453"/>
      <c r="AH798" s="37"/>
    </row>
    <row r="799" spans="1:34" s="4" customFormat="1">
      <c r="A799" s="25"/>
      <c r="B799" s="125"/>
      <c r="C799" s="125"/>
      <c r="D799" s="125"/>
      <c r="E799" s="125"/>
      <c r="F799" s="125"/>
      <c r="G799" s="125"/>
      <c r="H799" s="125"/>
      <c r="I799" s="125"/>
      <c r="J799" s="125"/>
      <c r="K799" s="125"/>
      <c r="L799" s="125"/>
      <c r="M799" s="125"/>
      <c r="N799" s="125"/>
      <c r="O799" s="125"/>
      <c r="P799" s="125"/>
      <c r="Q799" s="125"/>
      <c r="R799" s="125"/>
      <c r="S799" s="125"/>
      <c r="T799" s="125"/>
      <c r="U799" s="125"/>
      <c r="V799" s="125"/>
      <c r="W799" s="125"/>
      <c r="X799" s="307"/>
      <c r="Y799" s="348"/>
      <c r="Z799" s="379"/>
      <c r="AA799" s="379"/>
      <c r="AB799" s="379"/>
      <c r="AC799" s="379"/>
      <c r="AD799" s="379"/>
      <c r="AE799" s="379"/>
      <c r="AF799" s="379"/>
      <c r="AG799" s="453"/>
      <c r="AH799" s="37"/>
    </row>
    <row r="800" spans="1:34" s="4" customFormat="1">
      <c r="A800" s="25"/>
      <c r="B800" s="125"/>
      <c r="C800" s="125" t="s">
        <v>69</v>
      </c>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344"/>
      <c r="Z800" s="341"/>
      <c r="AA800" s="341"/>
      <c r="AB800" s="341"/>
      <c r="AC800" s="341"/>
      <c r="AD800" s="365"/>
      <c r="AE800" s="365"/>
      <c r="AF800" s="365"/>
      <c r="AG800" s="453"/>
      <c r="AH800" s="37"/>
    </row>
    <row r="801" spans="1:34" s="4" customFormat="1">
      <c r="A801" s="25"/>
      <c r="B801" s="125"/>
      <c r="C801" s="102" t="s">
        <v>791</v>
      </c>
      <c r="D801" s="102"/>
      <c r="E801" s="102"/>
      <c r="F801" s="102"/>
      <c r="G801" s="102"/>
      <c r="H801" s="102" t="s">
        <v>65</v>
      </c>
      <c r="I801" s="102"/>
      <c r="J801" s="102"/>
      <c r="K801" s="102"/>
      <c r="L801" s="102"/>
      <c r="M801" s="102"/>
      <c r="N801" s="102"/>
      <c r="O801" s="102"/>
      <c r="P801" s="102"/>
      <c r="Q801" s="102" t="s">
        <v>421</v>
      </c>
      <c r="R801" s="102"/>
      <c r="S801" s="102"/>
      <c r="T801" s="102"/>
      <c r="U801" s="102"/>
      <c r="V801" s="102" t="s">
        <v>379</v>
      </c>
      <c r="W801" s="102"/>
      <c r="X801" s="102"/>
      <c r="Y801" s="102"/>
      <c r="Z801" s="102"/>
      <c r="AA801" s="102"/>
      <c r="AB801" s="102"/>
      <c r="AC801" s="102"/>
      <c r="AD801" s="365"/>
      <c r="AE801" s="365"/>
      <c r="AF801" s="365"/>
      <c r="AG801" s="453"/>
      <c r="AH801" s="37"/>
    </row>
    <row r="802" spans="1:34" s="4" customFormat="1">
      <c r="A802" s="25"/>
      <c r="B802" s="125"/>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c r="AA802" s="102"/>
      <c r="AB802" s="102"/>
      <c r="AC802" s="102"/>
      <c r="AD802" s="365"/>
      <c r="AE802" s="365"/>
      <c r="AF802" s="365"/>
      <c r="AG802" s="453"/>
      <c r="AH802" s="37"/>
    </row>
    <row r="803" spans="1:34" s="4" customFormat="1">
      <c r="A803" s="25"/>
      <c r="B803" s="125"/>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c r="AA803" s="155"/>
      <c r="AB803" s="155"/>
      <c r="AC803" s="155"/>
      <c r="AD803" s="365"/>
      <c r="AE803" s="365"/>
      <c r="AF803" s="365"/>
      <c r="AG803" s="453"/>
      <c r="AH803" s="37"/>
    </row>
    <row r="804" spans="1:34" s="4" customFormat="1">
      <c r="A804" s="25"/>
      <c r="B804" s="125"/>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c r="AA804" s="155"/>
      <c r="AB804" s="155"/>
      <c r="AC804" s="155"/>
      <c r="AD804" s="365"/>
      <c r="AE804" s="365"/>
      <c r="AF804" s="365"/>
      <c r="AG804" s="453"/>
      <c r="AH804" s="37"/>
    </row>
    <row r="805" spans="1:34" s="4" customFormat="1">
      <c r="A805" s="25"/>
      <c r="B805" s="125"/>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c r="AA805" s="155"/>
      <c r="AB805" s="155"/>
      <c r="AC805" s="155"/>
      <c r="AD805" s="365"/>
      <c r="AE805" s="365"/>
      <c r="AF805" s="365"/>
      <c r="AG805" s="453"/>
      <c r="AH805" s="37"/>
    </row>
    <row r="806" spans="1:34" s="4" customFormat="1">
      <c r="A806" s="25"/>
      <c r="B806" s="125"/>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c r="AA806" s="155"/>
      <c r="AB806" s="155"/>
      <c r="AC806" s="155"/>
      <c r="AD806" s="365"/>
      <c r="AE806" s="365"/>
      <c r="AF806" s="365"/>
      <c r="AG806" s="453"/>
      <c r="AH806" s="37"/>
    </row>
    <row r="807" spans="1:34" s="4" customFormat="1">
      <c r="A807" s="25"/>
      <c r="B807" s="125"/>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c r="AA807" s="155"/>
      <c r="AB807" s="155"/>
      <c r="AC807" s="155"/>
      <c r="AD807" s="365"/>
      <c r="AE807" s="365"/>
      <c r="AF807" s="365"/>
      <c r="AG807" s="453"/>
      <c r="AH807" s="37"/>
    </row>
    <row r="808" spans="1:34" s="4" customFormat="1">
      <c r="A808" s="25"/>
      <c r="B808" s="125"/>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c r="AA808" s="155"/>
      <c r="AB808" s="155"/>
      <c r="AC808" s="155"/>
      <c r="AD808" s="365"/>
      <c r="AE808" s="365"/>
      <c r="AF808" s="365"/>
      <c r="AG808" s="453"/>
      <c r="AH808" s="37"/>
    </row>
    <row r="809" spans="1:34" s="4" customFormat="1">
      <c r="A809" s="25"/>
      <c r="B809" s="125"/>
      <c r="C809" s="125"/>
      <c r="D809" s="125"/>
      <c r="E809" s="125"/>
      <c r="F809" s="125"/>
      <c r="G809" s="125"/>
      <c r="H809" s="125"/>
      <c r="I809" s="125"/>
      <c r="J809" s="125"/>
      <c r="K809" s="125"/>
      <c r="L809" s="125"/>
      <c r="M809" s="125"/>
      <c r="N809" s="125"/>
      <c r="O809" s="125"/>
      <c r="P809" s="125"/>
      <c r="Q809" s="125"/>
      <c r="R809" s="125"/>
      <c r="S809" s="125"/>
      <c r="T809" s="125"/>
      <c r="U809" s="125"/>
      <c r="V809" s="125"/>
      <c r="W809" s="125"/>
      <c r="X809" s="307"/>
      <c r="Y809" s="348"/>
      <c r="Z809" s="365"/>
      <c r="AA809" s="365"/>
      <c r="AB809" s="365"/>
      <c r="AC809" s="365"/>
      <c r="AD809" s="365"/>
      <c r="AE809" s="365"/>
      <c r="AF809" s="365"/>
      <c r="AG809" s="453"/>
      <c r="AH809" s="37"/>
    </row>
    <row r="810" spans="1:34" s="4" customFormat="1">
      <c r="A810" s="25"/>
      <c r="B810" s="125" t="s">
        <v>988</v>
      </c>
      <c r="C810" s="125"/>
      <c r="D810" s="125"/>
      <c r="E810" s="125"/>
      <c r="F810" s="125"/>
      <c r="G810" s="125"/>
      <c r="H810" s="125"/>
      <c r="I810" s="125"/>
      <c r="J810" s="125"/>
      <c r="K810" s="125"/>
      <c r="L810" s="125"/>
      <c r="M810" s="125"/>
      <c r="N810" s="125"/>
      <c r="O810" s="125"/>
      <c r="P810" s="125"/>
      <c r="Q810" s="125"/>
      <c r="R810" s="125"/>
      <c r="S810" s="125"/>
      <c r="T810" s="125"/>
      <c r="U810" s="125"/>
      <c r="V810" s="125"/>
      <c r="W810" s="125"/>
      <c r="X810" s="307"/>
      <c r="Y810" s="348" t="s">
        <v>1088</v>
      </c>
      <c r="Z810" s="379"/>
      <c r="AA810" s="379"/>
      <c r="AB810" s="379"/>
      <c r="AC810" s="379"/>
      <c r="AD810" s="379"/>
      <c r="AE810" s="379"/>
      <c r="AF810" s="379"/>
      <c r="AG810" s="453"/>
      <c r="AH810" s="37"/>
    </row>
    <row r="811" spans="1:34" s="4" customFormat="1">
      <c r="A811" s="25"/>
      <c r="B811" s="125"/>
      <c r="C811" s="125"/>
      <c r="D811" s="125"/>
      <c r="E811" s="125"/>
      <c r="F811" s="125"/>
      <c r="G811" s="125"/>
      <c r="H811" s="125"/>
      <c r="I811" s="125"/>
      <c r="J811" s="125"/>
      <c r="K811" s="125"/>
      <c r="L811" s="125"/>
      <c r="M811" s="146"/>
      <c r="N811" s="72" t="s">
        <v>581</v>
      </c>
      <c r="O811" s="72"/>
      <c r="P811" s="72"/>
      <c r="Q811" s="146"/>
      <c r="R811" s="72" t="s">
        <v>97</v>
      </c>
      <c r="S811" s="125"/>
      <c r="T811" s="125"/>
      <c r="U811" s="125"/>
      <c r="V811" s="125"/>
      <c r="W811" s="125"/>
      <c r="X811" s="307"/>
      <c r="Y811" s="365"/>
      <c r="Z811" s="365"/>
      <c r="AA811" s="365"/>
      <c r="AB811" s="365"/>
      <c r="AC811" s="365"/>
      <c r="AD811" s="365"/>
      <c r="AE811" s="365"/>
      <c r="AF811" s="365"/>
      <c r="AG811" s="453"/>
      <c r="AH811" s="37"/>
    </row>
    <row r="812" spans="1:34" s="4" customFormat="1">
      <c r="A812" s="25"/>
      <c r="B812" s="125"/>
      <c r="C812" s="125"/>
      <c r="D812" s="125"/>
      <c r="E812" s="125"/>
      <c r="F812" s="125"/>
      <c r="G812" s="125"/>
      <c r="H812" s="125"/>
      <c r="I812" s="125"/>
      <c r="J812" s="125"/>
      <c r="K812" s="125"/>
      <c r="L812" s="125"/>
      <c r="M812" s="125"/>
      <c r="N812" s="125"/>
      <c r="O812" s="125"/>
      <c r="P812" s="125"/>
      <c r="Q812" s="125"/>
      <c r="R812" s="125"/>
      <c r="S812" s="125"/>
      <c r="T812" s="125"/>
      <c r="U812" s="125"/>
      <c r="V812" s="125"/>
      <c r="W812" s="125"/>
      <c r="X812" s="307"/>
      <c r="Y812" s="365"/>
      <c r="Z812" s="365"/>
      <c r="AA812" s="365"/>
      <c r="AB812" s="365"/>
      <c r="AC812" s="365"/>
      <c r="AD812" s="365"/>
      <c r="AE812" s="365"/>
      <c r="AF812" s="365"/>
      <c r="AG812" s="453"/>
      <c r="AH812" s="37"/>
    </row>
    <row r="813" spans="1:34" s="4" customFormat="1">
      <c r="A813" s="25"/>
      <c r="B813" s="125" t="s">
        <v>362</v>
      </c>
      <c r="C813" s="4"/>
      <c r="D813" s="125"/>
      <c r="E813" s="125"/>
      <c r="F813" s="125"/>
      <c r="G813" s="125"/>
      <c r="H813" s="125"/>
      <c r="I813" s="125"/>
      <c r="J813" s="125"/>
      <c r="K813" s="125"/>
      <c r="L813" s="125"/>
      <c r="M813" s="125"/>
      <c r="N813" s="125"/>
      <c r="O813" s="125"/>
      <c r="P813" s="125"/>
      <c r="Q813" s="125"/>
      <c r="R813" s="125"/>
      <c r="S813" s="125"/>
      <c r="T813" s="125"/>
      <c r="U813" s="125"/>
      <c r="V813" s="125"/>
      <c r="W813" s="125"/>
      <c r="X813" s="307"/>
      <c r="Y813" s="349" t="s">
        <v>848</v>
      </c>
      <c r="Z813" s="362"/>
      <c r="AA813" s="362"/>
      <c r="AB813" s="362"/>
      <c r="AC813" s="362"/>
      <c r="AD813" s="362"/>
      <c r="AE813" s="362"/>
      <c r="AF813" s="362"/>
      <c r="AG813" s="454"/>
      <c r="AH813" s="37"/>
    </row>
    <row r="814" spans="1:34" s="4" customFormat="1">
      <c r="A814" s="25"/>
      <c r="B814" s="125"/>
      <c r="C814" s="125"/>
      <c r="D814" s="125"/>
      <c r="E814" s="125"/>
      <c r="F814" s="125"/>
      <c r="G814" s="125"/>
      <c r="H814" s="125"/>
      <c r="I814" s="125"/>
      <c r="J814" s="125"/>
      <c r="K814" s="125"/>
      <c r="L814" s="125"/>
      <c r="M814" s="125"/>
      <c r="N814" s="125"/>
      <c r="O814" s="125"/>
      <c r="P814" s="125"/>
      <c r="Q814" s="125"/>
      <c r="R814" s="125"/>
      <c r="S814" s="125"/>
      <c r="T814" s="125"/>
      <c r="U814" s="125"/>
      <c r="V814" s="125"/>
      <c r="W814" s="125"/>
      <c r="X814" s="307"/>
      <c r="Y814" s="349"/>
      <c r="Z814" s="362"/>
      <c r="AA814" s="362"/>
      <c r="AB814" s="362"/>
      <c r="AC814" s="362"/>
      <c r="AD814" s="362"/>
      <c r="AE814" s="362"/>
      <c r="AF814" s="362"/>
      <c r="AG814" s="454"/>
      <c r="AH814" s="37"/>
    </row>
    <row r="815" spans="1:34" s="4" customFormat="1">
      <c r="A815" s="25"/>
      <c r="B815" s="125"/>
      <c r="C815" s="125"/>
      <c r="D815" s="72" t="s">
        <v>274</v>
      </c>
      <c r="E815" s="72"/>
      <c r="F815" s="72"/>
      <c r="G815" s="158"/>
      <c r="H815" s="72" t="s">
        <v>273</v>
      </c>
      <c r="I815" s="72"/>
      <c r="J815" s="72"/>
      <c r="K815" s="72" t="s">
        <v>459</v>
      </c>
      <c r="L815" s="72"/>
      <c r="M815" s="72"/>
      <c r="N815" s="158"/>
      <c r="O815" s="72" t="s">
        <v>273</v>
      </c>
      <c r="P815" s="72"/>
      <c r="Q815" s="125"/>
      <c r="R815" s="125"/>
      <c r="S815" s="125"/>
      <c r="T815" s="125"/>
      <c r="U815" s="125"/>
      <c r="V815" s="125"/>
      <c r="W815" s="125"/>
      <c r="X815" s="307"/>
      <c r="Y815" s="349"/>
      <c r="Z815" s="362"/>
      <c r="AA815" s="362"/>
      <c r="AB815" s="362"/>
      <c r="AC815" s="362"/>
      <c r="AD815" s="362"/>
      <c r="AE815" s="362"/>
      <c r="AF815" s="362"/>
      <c r="AG815" s="454"/>
      <c r="AH815" s="37"/>
    </row>
    <row r="816" spans="1:34" s="4" customFormat="1">
      <c r="A816" s="25"/>
      <c r="B816" s="125"/>
      <c r="C816" s="125"/>
      <c r="D816" s="125"/>
      <c r="E816" s="125"/>
      <c r="F816" s="125"/>
      <c r="G816" s="125"/>
      <c r="H816" s="125"/>
      <c r="I816" s="125"/>
      <c r="J816" s="125"/>
      <c r="K816" s="125"/>
      <c r="L816" s="125"/>
      <c r="M816" s="125"/>
      <c r="N816" s="125"/>
      <c r="O816" s="125"/>
      <c r="P816" s="125"/>
      <c r="Q816" s="125"/>
      <c r="R816" s="125"/>
      <c r="S816" s="125"/>
      <c r="T816" s="125"/>
      <c r="U816" s="125"/>
      <c r="V816" s="125"/>
      <c r="W816" s="125"/>
      <c r="X816" s="307"/>
      <c r="Y816" s="349"/>
      <c r="Z816" s="362"/>
      <c r="AA816" s="362"/>
      <c r="AB816" s="362"/>
      <c r="AC816" s="362"/>
      <c r="AD816" s="362"/>
      <c r="AE816" s="362"/>
      <c r="AF816" s="362"/>
      <c r="AG816" s="454"/>
      <c r="AH816" s="37"/>
    </row>
    <row r="817" spans="1:34" s="4" customFormat="1">
      <c r="A817" s="25"/>
      <c r="B817" s="125"/>
      <c r="C817" s="125" t="s">
        <v>1089</v>
      </c>
      <c r="D817" s="125"/>
      <c r="E817" s="125"/>
      <c r="F817" s="125"/>
      <c r="G817" s="125"/>
      <c r="H817" s="125"/>
      <c r="I817" s="125"/>
      <c r="J817" s="125"/>
      <c r="K817" s="125"/>
      <c r="L817" s="125"/>
      <c r="M817" s="125"/>
      <c r="N817" s="125"/>
      <c r="O817" s="125"/>
      <c r="P817" s="125"/>
      <c r="Q817" s="125"/>
      <c r="R817" s="125"/>
      <c r="S817" s="125"/>
      <c r="T817" s="125"/>
      <c r="U817" s="125"/>
      <c r="V817" s="125"/>
      <c r="W817" s="125"/>
      <c r="X817" s="307"/>
      <c r="Y817" s="349"/>
      <c r="Z817" s="362"/>
      <c r="AA817" s="362"/>
      <c r="AB817" s="362"/>
      <c r="AC817" s="362"/>
      <c r="AD817" s="362"/>
      <c r="AE817" s="362"/>
      <c r="AF817" s="362"/>
      <c r="AG817" s="454"/>
      <c r="AH817" s="37"/>
    </row>
    <row r="818" spans="1:34" s="4" customFormat="1">
      <c r="A818" s="25"/>
      <c r="B818" s="125"/>
      <c r="C818" s="125"/>
      <c r="D818" s="72" t="s">
        <v>274</v>
      </c>
      <c r="E818" s="72"/>
      <c r="F818" s="72"/>
      <c r="G818" s="158"/>
      <c r="H818" s="72" t="s">
        <v>273</v>
      </c>
      <c r="I818" s="72"/>
      <c r="J818" s="72"/>
      <c r="K818" s="72" t="s">
        <v>459</v>
      </c>
      <c r="L818" s="72"/>
      <c r="M818" s="72"/>
      <c r="N818" s="158"/>
      <c r="O818" s="72" t="s">
        <v>273</v>
      </c>
      <c r="P818" s="125"/>
      <c r="Q818" s="125"/>
      <c r="R818" s="125"/>
      <c r="S818" s="125"/>
      <c r="T818" s="125"/>
      <c r="U818" s="125"/>
      <c r="V818" s="125"/>
      <c r="W818" s="125"/>
      <c r="X818" s="307"/>
      <c r="Y818" s="349"/>
      <c r="Z818" s="362"/>
      <c r="AA818" s="362"/>
      <c r="AB818" s="362"/>
      <c r="AC818" s="362"/>
      <c r="AD818" s="362"/>
      <c r="AE818" s="362"/>
      <c r="AF818" s="362"/>
      <c r="AG818" s="454"/>
      <c r="AH818" s="37"/>
    </row>
    <row r="819" spans="1:34" s="4" customFormat="1">
      <c r="A819" s="25"/>
      <c r="B819" s="125"/>
      <c r="C819" s="125"/>
      <c r="D819" s="125"/>
      <c r="E819" s="125"/>
      <c r="F819" s="125"/>
      <c r="G819" s="125"/>
      <c r="H819" s="125"/>
      <c r="I819" s="125"/>
      <c r="J819" s="125"/>
      <c r="K819" s="125"/>
      <c r="L819" s="125"/>
      <c r="M819" s="125"/>
      <c r="N819" s="125"/>
      <c r="O819" s="125"/>
      <c r="P819" s="125"/>
      <c r="Q819" s="125"/>
      <c r="R819" s="125"/>
      <c r="S819" s="125"/>
      <c r="T819" s="125"/>
      <c r="U819" s="125"/>
      <c r="V819" s="125"/>
      <c r="W819" s="125"/>
      <c r="X819" s="307"/>
      <c r="Y819" s="349"/>
      <c r="Z819" s="362"/>
      <c r="AA819" s="362"/>
      <c r="AB819" s="362"/>
      <c r="AC819" s="362"/>
      <c r="AD819" s="362"/>
      <c r="AE819" s="362"/>
      <c r="AF819" s="362"/>
      <c r="AG819" s="454"/>
      <c r="AH819" s="37"/>
    </row>
    <row r="820" spans="1:34" s="4" customFormat="1">
      <c r="A820" s="25"/>
      <c r="B820" s="125"/>
      <c r="C820" s="119" t="s">
        <v>1050</v>
      </c>
      <c r="D820" s="119"/>
      <c r="E820" s="119"/>
      <c r="F820" s="119"/>
      <c r="G820" s="119"/>
      <c r="H820" s="119"/>
      <c r="I820" s="119"/>
      <c r="J820" s="119"/>
      <c r="K820" s="119"/>
      <c r="L820" s="119"/>
      <c r="M820" s="119"/>
      <c r="N820" s="119"/>
      <c r="O820" s="119"/>
      <c r="P820" s="119"/>
      <c r="Q820" s="119"/>
      <c r="R820" s="119"/>
      <c r="S820" s="119"/>
      <c r="T820" s="119"/>
      <c r="U820" s="119"/>
      <c r="V820" s="119"/>
      <c r="W820" s="119"/>
      <c r="X820" s="304"/>
      <c r="Y820" s="349" t="s">
        <v>1115</v>
      </c>
      <c r="Z820" s="362"/>
      <c r="AA820" s="362"/>
      <c r="AB820" s="362"/>
      <c r="AC820" s="362"/>
      <c r="AD820" s="362"/>
      <c r="AE820" s="362"/>
      <c r="AF820" s="362"/>
      <c r="AG820" s="454"/>
      <c r="AH820" s="37"/>
    </row>
    <row r="821" spans="1:34" s="4" customFormat="1">
      <c r="A821" s="25"/>
      <c r="B821" s="125"/>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304"/>
      <c r="Y821" s="348"/>
      <c r="Z821" s="379"/>
      <c r="AA821" s="379"/>
      <c r="AB821" s="379"/>
      <c r="AC821" s="379"/>
      <c r="AD821" s="379"/>
      <c r="AE821" s="379"/>
      <c r="AF821" s="379"/>
      <c r="AG821" s="453"/>
      <c r="AH821" s="37"/>
    </row>
    <row r="822" spans="1:34" s="4" customFormat="1">
      <c r="A822" s="25"/>
      <c r="B822" s="125"/>
      <c r="C822" s="72"/>
      <c r="D822" s="72" t="s">
        <v>105</v>
      </c>
      <c r="E822" s="72"/>
      <c r="F822" s="72"/>
      <c r="G822" s="72"/>
      <c r="H822" s="158"/>
      <c r="I822" s="158"/>
      <c r="J822" s="158"/>
      <c r="K822" s="158"/>
      <c r="L822" s="158"/>
      <c r="M822" s="158"/>
      <c r="N822" s="158"/>
      <c r="O822" s="158"/>
      <c r="P822" s="158"/>
      <c r="Q822" s="158"/>
      <c r="R822" s="158"/>
      <c r="S822" s="158"/>
      <c r="T822" s="158"/>
      <c r="U822" s="158"/>
      <c r="V822" s="158"/>
      <c r="W822" s="158"/>
      <c r="X822" s="303"/>
      <c r="Y822" s="348"/>
      <c r="Z822" s="379"/>
      <c r="AA822" s="379"/>
      <c r="AB822" s="379"/>
      <c r="AC822" s="379"/>
      <c r="AD822" s="379"/>
      <c r="AE822" s="379"/>
      <c r="AF822" s="379"/>
      <c r="AG822" s="453"/>
      <c r="AH822" s="37"/>
    </row>
    <row r="823" spans="1:34" s="4" customFormat="1">
      <c r="A823" s="25"/>
      <c r="B823" s="125"/>
      <c r="C823" s="117"/>
      <c r="D823" s="117"/>
      <c r="E823" s="117"/>
      <c r="F823" s="117"/>
      <c r="G823" s="117"/>
      <c r="H823" s="158"/>
      <c r="I823" s="158"/>
      <c r="J823" s="158"/>
      <c r="K823" s="158"/>
      <c r="L823" s="158"/>
      <c r="M823" s="158"/>
      <c r="N823" s="158"/>
      <c r="O823" s="158"/>
      <c r="P823" s="158"/>
      <c r="Q823" s="158"/>
      <c r="R823" s="158"/>
      <c r="S823" s="158"/>
      <c r="T823" s="158"/>
      <c r="U823" s="158"/>
      <c r="V823" s="158"/>
      <c r="W823" s="158"/>
      <c r="X823" s="303"/>
      <c r="Y823" s="348"/>
      <c r="Z823" s="365"/>
      <c r="AA823" s="365"/>
      <c r="AB823" s="365"/>
      <c r="AC823" s="365"/>
      <c r="AD823" s="365"/>
      <c r="AE823" s="365"/>
      <c r="AF823" s="365"/>
      <c r="AG823" s="453"/>
      <c r="AH823" s="37"/>
    </row>
    <row r="824" spans="1:34" s="4" customFormat="1">
      <c r="A824" s="25"/>
      <c r="B824" s="125"/>
      <c r="C824" s="72"/>
      <c r="D824" s="72"/>
      <c r="E824" s="72"/>
      <c r="F824" s="72"/>
      <c r="G824" s="72"/>
      <c r="H824" s="158"/>
      <c r="I824" s="158"/>
      <c r="J824" s="158"/>
      <c r="K824" s="158"/>
      <c r="L824" s="158"/>
      <c r="M824" s="158"/>
      <c r="N824" s="158"/>
      <c r="O824" s="158"/>
      <c r="P824" s="158"/>
      <c r="Q824" s="158"/>
      <c r="R824" s="158"/>
      <c r="S824" s="158"/>
      <c r="T824" s="158"/>
      <c r="U824" s="158"/>
      <c r="V824" s="158"/>
      <c r="W824" s="158"/>
      <c r="X824" s="303"/>
      <c r="Y824" s="348"/>
      <c r="Z824" s="379"/>
      <c r="AA824" s="379"/>
      <c r="AB824" s="379"/>
      <c r="AC824" s="379"/>
      <c r="AD824" s="379"/>
      <c r="AE824" s="379"/>
      <c r="AF824" s="379"/>
      <c r="AG824" s="453"/>
      <c r="AH824" s="37"/>
    </row>
    <row r="825" spans="1:34" s="4" customFormat="1">
      <c r="A825" s="25"/>
      <c r="B825" s="125"/>
      <c r="C825" s="72"/>
      <c r="D825" s="72"/>
      <c r="E825" s="72"/>
      <c r="F825" s="72"/>
      <c r="G825" s="72"/>
      <c r="H825" s="72"/>
      <c r="I825" s="72"/>
      <c r="J825" s="72"/>
      <c r="K825" s="72"/>
      <c r="L825" s="72"/>
      <c r="M825" s="72"/>
      <c r="N825" s="72"/>
      <c r="O825" s="72"/>
      <c r="P825" s="72"/>
      <c r="Q825" s="72"/>
      <c r="R825" s="72"/>
      <c r="S825" s="72"/>
      <c r="T825" s="72"/>
      <c r="U825" s="72"/>
      <c r="V825" s="72"/>
      <c r="W825" s="72"/>
      <c r="X825" s="303"/>
      <c r="Y825" s="348"/>
      <c r="Z825" s="379"/>
      <c r="AA825" s="379"/>
      <c r="AB825" s="379"/>
      <c r="AC825" s="379"/>
      <c r="AD825" s="379"/>
      <c r="AE825" s="379"/>
      <c r="AF825" s="379"/>
      <c r="AG825" s="453"/>
      <c r="AH825" s="37"/>
    </row>
    <row r="826" spans="1:34" s="4" customFormat="1">
      <c r="A826" s="25"/>
      <c r="B826" s="125"/>
      <c r="C826" s="72"/>
      <c r="D826" s="72" t="s">
        <v>350</v>
      </c>
      <c r="E826" s="72"/>
      <c r="F826" s="72"/>
      <c r="G826" s="72"/>
      <c r="H826" s="158"/>
      <c r="I826" s="158"/>
      <c r="J826" s="158"/>
      <c r="K826" s="158"/>
      <c r="L826" s="158"/>
      <c r="M826" s="158"/>
      <c r="N826" s="158"/>
      <c r="O826" s="158"/>
      <c r="P826" s="158"/>
      <c r="Q826" s="158"/>
      <c r="R826" s="158"/>
      <c r="S826" s="158"/>
      <c r="T826" s="158"/>
      <c r="U826" s="158"/>
      <c r="V826" s="158"/>
      <c r="W826" s="158"/>
      <c r="X826" s="303"/>
      <c r="Y826" s="348"/>
      <c r="Z826" s="379"/>
      <c r="AA826" s="379"/>
      <c r="AB826" s="379"/>
      <c r="AC826" s="379"/>
      <c r="AD826" s="379"/>
      <c r="AE826" s="379"/>
      <c r="AF826" s="379"/>
      <c r="AG826" s="453"/>
      <c r="AH826" s="37"/>
    </row>
    <row r="827" spans="1:34" s="4" customFormat="1">
      <c r="A827" s="25"/>
      <c r="B827" s="125"/>
      <c r="C827" s="117"/>
      <c r="D827" s="117"/>
      <c r="E827" s="117"/>
      <c r="F827" s="117"/>
      <c r="G827" s="117"/>
      <c r="H827" s="158"/>
      <c r="I827" s="158"/>
      <c r="J827" s="158"/>
      <c r="K827" s="158"/>
      <c r="L827" s="158"/>
      <c r="M827" s="158"/>
      <c r="N827" s="158"/>
      <c r="O827" s="158"/>
      <c r="P827" s="158"/>
      <c r="Q827" s="158"/>
      <c r="R827" s="158"/>
      <c r="S827" s="158"/>
      <c r="T827" s="158"/>
      <c r="U827" s="158"/>
      <c r="V827" s="158"/>
      <c r="W827" s="158"/>
      <c r="X827" s="303"/>
      <c r="Y827" s="348"/>
      <c r="Z827" s="365"/>
      <c r="AA827" s="365"/>
      <c r="AB827" s="365"/>
      <c r="AC827" s="365"/>
      <c r="AD827" s="365"/>
      <c r="AE827" s="365"/>
      <c r="AF827" s="365"/>
      <c r="AG827" s="453"/>
      <c r="AH827" s="37"/>
    </row>
    <row r="828" spans="1:34" s="4" customFormat="1">
      <c r="A828" s="25"/>
      <c r="B828" s="125"/>
      <c r="C828" s="72"/>
      <c r="D828" s="72"/>
      <c r="E828" s="72"/>
      <c r="F828" s="72"/>
      <c r="G828" s="72"/>
      <c r="H828" s="158"/>
      <c r="I828" s="158"/>
      <c r="J828" s="158"/>
      <c r="K828" s="158"/>
      <c r="L828" s="158"/>
      <c r="M828" s="158"/>
      <c r="N828" s="158"/>
      <c r="O828" s="158"/>
      <c r="P828" s="158"/>
      <c r="Q828" s="158"/>
      <c r="R828" s="158"/>
      <c r="S828" s="158"/>
      <c r="T828" s="158"/>
      <c r="U828" s="158"/>
      <c r="V828" s="158"/>
      <c r="W828" s="158"/>
      <c r="X828" s="303"/>
      <c r="Y828" s="348"/>
      <c r="Z828" s="379"/>
      <c r="AA828" s="379"/>
      <c r="AB828" s="379"/>
      <c r="AC828" s="379"/>
      <c r="AD828" s="379"/>
      <c r="AE828" s="379"/>
      <c r="AF828" s="379"/>
      <c r="AG828" s="453"/>
      <c r="AH828" s="37"/>
    </row>
    <row r="829" spans="1:34" s="4" customFormat="1">
      <c r="A829" s="25"/>
      <c r="B829" s="127"/>
      <c r="C829" s="72"/>
      <c r="D829" s="72"/>
      <c r="E829" s="72"/>
      <c r="F829" s="72"/>
      <c r="G829" s="72"/>
      <c r="H829" s="72"/>
      <c r="I829" s="72"/>
      <c r="J829" s="72"/>
      <c r="K829" s="72"/>
      <c r="L829" s="72"/>
      <c r="M829" s="72"/>
      <c r="N829" s="72"/>
      <c r="O829" s="72"/>
      <c r="P829" s="72"/>
      <c r="Q829" s="72"/>
      <c r="R829" s="72"/>
      <c r="S829" s="72"/>
      <c r="T829" s="72"/>
      <c r="U829" s="72"/>
      <c r="V829" s="72"/>
      <c r="W829" s="72"/>
      <c r="X829" s="303"/>
      <c r="Y829" s="348"/>
      <c r="Z829" s="379"/>
      <c r="AA829" s="379"/>
      <c r="AB829" s="379"/>
      <c r="AC829" s="379"/>
      <c r="AD829" s="379"/>
      <c r="AE829" s="379"/>
      <c r="AF829" s="379"/>
      <c r="AG829" s="453"/>
      <c r="AH829" s="37"/>
    </row>
    <row r="830" spans="1:34" s="4" customFormat="1">
      <c r="A830" s="25"/>
      <c r="B830" s="125"/>
      <c r="C830" s="124" t="s">
        <v>289</v>
      </c>
      <c r="D830" s="124"/>
      <c r="E830" s="124"/>
      <c r="F830" s="124"/>
      <c r="G830" s="124"/>
      <c r="H830" s="124"/>
      <c r="I830" s="124"/>
      <c r="J830" s="124"/>
      <c r="K830" s="124"/>
      <c r="L830" s="124"/>
      <c r="M830" s="124"/>
      <c r="N830" s="124"/>
      <c r="O830" s="124"/>
      <c r="P830" s="124"/>
      <c r="Q830" s="124"/>
      <c r="R830" s="124"/>
      <c r="S830" s="124"/>
      <c r="T830" s="124"/>
      <c r="U830" s="124"/>
      <c r="V830" s="124"/>
      <c r="W830" s="124"/>
      <c r="X830" s="306"/>
      <c r="Y830" s="341"/>
      <c r="Z830" s="341"/>
      <c r="AA830" s="341"/>
      <c r="AB830" s="341"/>
      <c r="AC830" s="341"/>
      <c r="AD830" s="341"/>
      <c r="AE830" s="341"/>
      <c r="AF830" s="341"/>
      <c r="AG830" s="449"/>
      <c r="AH830" s="37"/>
    </row>
    <row r="831" spans="1:34" s="4" customFormat="1">
      <c r="A831" s="25"/>
      <c r="B831" s="125"/>
      <c r="C831" s="124"/>
      <c r="D831" s="124"/>
      <c r="E831" s="124"/>
      <c r="F831" s="124"/>
      <c r="G831" s="124"/>
      <c r="H831" s="124"/>
      <c r="I831" s="124"/>
      <c r="J831" s="124"/>
      <c r="K831" s="124"/>
      <c r="L831" s="124"/>
      <c r="M831" s="124"/>
      <c r="N831" s="124"/>
      <c r="O831" s="124"/>
      <c r="P831" s="124"/>
      <c r="Q831" s="124"/>
      <c r="R831" s="124"/>
      <c r="S831" s="124"/>
      <c r="T831" s="124"/>
      <c r="U831" s="124"/>
      <c r="V831" s="124"/>
      <c r="W831" s="124"/>
      <c r="X831" s="306"/>
      <c r="Y831" s="349" t="s">
        <v>981</v>
      </c>
      <c r="Z831" s="362"/>
      <c r="AA831" s="362"/>
      <c r="AB831" s="362"/>
      <c r="AC831" s="362"/>
      <c r="AD831" s="362"/>
      <c r="AE831" s="362"/>
      <c r="AF831" s="362"/>
      <c r="AG831" s="454"/>
      <c r="AH831" s="37"/>
    </row>
    <row r="832" spans="1:34" s="4" customFormat="1">
      <c r="A832" s="25"/>
      <c r="B832" s="125"/>
      <c r="C832" s="124"/>
      <c r="D832" s="124"/>
      <c r="E832" s="124"/>
      <c r="F832" s="124"/>
      <c r="G832" s="124"/>
      <c r="H832" s="124"/>
      <c r="I832" s="124"/>
      <c r="J832" s="124"/>
      <c r="K832" s="124"/>
      <c r="L832" s="124"/>
      <c r="M832" s="124"/>
      <c r="N832" s="124"/>
      <c r="O832" s="124"/>
      <c r="P832" s="124"/>
      <c r="Q832" s="124"/>
      <c r="R832" s="124"/>
      <c r="S832" s="124"/>
      <c r="T832" s="124"/>
      <c r="U832" s="124"/>
      <c r="V832" s="124"/>
      <c r="W832" s="124"/>
      <c r="X832" s="306"/>
      <c r="Y832" s="341"/>
      <c r="Z832" s="341"/>
      <c r="AA832" s="341"/>
      <c r="AB832" s="341"/>
      <c r="AC832" s="341"/>
      <c r="AD832" s="341"/>
      <c r="AE832" s="341"/>
      <c r="AF832" s="341"/>
      <c r="AG832" s="449"/>
      <c r="AH832" s="37"/>
    </row>
    <row r="833" spans="1:34" s="4" customFormat="1">
      <c r="A833" s="25"/>
      <c r="B833" s="125"/>
      <c r="C833" s="124"/>
      <c r="D833" s="124"/>
      <c r="E833" s="124"/>
      <c r="F833" s="124"/>
      <c r="G833" s="124"/>
      <c r="H833" s="124"/>
      <c r="I833" s="124"/>
      <c r="J833" s="124"/>
      <c r="K833" s="124"/>
      <c r="L833" s="124"/>
      <c r="M833" s="124"/>
      <c r="N833" s="124"/>
      <c r="O833" s="124"/>
      <c r="P833" s="124"/>
      <c r="Q833" s="124"/>
      <c r="R833" s="124"/>
      <c r="S833" s="124"/>
      <c r="T833" s="124"/>
      <c r="U833" s="124"/>
      <c r="V833" s="124"/>
      <c r="W833" s="124"/>
      <c r="X833" s="306"/>
      <c r="Y833" s="341"/>
      <c r="Z833" s="341"/>
      <c r="AA833" s="341"/>
      <c r="AB833" s="341"/>
      <c r="AC833" s="341"/>
      <c r="AD833" s="341"/>
      <c r="AE833" s="341"/>
      <c r="AF833" s="341"/>
      <c r="AG833" s="449"/>
      <c r="AH833" s="37"/>
    </row>
    <row r="834" spans="1:34" s="4" customFormat="1">
      <c r="A834" s="25"/>
      <c r="B834" s="125"/>
      <c r="C834" s="125"/>
      <c r="D834" s="125"/>
      <c r="E834" s="125"/>
      <c r="F834" s="125"/>
      <c r="G834" s="125"/>
      <c r="H834" s="125"/>
      <c r="I834" s="125"/>
      <c r="J834" s="125"/>
      <c r="K834" s="125"/>
      <c r="L834" s="125"/>
      <c r="M834" s="125"/>
      <c r="N834" s="146"/>
      <c r="O834" s="72" t="s">
        <v>581</v>
      </c>
      <c r="P834" s="72"/>
      <c r="Q834" s="72"/>
      <c r="R834" s="146"/>
      <c r="S834" s="72" t="s">
        <v>97</v>
      </c>
      <c r="T834" s="125"/>
      <c r="U834" s="125"/>
      <c r="V834" s="125"/>
      <c r="W834" s="125"/>
      <c r="X834" s="307"/>
      <c r="Y834" s="341"/>
      <c r="Z834" s="341"/>
      <c r="AA834" s="341"/>
      <c r="AB834" s="341"/>
      <c r="AC834" s="341"/>
      <c r="AD834" s="341"/>
      <c r="AE834" s="341"/>
      <c r="AF834" s="341"/>
      <c r="AG834" s="449"/>
      <c r="AH834" s="82"/>
    </row>
    <row r="835" spans="1:34" s="4" customFormat="1">
      <c r="A835" s="25"/>
      <c r="B835" s="125"/>
      <c r="C835" s="125"/>
      <c r="D835" s="125"/>
      <c r="E835" s="125"/>
      <c r="F835" s="125"/>
      <c r="G835" s="125"/>
      <c r="H835" s="125"/>
      <c r="I835" s="125"/>
      <c r="J835" s="125"/>
      <c r="K835" s="125"/>
      <c r="L835" s="125"/>
      <c r="M835" s="125"/>
      <c r="N835" s="125"/>
      <c r="O835" s="125"/>
      <c r="P835" s="125"/>
      <c r="Q835" s="125"/>
      <c r="R835" s="125"/>
      <c r="S835" s="125"/>
      <c r="T835" s="125"/>
      <c r="U835" s="125"/>
      <c r="V835" s="125"/>
      <c r="W835" s="125"/>
      <c r="X835" s="307"/>
      <c r="Y835" s="341"/>
      <c r="Z835" s="341"/>
      <c r="AA835" s="341"/>
      <c r="AB835" s="341"/>
      <c r="AC835" s="341"/>
      <c r="AD835" s="341"/>
      <c r="AE835" s="341"/>
      <c r="AF835" s="341"/>
      <c r="AG835" s="449"/>
      <c r="AH835" s="82"/>
    </row>
    <row r="836" spans="1:34" s="4" customFormat="1">
      <c r="A836" s="25"/>
      <c r="B836" s="125"/>
      <c r="C836" s="125"/>
      <c r="D836" s="125" t="s">
        <v>689</v>
      </c>
      <c r="E836" s="125"/>
      <c r="F836" s="125"/>
      <c r="G836" s="125"/>
      <c r="H836" s="125"/>
      <c r="I836" s="125"/>
      <c r="J836" s="125"/>
      <c r="K836" s="125"/>
      <c r="L836" s="125"/>
      <c r="M836" s="125"/>
      <c r="N836" s="125"/>
      <c r="O836" s="125"/>
      <c r="P836" s="125"/>
      <c r="Q836" s="125"/>
      <c r="R836" s="125"/>
      <c r="S836" s="125"/>
      <c r="T836" s="125"/>
      <c r="U836" s="125"/>
      <c r="V836" s="125"/>
      <c r="W836" s="125"/>
      <c r="X836" s="307"/>
      <c r="Y836" s="341"/>
      <c r="Z836" s="341"/>
      <c r="AA836" s="341"/>
      <c r="AB836" s="341"/>
      <c r="AC836" s="341"/>
      <c r="AD836" s="341"/>
      <c r="AE836" s="341"/>
      <c r="AF836" s="341"/>
      <c r="AG836" s="449"/>
      <c r="AH836" s="37"/>
    </row>
    <row r="837" spans="1:34" s="4" customFormat="1">
      <c r="A837" s="25"/>
      <c r="B837" s="125"/>
      <c r="C837" s="125"/>
      <c r="D837" s="125"/>
      <c r="E837" s="125"/>
      <c r="F837" s="125"/>
      <c r="G837" s="72" t="s">
        <v>268</v>
      </c>
      <c r="H837" s="209"/>
      <c r="I837" s="213"/>
      <c r="J837" s="213"/>
      <c r="K837" s="215"/>
      <c r="L837" s="72"/>
      <c r="M837" s="72" t="s">
        <v>272</v>
      </c>
      <c r="N837" s="72"/>
      <c r="O837" s="209"/>
      <c r="P837" s="213"/>
      <c r="Q837" s="213"/>
      <c r="R837" s="213"/>
      <c r="S837" s="215"/>
      <c r="T837" s="125"/>
      <c r="U837" s="125"/>
      <c r="V837" s="125"/>
      <c r="W837" s="125"/>
      <c r="X837" s="307"/>
      <c r="Y837" s="341"/>
      <c r="Z837" s="341"/>
      <c r="AA837" s="341"/>
      <c r="AB837" s="341"/>
      <c r="AC837" s="341"/>
      <c r="AD837" s="341"/>
      <c r="AE837" s="341"/>
      <c r="AF837" s="341"/>
      <c r="AG837" s="449"/>
      <c r="AH837" s="37"/>
    </row>
    <row r="838" spans="1:34" s="4" customFormat="1">
      <c r="A838" s="25"/>
      <c r="B838" s="127"/>
      <c r="C838" s="127"/>
      <c r="D838" s="127"/>
      <c r="E838" s="127"/>
      <c r="F838" s="127"/>
      <c r="G838" s="127"/>
      <c r="H838" s="127"/>
      <c r="I838" s="127"/>
      <c r="J838" s="127"/>
      <c r="K838" s="127"/>
      <c r="L838" s="127"/>
      <c r="M838" s="127"/>
      <c r="N838" s="127"/>
      <c r="O838" s="127"/>
      <c r="P838" s="127"/>
      <c r="Q838" s="127"/>
      <c r="R838" s="127"/>
      <c r="S838" s="127"/>
      <c r="T838" s="127"/>
      <c r="U838" s="127"/>
      <c r="V838" s="127"/>
      <c r="W838" s="127"/>
      <c r="X838" s="307"/>
      <c r="Y838" s="361"/>
      <c r="Z838" s="361"/>
      <c r="AA838" s="361"/>
      <c r="AB838" s="361"/>
      <c r="AC838" s="361"/>
      <c r="AD838" s="361"/>
      <c r="AE838" s="361"/>
      <c r="AF838" s="361"/>
      <c r="AG838" s="449"/>
      <c r="AH838" s="37"/>
    </row>
    <row r="839" spans="1:34" s="4" customFormat="1">
      <c r="A839" s="58"/>
      <c r="B839" s="132" t="s">
        <v>472</v>
      </c>
      <c r="C839" s="132"/>
      <c r="D839" s="132"/>
      <c r="E839" s="132"/>
      <c r="F839" s="132"/>
      <c r="G839" s="132"/>
      <c r="H839" s="132"/>
      <c r="I839" s="132"/>
      <c r="J839" s="132"/>
      <c r="K839" s="132"/>
      <c r="L839" s="132"/>
      <c r="M839" s="132"/>
      <c r="N839" s="132"/>
      <c r="O839" s="132"/>
      <c r="P839" s="132"/>
      <c r="Q839" s="132"/>
      <c r="R839" s="132"/>
      <c r="S839" s="132"/>
      <c r="T839" s="132"/>
      <c r="U839" s="132"/>
      <c r="V839" s="132"/>
      <c r="W839" s="132"/>
      <c r="X839" s="313"/>
      <c r="Y839" s="4"/>
      <c r="Z839" s="4"/>
      <c r="AA839" s="4"/>
      <c r="AB839" s="4"/>
      <c r="AC839" s="4"/>
      <c r="AD839" s="4"/>
      <c r="AE839" s="4"/>
      <c r="AF839" s="4"/>
      <c r="AG839" s="419"/>
      <c r="AH839" s="37"/>
    </row>
    <row r="840" spans="1:34" s="4" customFormat="1">
      <c r="A840" s="58"/>
      <c r="B840" s="133"/>
      <c r="C840" s="133"/>
      <c r="D840" s="133"/>
      <c r="E840" s="133"/>
      <c r="F840" s="133"/>
      <c r="G840" s="133"/>
      <c r="H840" s="133"/>
      <c r="I840" s="133"/>
      <c r="J840" s="133"/>
      <c r="K840" s="133"/>
      <c r="L840" s="133"/>
      <c r="M840" s="133"/>
      <c r="N840" s="146"/>
      <c r="O840" s="72" t="s">
        <v>581</v>
      </c>
      <c r="P840" s="72"/>
      <c r="Q840" s="72"/>
      <c r="R840" s="146"/>
      <c r="S840" s="72" t="s">
        <v>97</v>
      </c>
      <c r="T840" s="133"/>
      <c r="U840" s="133"/>
      <c r="V840" s="133"/>
      <c r="W840" s="133"/>
      <c r="X840" s="314"/>
      <c r="Y840" s="4"/>
      <c r="Z840" s="4"/>
      <c r="AA840" s="4"/>
      <c r="AB840" s="4"/>
      <c r="AC840" s="4"/>
      <c r="AD840" s="4"/>
      <c r="AE840" s="4"/>
      <c r="AF840" s="4"/>
      <c r="AG840" s="419"/>
      <c r="AH840" s="37"/>
    </row>
    <row r="841" spans="1:34" s="4" customFormat="1">
      <c r="A841" s="58"/>
      <c r="B841" s="117"/>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303"/>
      <c r="Y841" s="4"/>
      <c r="Z841" s="4"/>
      <c r="AA841" s="4"/>
      <c r="AB841" s="4"/>
      <c r="AC841" s="4"/>
      <c r="AD841" s="4"/>
      <c r="AE841" s="4"/>
      <c r="AF841" s="4"/>
      <c r="AG841" s="419"/>
      <c r="AH841" s="37"/>
    </row>
    <row r="842" spans="1:34" s="4" customFormat="1">
      <c r="A842" s="58"/>
      <c r="B842" s="117" t="s">
        <v>307</v>
      </c>
      <c r="C842" s="117"/>
      <c r="D842" s="117"/>
      <c r="E842" s="117"/>
      <c r="F842" s="117"/>
      <c r="G842" s="117"/>
      <c r="H842" s="117"/>
      <c r="I842" s="117"/>
      <c r="J842" s="117"/>
      <c r="K842" s="117"/>
      <c r="L842" s="117"/>
      <c r="M842" s="117"/>
      <c r="N842" s="117"/>
      <c r="O842" s="117"/>
      <c r="P842" s="117"/>
      <c r="Q842" s="117"/>
      <c r="R842" s="117"/>
      <c r="S842" s="117"/>
      <c r="T842" s="117"/>
      <c r="U842" s="117"/>
      <c r="V842" s="117"/>
      <c r="W842" s="117"/>
      <c r="X842" s="303"/>
      <c r="Y842" s="4"/>
      <c r="Z842" s="4"/>
      <c r="AA842" s="4"/>
      <c r="AB842" s="4"/>
      <c r="AC842" s="4"/>
      <c r="AD842" s="4"/>
      <c r="AE842" s="4"/>
      <c r="AF842" s="4"/>
      <c r="AG842" s="419"/>
      <c r="AH842" s="37"/>
    </row>
    <row r="843" spans="1:34" s="4" customFormat="1">
      <c r="A843" s="58"/>
      <c r="B843" s="117"/>
      <c r="C843" s="117"/>
      <c r="D843" s="117"/>
      <c r="E843" s="117"/>
      <c r="F843" s="117"/>
      <c r="G843" s="117"/>
      <c r="H843" s="117"/>
      <c r="I843" s="117"/>
      <c r="J843" s="117"/>
      <c r="K843" s="117"/>
      <c r="L843" s="146"/>
      <c r="M843" s="72" t="s">
        <v>581</v>
      </c>
      <c r="N843" s="72"/>
      <c r="O843" s="209"/>
      <c r="P843" s="215"/>
      <c r="Q843" s="117" t="s">
        <v>100</v>
      </c>
      <c r="R843" s="117"/>
      <c r="S843" s="117"/>
      <c r="T843" s="146"/>
      <c r="U843" s="72" t="s">
        <v>97</v>
      </c>
      <c r="V843" s="4"/>
      <c r="W843" s="4"/>
      <c r="X843" s="303"/>
      <c r="Y843" s="4"/>
      <c r="Z843" s="4"/>
      <c r="AA843" s="4"/>
      <c r="AB843" s="4"/>
      <c r="AC843" s="4"/>
      <c r="AD843" s="4"/>
      <c r="AE843" s="4"/>
      <c r="AF843" s="4"/>
      <c r="AG843" s="419"/>
      <c r="AH843" s="37"/>
    </row>
    <row r="844" spans="1:34" s="4" customFormat="1">
      <c r="A844" s="58"/>
      <c r="B844" s="117"/>
      <c r="C844" s="117"/>
      <c r="D844" s="117"/>
      <c r="E844" s="117"/>
      <c r="F844" s="117"/>
      <c r="G844" s="117"/>
      <c r="H844" s="117"/>
      <c r="I844" s="117"/>
      <c r="J844" s="117"/>
      <c r="K844" s="117"/>
      <c r="L844" s="117"/>
      <c r="M844" s="4"/>
      <c r="N844" s="4"/>
      <c r="O844" s="4"/>
      <c r="P844" s="4"/>
      <c r="Q844" s="4"/>
      <c r="R844" s="4"/>
      <c r="S844" s="4"/>
      <c r="T844" s="4"/>
      <c r="U844" s="4"/>
      <c r="V844" s="4"/>
      <c r="W844" s="133"/>
      <c r="X844" s="303"/>
      <c r="Y844" s="4"/>
      <c r="Z844" s="4"/>
      <c r="AA844" s="4"/>
      <c r="AB844" s="4"/>
      <c r="AC844" s="4"/>
      <c r="AD844" s="4"/>
      <c r="AE844" s="4"/>
      <c r="AF844" s="4"/>
      <c r="AG844" s="419"/>
      <c r="AH844" s="37"/>
    </row>
    <row r="845" spans="1:34" s="4" customFormat="1">
      <c r="A845" s="58"/>
      <c r="B845" s="117"/>
      <c r="C845" s="117" t="s">
        <v>681</v>
      </c>
      <c r="D845" s="117"/>
      <c r="E845" s="117"/>
      <c r="F845" s="117"/>
      <c r="G845" s="117"/>
      <c r="H845" s="117"/>
      <c r="I845" s="117"/>
      <c r="J845" s="117"/>
      <c r="K845" s="117"/>
      <c r="L845" s="117"/>
      <c r="M845" s="117"/>
      <c r="N845" s="117"/>
      <c r="O845" s="117"/>
      <c r="P845" s="117"/>
      <c r="Q845" s="117"/>
      <c r="R845" s="117"/>
      <c r="S845" s="117"/>
      <c r="T845" s="117"/>
      <c r="U845" s="117"/>
      <c r="V845" s="117"/>
      <c r="W845" s="117"/>
      <c r="X845" s="303"/>
      <c r="Y845" s="4"/>
      <c r="Z845" s="4"/>
      <c r="AA845" s="4"/>
      <c r="AB845" s="4"/>
      <c r="AC845" s="4"/>
      <c r="AD845" s="4"/>
      <c r="AE845" s="4"/>
      <c r="AF845" s="4"/>
      <c r="AG845" s="419"/>
      <c r="AH845" s="37"/>
    </row>
    <row r="846" spans="1:34" s="4" customFormat="1">
      <c r="A846" s="58"/>
      <c r="B846" s="117"/>
      <c r="C846" s="117"/>
      <c r="D846" s="117"/>
      <c r="E846" s="72" t="s">
        <v>624</v>
      </c>
      <c r="F846" s="72"/>
      <c r="G846" s="72"/>
      <c r="H846" s="72"/>
      <c r="I846" s="158"/>
      <c r="J846" s="158"/>
      <c r="K846" s="158"/>
      <c r="L846" s="158"/>
      <c r="M846" s="158"/>
      <c r="N846" s="158"/>
      <c r="O846" s="158"/>
      <c r="P846" s="158"/>
      <c r="Q846" s="158"/>
      <c r="R846" s="117"/>
      <c r="S846" s="117"/>
      <c r="T846" s="117"/>
      <c r="U846" s="117"/>
      <c r="V846" s="117"/>
      <c r="W846" s="117"/>
      <c r="X846" s="303"/>
      <c r="Y846" s="4"/>
      <c r="Z846" s="4"/>
      <c r="AA846" s="4"/>
      <c r="AB846" s="4"/>
      <c r="AC846" s="4"/>
      <c r="AD846" s="4"/>
      <c r="AE846" s="4"/>
      <c r="AF846" s="4"/>
      <c r="AG846" s="419"/>
      <c r="AH846" s="37"/>
    </row>
    <row r="847" spans="1:34" s="4" customFormat="1">
      <c r="A847" s="58"/>
      <c r="B847" s="117"/>
      <c r="C847" s="117"/>
      <c r="D847" s="117"/>
      <c r="E847" s="72" t="s">
        <v>236</v>
      </c>
      <c r="F847" s="72"/>
      <c r="G847" s="72"/>
      <c r="H847" s="72"/>
      <c r="I847" s="209"/>
      <c r="J847" s="213"/>
      <c r="K847" s="213"/>
      <c r="L847" s="213"/>
      <c r="M847" s="213"/>
      <c r="N847" s="213"/>
      <c r="O847" s="213"/>
      <c r="P847" s="213"/>
      <c r="Q847" s="215"/>
      <c r="R847" s="117"/>
      <c r="S847" s="117"/>
      <c r="T847" s="117"/>
      <c r="U847" s="117"/>
      <c r="V847" s="117"/>
      <c r="W847" s="117"/>
      <c r="X847" s="303"/>
      <c r="Y847" s="4"/>
      <c r="Z847" s="4"/>
      <c r="AA847" s="4"/>
      <c r="AB847" s="4"/>
      <c r="AC847" s="4"/>
      <c r="AD847" s="4"/>
      <c r="AE847" s="4"/>
      <c r="AF847" s="4"/>
      <c r="AG847" s="419"/>
      <c r="AH847" s="37"/>
    </row>
    <row r="848" spans="1:34" s="4" customFormat="1">
      <c r="A848" s="60"/>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c r="X848" s="315"/>
      <c r="Y848" s="84"/>
      <c r="Z848" s="84"/>
      <c r="AA848" s="84"/>
      <c r="AB848" s="84"/>
      <c r="AC848" s="84"/>
      <c r="AD848" s="84"/>
      <c r="AE848" s="84"/>
      <c r="AF848" s="84"/>
      <c r="AG848" s="423"/>
      <c r="AH848" s="37"/>
    </row>
    <row r="849" spans="1:34" s="4" customFormat="1">
      <c r="A849" s="57" t="s">
        <v>414</v>
      </c>
      <c r="B849" s="57"/>
      <c r="C849" s="57"/>
      <c r="D849" s="57"/>
      <c r="E849" s="57"/>
      <c r="F849" s="57"/>
      <c r="G849" s="57"/>
      <c r="H849" s="57"/>
      <c r="I849" s="57"/>
      <c r="J849" s="57"/>
      <c r="K849" s="57"/>
      <c r="L849" s="57"/>
      <c r="M849" s="57"/>
      <c r="N849" s="57"/>
      <c r="O849" s="57"/>
      <c r="P849" s="57"/>
      <c r="Q849" s="57"/>
      <c r="R849" s="57"/>
      <c r="S849" s="57"/>
      <c r="T849" s="57"/>
      <c r="U849" s="57"/>
      <c r="V849" s="57"/>
      <c r="W849" s="57"/>
      <c r="X849" s="302"/>
      <c r="Y849" s="102" t="s">
        <v>220</v>
      </c>
      <c r="Z849" s="102"/>
      <c r="AA849" s="102"/>
      <c r="AB849" s="102"/>
      <c r="AC849" s="102"/>
      <c r="AD849" s="102"/>
      <c r="AE849" s="102"/>
      <c r="AF849" s="102"/>
      <c r="AG849" s="102"/>
      <c r="AH849" s="37"/>
    </row>
    <row r="850" spans="1:34" s="4" customFormat="1">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302"/>
      <c r="Y850" s="102"/>
      <c r="Z850" s="102"/>
      <c r="AA850" s="102"/>
      <c r="AB850" s="102"/>
      <c r="AC850" s="102"/>
      <c r="AD850" s="102"/>
      <c r="AE850" s="102"/>
      <c r="AF850" s="102"/>
      <c r="AG850" s="102"/>
      <c r="AH850" s="37"/>
    </row>
    <row r="851" spans="1:34" s="4" customFormat="1">
      <c r="A851" s="58"/>
      <c r="B851" s="117" t="s">
        <v>116</v>
      </c>
      <c r="C851" s="117"/>
      <c r="D851" s="117"/>
      <c r="E851" s="117"/>
      <c r="F851" s="117"/>
      <c r="G851" s="117"/>
      <c r="H851" s="117"/>
      <c r="I851" s="117"/>
      <c r="J851" s="117"/>
      <c r="K851" s="117"/>
      <c r="L851" s="117"/>
      <c r="M851" s="117"/>
      <c r="N851" s="117"/>
      <c r="O851" s="117"/>
      <c r="P851" s="117"/>
      <c r="Q851" s="117"/>
      <c r="R851" s="117"/>
      <c r="S851" s="117"/>
      <c r="T851" s="117"/>
      <c r="U851" s="117"/>
      <c r="V851" s="117"/>
      <c r="W851" s="117"/>
      <c r="X851" s="303"/>
      <c r="Y851" s="4"/>
      <c r="Z851" s="4"/>
      <c r="AA851" s="4"/>
      <c r="AB851" s="4"/>
      <c r="AC851" s="4"/>
      <c r="AD851" s="4"/>
      <c r="AE851" s="4"/>
      <c r="AF851" s="4"/>
      <c r="AG851" s="419"/>
      <c r="AH851" s="37"/>
    </row>
    <row r="852" spans="1:34" s="4" customFormat="1">
      <c r="A852" s="58"/>
      <c r="B852" s="117"/>
      <c r="C852" s="117"/>
      <c r="D852" s="117"/>
      <c r="E852" s="117"/>
      <c r="F852" s="117"/>
      <c r="G852" s="117"/>
      <c r="H852" s="117"/>
      <c r="I852" s="117"/>
      <c r="J852" s="117"/>
      <c r="K852" s="117"/>
      <c r="L852" s="117"/>
      <c r="M852" s="117"/>
      <c r="N852" s="146"/>
      <c r="O852" s="72" t="s">
        <v>581</v>
      </c>
      <c r="P852" s="72"/>
      <c r="Q852" s="72"/>
      <c r="R852" s="146"/>
      <c r="S852" s="72" t="s">
        <v>97</v>
      </c>
      <c r="T852" s="117"/>
      <c r="U852" s="117"/>
      <c r="V852" s="117"/>
      <c r="W852" s="117"/>
      <c r="X852" s="303"/>
      <c r="Y852" s="4"/>
      <c r="Z852" s="4"/>
      <c r="AA852" s="4"/>
      <c r="AB852" s="4"/>
      <c r="AC852" s="4"/>
      <c r="AD852" s="4"/>
      <c r="AE852" s="4"/>
      <c r="AF852" s="4"/>
      <c r="AG852" s="419"/>
      <c r="AH852" s="37"/>
    </row>
    <row r="853" spans="1:34" s="4" customFormat="1">
      <c r="A853" s="58"/>
      <c r="B853" s="117"/>
      <c r="C853" s="117"/>
      <c r="D853" s="117"/>
      <c r="E853" s="117"/>
      <c r="F853" s="117"/>
      <c r="G853" s="117"/>
      <c r="H853" s="117"/>
      <c r="I853" s="117"/>
      <c r="J853" s="117"/>
      <c r="K853" s="117"/>
      <c r="L853" s="117"/>
      <c r="M853" s="117"/>
      <c r="N853" s="117"/>
      <c r="O853" s="117"/>
      <c r="P853" s="117"/>
      <c r="Q853" s="117"/>
      <c r="R853" s="117"/>
      <c r="S853" s="117"/>
      <c r="T853" s="117"/>
      <c r="U853" s="117"/>
      <c r="V853" s="117"/>
      <c r="W853" s="117"/>
      <c r="X853" s="303"/>
      <c r="Y853" s="4"/>
      <c r="Z853" s="4"/>
      <c r="AA853" s="4"/>
      <c r="AB853" s="4"/>
      <c r="AC853" s="4"/>
      <c r="AD853" s="4"/>
      <c r="AE853" s="4"/>
      <c r="AF853" s="4"/>
      <c r="AG853" s="419"/>
      <c r="AH853" s="37"/>
    </row>
    <row r="854" spans="1:34" s="4" customFormat="1">
      <c r="A854" s="58"/>
      <c r="B854" s="117" t="s">
        <v>506</v>
      </c>
      <c r="C854" s="4"/>
      <c r="D854" s="117"/>
      <c r="E854" s="117"/>
      <c r="F854" s="117"/>
      <c r="G854" s="117"/>
      <c r="H854" s="117"/>
      <c r="I854" s="117"/>
      <c r="J854" s="117"/>
      <c r="K854" s="117"/>
      <c r="L854" s="117"/>
      <c r="M854" s="117"/>
      <c r="N854" s="117"/>
      <c r="O854" s="117"/>
      <c r="P854" s="117"/>
      <c r="Q854" s="117"/>
      <c r="R854" s="117"/>
      <c r="S854" s="117"/>
      <c r="T854" s="117"/>
      <c r="U854" s="117"/>
      <c r="V854" s="117"/>
      <c r="W854" s="117"/>
      <c r="X854" s="303"/>
      <c r="Y854" s="4"/>
      <c r="Z854" s="4"/>
      <c r="AA854" s="4"/>
      <c r="AB854" s="4"/>
      <c r="AC854" s="4"/>
      <c r="AD854" s="4"/>
      <c r="AE854" s="4"/>
      <c r="AF854" s="4"/>
      <c r="AG854" s="419"/>
      <c r="AH854" s="37"/>
    </row>
    <row r="855" spans="1:34" s="4" customFormat="1">
      <c r="A855" s="58"/>
      <c r="B855" s="117"/>
      <c r="C855" s="117"/>
      <c r="D855" s="117"/>
      <c r="E855" s="117"/>
      <c r="F855" s="117"/>
      <c r="G855" s="117"/>
      <c r="H855" s="117"/>
      <c r="I855" s="117"/>
      <c r="J855" s="117"/>
      <c r="K855" s="117"/>
      <c r="L855" s="117"/>
      <c r="M855" s="117"/>
      <c r="N855" s="146"/>
      <c r="O855" s="72" t="s">
        <v>581</v>
      </c>
      <c r="P855" s="72"/>
      <c r="Q855" s="72"/>
      <c r="R855" s="146"/>
      <c r="S855" s="72" t="s">
        <v>97</v>
      </c>
      <c r="T855" s="117"/>
      <c r="U855" s="117"/>
      <c r="V855" s="117"/>
      <c r="W855" s="117"/>
      <c r="X855" s="303"/>
      <c r="Y855" s="4"/>
      <c r="Z855" s="4"/>
      <c r="AA855" s="4"/>
      <c r="AB855" s="4"/>
      <c r="AC855" s="4"/>
      <c r="AD855" s="4"/>
      <c r="AE855" s="4"/>
      <c r="AF855" s="4"/>
      <c r="AG855" s="419"/>
      <c r="AH855" s="37"/>
    </row>
    <row r="856" spans="1:34" s="4" customFormat="1">
      <c r="A856" s="58"/>
      <c r="B856" s="117"/>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303"/>
      <c r="Y856" s="4"/>
      <c r="Z856" s="4"/>
      <c r="AA856" s="4"/>
      <c r="AB856" s="4"/>
      <c r="AC856" s="4"/>
      <c r="AD856" s="4"/>
      <c r="AE856" s="4"/>
      <c r="AF856" s="4"/>
      <c r="AG856" s="419"/>
      <c r="AH856" s="37"/>
    </row>
    <row r="857" spans="1:34" s="4" customFormat="1">
      <c r="A857" s="58"/>
      <c r="B857" s="117" t="s">
        <v>1043</v>
      </c>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303"/>
      <c r="Y857" s="4"/>
      <c r="Z857" s="4"/>
      <c r="AA857" s="4"/>
      <c r="AB857" s="4"/>
      <c r="AC857" s="4"/>
      <c r="AD857" s="4"/>
      <c r="AE857" s="4"/>
      <c r="AF857" s="4"/>
      <c r="AG857" s="419"/>
      <c r="AH857" s="37"/>
    </row>
    <row r="858" spans="1:34" s="4" customFormat="1">
      <c r="A858" s="58"/>
      <c r="B858" s="117"/>
      <c r="C858" s="109"/>
      <c r="D858" s="142"/>
      <c r="E858" s="142"/>
      <c r="F858" s="142"/>
      <c r="G858" s="142"/>
      <c r="H858" s="142"/>
      <c r="I858" s="142"/>
      <c r="J858" s="142"/>
      <c r="K858" s="142"/>
      <c r="L858" s="142"/>
      <c r="M858" s="142"/>
      <c r="N858" s="142"/>
      <c r="O858" s="142"/>
      <c r="P858" s="142"/>
      <c r="Q858" s="142"/>
      <c r="R858" s="142"/>
      <c r="S858" s="142"/>
      <c r="T858" s="142"/>
      <c r="U858" s="142"/>
      <c r="V858" s="142"/>
      <c r="W858" s="287"/>
      <c r="X858" s="303"/>
      <c r="Y858" s="4"/>
      <c r="Z858" s="4"/>
      <c r="AA858" s="4"/>
      <c r="AB858" s="4"/>
      <c r="AC858" s="4"/>
      <c r="AD858" s="4"/>
      <c r="AE858" s="4"/>
      <c r="AF858" s="4"/>
      <c r="AG858" s="419"/>
      <c r="AH858" s="37"/>
    </row>
    <row r="859" spans="1:34" s="4" customFormat="1">
      <c r="A859" s="58"/>
      <c r="B859" s="117"/>
      <c r="C859" s="156"/>
      <c r="D859" s="174"/>
      <c r="E859" s="174"/>
      <c r="F859" s="174"/>
      <c r="G859" s="174"/>
      <c r="H859" s="174"/>
      <c r="I859" s="174"/>
      <c r="J859" s="174"/>
      <c r="K859" s="174"/>
      <c r="L859" s="174"/>
      <c r="M859" s="174"/>
      <c r="N859" s="174"/>
      <c r="O859" s="174"/>
      <c r="P859" s="174"/>
      <c r="Q859" s="174"/>
      <c r="R859" s="174"/>
      <c r="S859" s="174"/>
      <c r="T859" s="174"/>
      <c r="U859" s="174"/>
      <c r="V859" s="174"/>
      <c r="W859" s="288"/>
      <c r="X859" s="303"/>
      <c r="Y859" s="4"/>
      <c r="Z859" s="4"/>
      <c r="AA859" s="4"/>
      <c r="AB859" s="4"/>
      <c r="AC859" s="4"/>
      <c r="AD859" s="4"/>
      <c r="AE859" s="4"/>
      <c r="AF859" s="4"/>
      <c r="AG859" s="419"/>
      <c r="AH859" s="37"/>
    </row>
    <row r="860" spans="1:34" s="4" customFormat="1">
      <c r="A860" s="58"/>
      <c r="B860" s="117"/>
      <c r="C860" s="156"/>
      <c r="D860" s="174"/>
      <c r="E860" s="174"/>
      <c r="F860" s="174"/>
      <c r="G860" s="174"/>
      <c r="H860" s="174"/>
      <c r="I860" s="174"/>
      <c r="J860" s="174"/>
      <c r="K860" s="174"/>
      <c r="L860" s="174"/>
      <c r="M860" s="174"/>
      <c r="N860" s="174"/>
      <c r="O860" s="174"/>
      <c r="P860" s="174"/>
      <c r="Q860" s="174"/>
      <c r="R860" s="174"/>
      <c r="S860" s="174"/>
      <c r="T860" s="174"/>
      <c r="U860" s="174"/>
      <c r="V860" s="174"/>
      <c r="W860" s="288"/>
      <c r="X860" s="303"/>
      <c r="Y860" s="4"/>
      <c r="Z860" s="4"/>
      <c r="AA860" s="4"/>
      <c r="AB860" s="4"/>
      <c r="AC860" s="4"/>
      <c r="AD860" s="4"/>
      <c r="AE860" s="4"/>
      <c r="AF860" s="4"/>
      <c r="AG860" s="419"/>
      <c r="AH860" s="37"/>
    </row>
    <row r="861" spans="1:34" s="4" customFormat="1">
      <c r="A861" s="58"/>
      <c r="B861" s="117"/>
      <c r="C861" s="156"/>
      <c r="D861" s="175"/>
      <c r="E861" s="175"/>
      <c r="F861" s="175"/>
      <c r="G861" s="175"/>
      <c r="H861" s="175"/>
      <c r="I861" s="175"/>
      <c r="J861" s="175"/>
      <c r="K861" s="175"/>
      <c r="L861" s="175"/>
      <c r="M861" s="175"/>
      <c r="N861" s="175"/>
      <c r="O861" s="175"/>
      <c r="P861" s="175"/>
      <c r="Q861" s="175"/>
      <c r="R861" s="175"/>
      <c r="S861" s="175"/>
      <c r="T861" s="175"/>
      <c r="U861" s="175"/>
      <c r="V861" s="175"/>
      <c r="W861" s="288"/>
      <c r="X861" s="303"/>
      <c r="Y861" s="4"/>
      <c r="Z861" s="4"/>
      <c r="AA861" s="4"/>
      <c r="AB861" s="4"/>
      <c r="AC861" s="4"/>
      <c r="AD861" s="4"/>
      <c r="AE861" s="4"/>
      <c r="AF861" s="4"/>
      <c r="AG861" s="419"/>
      <c r="AH861" s="37"/>
    </row>
    <row r="862" spans="1:34" s="4" customFormat="1">
      <c r="A862" s="58"/>
      <c r="B862" s="117"/>
      <c r="C862" s="110"/>
      <c r="D862" s="143"/>
      <c r="E862" s="143"/>
      <c r="F862" s="143"/>
      <c r="G862" s="143"/>
      <c r="H862" s="143"/>
      <c r="I862" s="143"/>
      <c r="J862" s="143"/>
      <c r="K862" s="143"/>
      <c r="L862" s="143"/>
      <c r="M862" s="143"/>
      <c r="N862" s="143"/>
      <c r="O862" s="143"/>
      <c r="P862" s="143"/>
      <c r="Q862" s="143"/>
      <c r="R862" s="143"/>
      <c r="S862" s="143"/>
      <c r="T862" s="143"/>
      <c r="U862" s="143"/>
      <c r="V862" s="143"/>
      <c r="W862" s="289"/>
      <c r="X862" s="303"/>
      <c r="Y862" s="4"/>
      <c r="Z862" s="4"/>
      <c r="AA862" s="4"/>
      <c r="AB862" s="4"/>
      <c r="AC862" s="4"/>
      <c r="AD862" s="4"/>
      <c r="AE862" s="4"/>
      <c r="AF862" s="4"/>
      <c r="AG862" s="419"/>
      <c r="AH862" s="37"/>
    </row>
    <row r="863" spans="1:34" s="4" customFormat="1">
      <c r="A863" s="58"/>
      <c r="B863" s="117"/>
      <c r="C863" s="117"/>
      <c r="D863" s="117"/>
      <c r="E863" s="117"/>
      <c r="F863" s="117"/>
      <c r="G863" s="117"/>
      <c r="H863" s="117"/>
      <c r="I863" s="117"/>
      <c r="J863" s="117"/>
      <c r="K863" s="117"/>
      <c r="L863" s="117"/>
      <c r="M863" s="117"/>
      <c r="N863" s="117"/>
      <c r="O863" s="117"/>
      <c r="P863" s="117"/>
      <c r="Q863" s="117"/>
      <c r="R863" s="117"/>
      <c r="S863" s="117"/>
      <c r="T863" s="117"/>
      <c r="U863" s="117"/>
      <c r="V863" s="117"/>
      <c r="W863" s="117"/>
      <c r="X863" s="303"/>
      <c r="Y863" s="4"/>
      <c r="Z863" s="4"/>
      <c r="AA863" s="4"/>
      <c r="AB863" s="4"/>
      <c r="AC863" s="4"/>
      <c r="AD863" s="4"/>
      <c r="AE863" s="4"/>
      <c r="AF863" s="4"/>
      <c r="AG863" s="419"/>
      <c r="AH863" s="37"/>
    </row>
    <row r="864" spans="1:34" s="4" customFormat="1">
      <c r="A864" s="58"/>
      <c r="B864" s="117" t="s">
        <v>360</v>
      </c>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303"/>
      <c r="Y864" s="4"/>
      <c r="Z864" s="4"/>
      <c r="AA864" s="4"/>
      <c r="AB864" s="4"/>
      <c r="AC864" s="4"/>
      <c r="AD864" s="4"/>
      <c r="AE864" s="4"/>
      <c r="AF864" s="4"/>
      <c r="AG864" s="419"/>
      <c r="AH864" s="37"/>
    </row>
    <row r="865" spans="1:34" s="4" customFormat="1">
      <c r="A865" s="58"/>
      <c r="B865" s="117"/>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303"/>
      <c r="Y865" s="4"/>
      <c r="Z865" s="4"/>
      <c r="AA865" s="4"/>
      <c r="AB865" s="4"/>
      <c r="AC865" s="4"/>
      <c r="AD865" s="4"/>
      <c r="AE865" s="4"/>
      <c r="AF865" s="4"/>
      <c r="AG865" s="419"/>
      <c r="AH865" s="37"/>
    </row>
    <row r="866" spans="1:34" s="4" customFormat="1">
      <c r="A866" s="58"/>
      <c r="B866" s="117"/>
      <c r="C866" s="117"/>
      <c r="D866" s="146"/>
      <c r="E866" s="72" t="s">
        <v>581</v>
      </c>
      <c r="F866" s="72"/>
      <c r="G866" s="72" t="s">
        <v>446</v>
      </c>
      <c r="H866" s="72"/>
      <c r="I866" s="72"/>
      <c r="J866" s="158"/>
      <c r="K866" s="158"/>
      <c r="L866" s="72" t="s">
        <v>273</v>
      </c>
      <c r="M866" s="72"/>
      <c r="N866" s="72" t="s">
        <v>459</v>
      </c>
      <c r="O866" s="72"/>
      <c r="P866" s="72"/>
      <c r="Q866" s="158"/>
      <c r="R866" s="158"/>
      <c r="S866" s="72" t="s">
        <v>273</v>
      </c>
      <c r="T866" s="117"/>
      <c r="U866" s="117"/>
      <c r="V866" s="117"/>
      <c r="W866" s="117"/>
      <c r="X866" s="303"/>
      <c r="Y866" s="4"/>
      <c r="Z866" s="4"/>
      <c r="AA866" s="4"/>
      <c r="AB866" s="4"/>
      <c r="AC866" s="4"/>
      <c r="AD866" s="4"/>
      <c r="AE866" s="4"/>
      <c r="AF866" s="4"/>
      <c r="AG866" s="419"/>
      <c r="AH866" s="37"/>
    </row>
    <row r="867" spans="1:34" s="4" customFormat="1">
      <c r="A867" s="58"/>
      <c r="B867" s="117"/>
      <c r="C867" s="117"/>
      <c r="D867" s="146"/>
      <c r="E867" s="72" t="s">
        <v>97</v>
      </c>
      <c r="F867" s="117"/>
      <c r="G867" s="117"/>
      <c r="H867" s="117"/>
      <c r="I867" s="117"/>
      <c r="J867" s="117"/>
      <c r="K867" s="117"/>
      <c r="L867" s="117"/>
      <c r="M867" s="117"/>
      <c r="N867" s="117"/>
      <c r="O867" s="117"/>
      <c r="P867" s="117"/>
      <c r="Q867" s="117"/>
      <c r="R867" s="117"/>
      <c r="S867" s="117"/>
      <c r="T867" s="117"/>
      <c r="U867" s="117"/>
      <c r="V867" s="117"/>
      <c r="W867" s="117"/>
      <c r="X867" s="303"/>
      <c r="Y867" s="4"/>
      <c r="Z867" s="4"/>
      <c r="AA867" s="4"/>
      <c r="AB867" s="4"/>
      <c r="AC867" s="4"/>
      <c r="AD867" s="4"/>
      <c r="AE867" s="4"/>
      <c r="AF867" s="4"/>
      <c r="AG867" s="419"/>
      <c r="AH867" s="37"/>
    </row>
    <row r="868" spans="1:34" s="4" customFormat="1">
      <c r="A868" s="58"/>
      <c r="B868" s="117"/>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303"/>
      <c r="Y868" s="4"/>
      <c r="Z868" s="4"/>
      <c r="AA868" s="4"/>
      <c r="AB868" s="4"/>
      <c r="AC868" s="4"/>
      <c r="AD868" s="4"/>
      <c r="AE868" s="4"/>
      <c r="AF868" s="4"/>
      <c r="AG868" s="419"/>
      <c r="AH868" s="37"/>
    </row>
    <row r="869" spans="1:34" s="4" customFormat="1">
      <c r="A869" s="58"/>
      <c r="B869" s="117" t="s">
        <v>819</v>
      </c>
      <c r="C869" s="117"/>
      <c r="D869" s="117"/>
      <c r="E869" s="117"/>
      <c r="F869" s="117"/>
      <c r="G869" s="117"/>
      <c r="H869" s="117"/>
      <c r="I869" s="117"/>
      <c r="J869" s="117"/>
      <c r="K869" s="117"/>
      <c r="L869" s="117"/>
      <c r="M869" s="117"/>
      <c r="N869" s="117"/>
      <c r="O869" s="146"/>
      <c r="P869" s="72" t="s">
        <v>581</v>
      </c>
      <c r="Q869" s="72"/>
      <c r="R869" s="72"/>
      <c r="S869" s="146"/>
      <c r="T869" s="72" t="s">
        <v>97</v>
      </c>
      <c r="U869" s="117"/>
      <c r="V869" s="117"/>
      <c r="W869" s="117"/>
      <c r="X869" s="303"/>
      <c r="Y869" s="4"/>
      <c r="Z869" s="4"/>
      <c r="AA869" s="4"/>
      <c r="AB869" s="4"/>
      <c r="AC869" s="4"/>
      <c r="AD869" s="4"/>
      <c r="AE869" s="4"/>
      <c r="AF869" s="4"/>
      <c r="AG869" s="419"/>
      <c r="AH869" s="37"/>
    </row>
    <row r="870" spans="1:34" s="4" customFormat="1">
      <c r="A870" s="58"/>
      <c r="B870" s="117"/>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303"/>
      <c r="Y870" s="4"/>
      <c r="Z870" s="4"/>
      <c r="AA870" s="4"/>
      <c r="AB870" s="4"/>
      <c r="AC870" s="4"/>
      <c r="AD870" s="4"/>
      <c r="AE870" s="4"/>
      <c r="AF870" s="4"/>
      <c r="AG870" s="419"/>
      <c r="AH870" s="37"/>
    </row>
    <row r="871" spans="1:34" s="4" customFormat="1">
      <c r="A871" s="58"/>
      <c r="B871" s="117" t="s">
        <v>724</v>
      </c>
      <c r="C871" s="4"/>
      <c r="D871" s="117"/>
      <c r="E871" s="117"/>
      <c r="F871" s="117"/>
      <c r="G871" s="117"/>
      <c r="H871" s="117"/>
      <c r="I871" s="117"/>
      <c r="J871" s="117"/>
      <c r="K871" s="117"/>
      <c r="L871" s="117"/>
      <c r="M871" s="117"/>
      <c r="N871" s="117"/>
      <c r="O871" s="117"/>
      <c r="P871" s="117"/>
      <c r="Q871" s="117"/>
      <c r="R871" s="117"/>
      <c r="S871" s="117"/>
      <c r="T871" s="117"/>
      <c r="U871" s="117"/>
      <c r="V871" s="117"/>
      <c r="W871" s="117"/>
      <c r="X871" s="303"/>
      <c r="Y871" s="4"/>
      <c r="Z871" s="4"/>
      <c r="AA871" s="4"/>
      <c r="AB871" s="4"/>
      <c r="AC871" s="4"/>
      <c r="AD871" s="4"/>
      <c r="AE871" s="4"/>
      <c r="AF871" s="4"/>
      <c r="AG871" s="419"/>
      <c r="AH871" s="37"/>
    </row>
    <row r="872" spans="1:34" s="4" customFormat="1">
      <c r="A872" s="58"/>
      <c r="B872" s="117"/>
      <c r="C872" s="117"/>
      <c r="D872" s="117"/>
      <c r="E872" s="117"/>
      <c r="F872" s="117"/>
      <c r="G872" s="117"/>
      <c r="H872" s="117"/>
      <c r="I872" s="117"/>
      <c r="J872" s="117"/>
      <c r="K872" s="117"/>
      <c r="L872" s="117"/>
      <c r="M872" s="117"/>
      <c r="N872" s="117"/>
      <c r="O872" s="146"/>
      <c r="P872" s="72" t="s">
        <v>581</v>
      </c>
      <c r="Q872" s="72"/>
      <c r="R872" s="72"/>
      <c r="S872" s="146"/>
      <c r="T872" s="72" t="s">
        <v>97</v>
      </c>
      <c r="U872" s="117"/>
      <c r="V872" s="117"/>
      <c r="W872" s="117"/>
      <c r="X872" s="303"/>
      <c r="Y872" s="4"/>
      <c r="Z872" s="4"/>
      <c r="AA872" s="4"/>
      <c r="AB872" s="4"/>
      <c r="AC872" s="4"/>
      <c r="AD872" s="4"/>
      <c r="AE872" s="4"/>
      <c r="AF872" s="4"/>
      <c r="AG872" s="419"/>
      <c r="AH872" s="37"/>
    </row>
    <row r="873" spans="1:34" s="4" customFormat="1">
      <c r="A873" s="58"/>
      <c r="B873" s="117"/>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303"/>
      <c r="Y873" s="4"/>
      <c r="Z873" s="4"/>
      <c r="AA873" s="4"/>
      <c r="AB873" s="4"/>
      <c r="AC873" s="4"/>
      <c r="AD873" s="4"/>
      <c r="AE873" s="4"/>
      <c r="AF873" s="4"/>
      <c r="AG873" s="419"/>
      <c r="AH873" s="37"/>
    </row>
    <row r="874" spans="1:34" s="4" customFormat="1">
      <c r="A874" s="58"/>
      <c r="B874" s="117" t="s">
        <v>821</v>
      </c>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303"/>
      <c r="Y874" s="4"/>
      <c r="Z874" s="4"/>
      <c r="AA874" s="4"/>
      <c r="AB874" s="4"/>
      <c r="AC874" s="4"/>
      <c r="AD874" s="4"/>
      <c r="AE874" s="4"/>
      <c r="AF874" s="4"/>
      <c r="AG874" s="419"/>
      <c r="AH874" s="37"/>
    </row>
    <row r="875" spans="1:34" s="4" customFormat="1">
      <c r="A875" s="58"/>
      <c r="B875" s="117"/>
      <c r="C875" s="102"/>
      <c r="D875" s="102"/>
      <c r="E875" s="102"/>
      <c r="F875" s="157" t="s">
        <v>66</v>
      </c>
      <c r="G875" s="157"/>
      <c r="H875" s="157"/>
      <c r="I875" s="157"/>
      <c r="J875" s="157"/>
      <c r="K875" s="102" t="s">
        <v>306</v>
      </c>
      <c r="L875" s="102"/>
      <c r="M875" s="102"/>
      <c r="N875" s="102"/>
      <c r="O875" s="102"/>
      <c r="P875" s="102"/>
      <c r="Q875" s="102"/>
      <c r="R875" s="102"/>
      <c r="S875" s="102"/>
      <c r="T875" s="102"/>
      <c r="U875" s="102"/>
      <c r="V875" s="102"/>
      <c r="W875" s="102"/>
      <c r="X875" s="303"/>
      <c r="Y875" s="4"/>
      <c r="Z875" s="4"/>
      <c r="AA875" s="4"/>
      <c r="AB875" s="4"/>
      <c r="AC875" s="4"/>
      <c r="AD875" s="4"/>
      <c r="AE875" s="4"/>
      <c r="AF875" s="4"/>
      <c r="AG875" s="419"/>
      <c r="AH875" s="37"/>
    </row>
    <row r="876" spans="1:34" s="4" customFormat="1">
      <c r="A876" s="58"/>
      <c r="B876" s="117"/>
      <c r="C876" s="157" t="s">
        <v>278</v>
      </c>
      <c r="D876" s="157"/>
      <c r="E876" s="157"/>
      <c r="F876" s="146"/>
      <c r="G876" s="146"/>
      <c r="H876" s="146"/>
      <c r="I876" s="146"/>
      <c r="J876" s="146"/>
      <c r="K876" s="146"/>
      <c r="L876" s="146"/>
      <c r="M876" s="146"/>
      <c r="N876" s="146"/>
      <c r="O876" s="146"/>
      <c r="P876" s="146"/>
      <c r="Q876" s="146"/>
      <c r="R876" s="146"/>
      <c r="S876" s="146"/>
      <c r="T876" s="146"/>
      <c r="U876" s="146"/>
      <c r="V876" s="146"/>
      <c r="W876" s="146"/>
      <c r="X876" s="303"/>
      <c r="Y876" s="4"/>
      <c r="Z876" s="4"/>
      <c r="AA876" s="4"/>
      <c r="AB876" s="4"/>
      <c r="AC876" s="4"/>
      <c r="AD876" s="4"/>
      <c r="AE876" s="4"/>
      <c r="AF876" s="4"/>
      <c r="AG876" s="419"/>
      <c r="AH876" s="37"/>
    </row>
    <row r="877" spans="1:34" s="4" customFormat="1">
      <c r="A877" s="58"/>
      <c r="B877" s="117"/>
      <c r="C877" s="157"/>
      <c r="D877" s="157"/>
      <c r="E877" s="157"/>
      <c r="F877" s="146"/>
      <c r="G877" s="146"/>
      <c r="H877" s="146"/>
      <c r="I877" s="146"/>
      <c r="J877" s="146"/>
      <c r="K877" s="146"/>
      <c r="L877" s="146"/>
      <c r="M877" s="146"/>
      <c r="N877" s="146"/>
      <c r="O877" s="146"/>
      <c r="P877" s="146"/>
      <c r="Q877" s="146"/>
      <c r="R877" s="146"/>
      <c r="S877" s="146"/>
      <c r="T877" s="146"/>
      <c r="U877" s="146"/>
      <c r="V877" s="146"/>
      <c r="W877" s="146"/>
      <c r="X877" s="303"/>
      <c r="Y877" s="4"/>
      <c r="Z877" s="4"/>
      <c r="AA877" s="4"/>
      <c r="AB877" s="4"/>
      <c r="AC877" s="4"/>
      <c r="AD877" s="4"/>
      <c r="AE877" s="4"/>
      <c r="AF877" s="4"/>
      <c r="AG877" s="419"/>
      <c r="AH877" s="37"/>
    </row>
    <row r="878" spans="1:34" s="4" customFormat="1">
      <c r="A878" s="58"/>
      <c r="B878" s="117"/>
      <c r="C878" s="157" t="s">
        <v>588</v>
      </c>
      <c r="D878" s="157"/>
      <c r="E878" s="157"/>
      <c r="F878" s="146"/>
      <c r="G878" s="146"/>
      <c r="H878" s="146"/>
      <c r="I878" s="146"/>
      <c r="J878" s="146"/>
      <c r="K878" s="146"/>
      <c r="L878" s="146"/>
      <c r="M878" s="146"/>
      <c r="N878" s="146"/>
      <c r="O878" s="146"/>
      <c r="P878" s="146"/>
      <c r="Q878" s="146"/>
      <c r="R878" s="146"/>
      <c r="S878" s="146"/>
      <c r="T878" s="146"/>
      <c r="U878" s="146"/>
      <c r="V878" s="146"/>
      <c r="W878" s="146"/>
      <c r="X878" s="303"/>
      <c r="Y878" s="4"/>
      <c r="Z878" s="4"/>
      <c r="AA878" s="4"/>
      <c r="AB878" s="4"/>
      <c r="AC878" s="4"/>
      <c r="AD878" s="4"/>
      <c r="AE878" s="4"/>
      <c r="AF878" s="4"/>
      <c r="AG878" s="419"/>
      <c r="AH878" s="37"/>
    </row>
    <row r="879" spans="1:34" s="4" customFormat="1">
      <c r="A879" s="58"/>
      <c r="B879" s="117"/>
      <c r="C879" s="157"/>
      <c r="D879" s="157"/>
      <c r="E879" s="157"/>
      <c r="F879" s="146"/>
      <c r="G879" s="146"/>
      <c r="H879" s="146"/>
      <c r="I879" s="146"/>
      <c r="J879" s="146"/>
      <c r="K879" s="146"/>
      <c r="L879" s="146"/>
      <c r="M879" s="146"/>
      <c r="N879" s="146"/>
      <c r="O879" s="146"/>
      <c r="P879" s="146"/>
      <c r="Q879" s="146"/>
      <c r="R879" s="146"/>
      <c r="S879" s="146"/>
      <c r="T879" s="146"/>
      <c r="U879" s="146"/>
      <c r="V879" s="146"/>
      <c r="W879" s="146"/>
      <c r="X879" s="303"/>
      <c r="Y879" s="4"/>
      <c r="Z879" s="4"/>
      <c r="AA879" s="4"/>
      <c r="AB879" s="4"/>
      <c r="AC879" s="4"/>
      <c r="AD879" s="4"/>
      <c r="AE879" s="4"/>
      <c r="AF879" s="4"/>
      <c r="AG879" s="419"/>
      <c r="AH879" s="37"/>
    </row>
    <row r="880" spans="1:34" s="4" customFormat="1">
      <c r="A880" s="60"/>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c r="X880" s="315"/>
      <c r="Y880" s="84"/>
      <c r="Z880" s="84"/>
      <c r="AA880" s="84"/>
      <c r="AB880" s="84"/>
      <c r="AC880" s="84"/>
      <c r="AD880" s="84"/>
      <c r="AE880" s="84"/>
      <c r="AF880" s="84"/>
      <c r="AG880" s="423"/>
      <c r="AH880" s="37"/>
    </row>
    <row r="881" spans="1:34" s="4" customFormat="1">
      <c r="A881" s="64" t="s">
        <v>81</v>
      </c>
      <c r="B881" s="135"/>
      <c r="C881" s="135"/>
      <c r="D881" s="135"/>
      <c r="E881" s="135"/>
      <c r="F881" s="135"/>
      <c r="G881" s="135"/>
      <c r="H881" s="135"/>
      <c r="I881" s="135"/>
      <c r="J881" s="135"/>
      <c r="K881" s="135"/>
      <c r="L881" s="135"/>
      <c r="M881" s="135"/>
      <c r="N881" s="135"/>
      <c r="O881" s="135"/>
      <c r="P881" s="135"/>
      <c r="Q881" s="135"/>
      <c r="R881" s="135"/>
      <c r="S881" s="135"/>
      <c r="T881" s="135"/>
      <c r="U881" s="135"/>
      <c r="V881" s="135"/>
      <c r="W881" s="135"/>
      <c r="X881" s="316"/>
      <c r="Y881" s="75" t="s">
        <v>220</v>
      </c>
      <c r="Z881" s="75"/>
      <c r="AA881" s="75"/>
      <c r="AB881" s="75"/>
      <c r="AC881" s="75"/>
      <c r="AD881" s="75"/>
      <c r="AE881" s="75"/>
      <c r="AF881" s="75"/>
      <c r="AG881" s="186"/>
      <c r="AH881" s="37"/>
    </row>
    <row r="882" spans="1:34" s="4" customFormat="1">
      <c r="A882" s="65"/>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c r="X882" s="317"/>
      <c r="Y882" s="103"/>
      <c r="Z882" s="103"/>
      <c r="AA882" s="103"/>
      <c r="AB882" s="103"/>
      <c r="AC882" s="103"/>
      <c r="AD882" s="103"/>
      <c r="AE882" s="103"/>
      <c r="AF882" s="103"/>
      <c r="AG882" s="462"/>
      <c r="AH882" s="37"/>
    </row>
    <row r="883" spans="1:34" s="4" customFormat="1">
      <c r="A883" s="58"/>
      <c r="B883" s="117"/>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303"/>
      <c r="Y883" s="4"/>
      <c r="Z883" s="4"/>
      <c r="AA883" s="4"/>
      <c r="AB883" s="4"/>
      <c r="AC883" s="4"/>
      <c r="AD883" s="4"/>
      <c r="AE883" s="4"/>
      <c r="AF883" s="4"/>
      <c r="AG883" s="419"/>
      <c r="AH883" s="37"/>
    </row>
    <row r="884" spans="1:34" s="4" customFormat="1">
      <c r="A884" s="59">
        <v>4</v>
      </c>
      <c r="B884" s="118" t="s">
        <v>822</v>
      </c>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303"/>
      <c r="Y884" s="327" t="s">
        <v>46</v>
      </c>
      <c r="Z884" s="374"/>
      <c r="AA884" s="374"/>
      <c r="AB884" s="374"/>
      <c r="AC884" s="374"/>
      <c r="AD884" s="374"/>
      <c r="AE884" s="374"/>
      <c r="AF884" s="374"/>
      <c r="AG884" s="440"/>
      <c r="AH884" s="37"/>
    </row>
    <row r="885" spans="1:34" s="4" customFormat="1">
      <c r="A885" s="58"/>
      <c r="B885" s="72"/>
      <c r="C885" s="72"/>
      <c r="D885" s="72"/>
      <c r="E885" s="72"/>
      <c r="F885" s="72"/>
      <c r="G885" s="72"/>
      <c r="H885" s="72"/>
      <c r="I885" s="72"/>
      <c r="J885" s="72"/>
      <c r="K885" s="72"/>
      <c r="L885" s="72"/>
      <c r="M885" s="72"/>
      <c r="N885" s="72"/>
      <c r="O885" s="72"/>
      <c r="P885" s="72"/>
      <c r="Q885" s="72"/>
      <c r="R885" s="72"/>
      <c r="S885" s="72"/>
      <c r="T885" s="72"/>
      <c r="U885" s="72"/>
      <c r="V885" s="72"/>
      <c r="W885" s="72"/>
      <c r="X885" s="303"/>
      <c r="Y885" s="327"/>
      <c r="Z885" s="374"/>
      <c r="AA885" s="374"/>
      <c r="AB885" s="374"/>
      <c r="AC885" s="374"/>
      <c r="AD885" s="374"/>
      <c r="AE885" s="374"/>
      <c r="AF885" s="374"/>
      <c r="AG885" s="440"/>
      <c r="AH885" s="37"/>
    </row>
    <row r="886" spans="1:34" s="4" customFormat="1">
      <c r="A886" s="58"/>
      <c r="B886" s="117" t="s">
        <v>629</v>
      </c>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303"/>
      <c r="Y886" s="327"/>
      <c r="Z886" s="374"/>
      <c r="AA886" s="374"/>
      <c r="AB886" s="374"/>
      <c r="AC886" s="374"/>
      <c r="AD886" s="374"/>
      <c r="AE886" s="374"/>
      <c r="AF886" s="374"/>
      <c r="AG886" s="440"/>
      <c r="AH886" s="37"/>
    </row>
    <row r="887" spans="1:34" s="4" customFormat="1">
      <c r="A887" s="58"/>
      <c r="B887" s="117"/>
      <c r="C887" s="117"/>
      <c r="D887" s="117"/>
      <c r="E887" s="117"/>
      <c r="F887" s="117"/>
      <c r="G887" s="117"/>
      <c r="H887" s="117"/>
      <c r="I887" s="117"/>
      <c r="J887" s="117"/>
      <c r="K887" s="117"/>
      <c r="L887" s="117"/>
      <c r="M887" s="117"/>
      <c r="N887" s="117"/>
      <c r="O887" s="146"/>
      <c r="P887" s="72" t="s">
        <v>581</v>
      </c>
      <c r="Q887" s="72"/>
      <c r="R887" s="72"/>
      <c r="S887" s="146"/>
      <c r="T887" s="72" t="s">
        <v>97</v>
      </c>
      <c r="U887" s="117"/>
      <c r="V887" s="117"/>
      <c r="W887" s="117"/>
      <c r="X887" s="303"/>
      <c r="Y887" s="327"/>
      <c r="Z887" s="374"/>
      <c r="AA887" s="374"/>
      <c r="AB887" s="374"/>
      <c r="AC887" s="374"/>
      <c r="AD887" s="374"/>
      <c r="AE887" s="374"/>
      <c r="AF887" s="374"/>
      <c r="AG887" s="440"/>
      <c r="AH887" s="37"/>
    </row>
    <row r="888" spans="1:34" s="4" customFormat="1">
      <c r="A888" s="58"/>
      <c r="B888" s="117"/>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303"/>
      <c r="Y888" s="327"/>
      <c r="Z888" s="374"/>
      <c r="AA888" s="374"/>
      <c r="AB888" s="374"/>
      <c r="AC888" s="374"/>
      <c r="AD888" s="374"/>
      <c r="AE888" s="374"/>
      <c r="AF888" s="374"/>
      <c r="AG888" s="440"/>
      <c r="AH888" s="37"/>
    </row>
    <row r="889" spans="1:34" s="4" customFormat="1">
      <c r="A889" s="58"/>
      <c r="B889" s="117" t="s">
        <v>824</v>
      </c>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303"/>
      <c r="Y889" s="327"/>
      <c r="Z889" s="374"/>
      <c r="AA889" s="374"/>
      <c r="AB889" s="374"/>
      <c r="AC889" s="374"/>
      <c r="AD889" s="374"/>
      <c r="AE889" s="374"/>
      <c r="AF889" s="374"/>
      <c r="AG889" s="440"/>
      <c r="AH889" s="37"/>
    </row>
    <row r="890" spans="1:34" s="4" customFormat="1">
      <c r="A890" s="58"/>
      <c r="B890" s="117"/>
      <c r="C890" s="117"/>
      <c r="D890" s="117"/>
      <c r="E890" s="117"/>
      <c r="F890" s="117"/>
      <c r="G890" s="117"/>
      <c r="H890" s="117"/>
      <c r="I890" s="117"/>
      <c r="J890" s="117"/>
      <c r="K890" s="117"/>
      <c r="L890" s="117"/>
      <c r="M890" s="117"/>
      <c r="N890" s="117"/>
      <c r="O890" s="146"/>
      <c r="P890" s="72" t="s">
        <v>461</v>
      </c>
      <c r="Q890" s="72"/>
      <c r="R890" s="72"/>
      <c r="S890" s="146"/>
      <c r="T890" s="72" t="s">
        <v>388</v>
      </c>
      <c r="U890" s="117"/>
      <c r="V890" s="117"/>
      <c r="W890" s="117"/>
      <c r="X890" s="303"/>
      <c r="Y890" s="327"/>
      <c r="Z890" s="374"/>
      <c r="AA890" s="374"/>
      <c r="AB890" s="374"/>
      <c r="AC890" s="374"/>
      <c r="AD890" s="374"/>
      <c r="AE890" s="374"/>
      <c r="AF890" s="374"/>
      <c r="AG890" s="440"/>
      <c r="AH890" s="37"/>
    </row>
    <row r="891" spans="1:34" s="4" customFormat="1">
      <c r="A891" s="58"/>
      <c r="B891" s="117"/>
      <c r="C891" s="117"/>
      <c r="D891" s="117"/>
      <c r="E891" s="117"/>
      <c r="F891" s="117"/>
      <c r="G891" s="117"/>
      <c r="H891" s="117"/>
      <c r="I891" s="117"/>
      <c r="J891" s="117"/>
      <c r="K891" s="117"/>
      <c r="L891" s="117"/>
      <c r="M891" s="117"/>
      <c r="N891" s="117"/>
      <c r="O891" s="117"/>
      <c r="P891" s="117"/>
      <c r="Q891" s="117"/>
      <c r="R891" s="117"/>
      <c r="S891" s="117"/>
      <c r="T891" s="117"/>
      <c r="U891" s="117"/>
      <c r="V891" s="117"/>
      <c r="W891" s="117"/>
      <c r="X891" s="303"/>
      <c r="Y891" s="327"/>
      <c r="Z891" s="374"/>
      <c r="AA891" s="374"/>
      <c r="AB891" s="374"/>
      <c r="AC891" s="374"/>
      <c r="AD891" s="374"/>
      <c r="AE891" s="374"/>
      <c r="AF891" s="374"/>
      <c r="AG891" s="440"/>
      <c r="AH891" s="37"/>
    </row>
    <row r="892" spans="1:34" s="4" customFormat="1">
      <c r="A892" s="58"/>
      <c r="B892" s="117" t="s">
        <v>935</v>
      </c>
      <c r="C892" s="117"/>
      <c r="D892" s="117"/>
      <c r="E892" s="117"/>
      <c r="F892" s="117"/>
      <c r="G892" s="117"/>
      <c r="H892" s="117"/>
      <c r="I892" s="117"/>
      <c r="J892" s="117"/>
      <c r="K892" s="117"/>
      <c r="L892" s="117"/>
      <c r="M892" s="117"/>
      <c r="N892" s="117"/>
      <c r="O892" s="117"/>
      <c r="P892" s="117"/>
      <c r="Q892" s="117"/>
      <c r="R892" s="117"/>
      <c r="S892" s="117"/>
      <c r="T892" s="117"/>
      <c r="U892" s="117"/>
      <c r="V892" s="117"/>
      <c r="W892" s="117"/>
      <c r="X892" s="303"/>
      <c r="Y892" s="332"/>
      <c r="Z892" s="332"/>
      <c r="AA892" s="332"/>
      <c r="AB892" s="332"/>
      <c r="AC892" s="332"/>
      <c r="AD892" s="332"/>
      <c r="AE892" s="332"/>
      <c r="AF892" s="332"/>
      <c r="AG892" s="443"/>
      <c r="AH892" s="37"/>
    </row>
    <row r="893" spans="1:34" s="4" customFormat="1">
      <c r="A893" s="58"/>
      <c r="B893" s="117"/>
      <c r="C893" s="117"/>
      <c r="D893" s="117"/>
      <c r="E893" s="117"/>
      <c r="F893" s="117"/>
      <c r="G893" s="117"/>
      <c r="H893" s="117"/>
      <c r="I893" s="117"/>
      <c r="J893" s="117"/>
      <c r="K893" s="117"/>
      <c r="L893" s="117"/>
      <c r="M893" s="117"/>
      <c r="N893" s="117"/>
      <c r="O893" s="117"/>
      <c r="P893" s="117"/>
      <c r="Q893" s="117"/>
      <c r="R893" s="117"/>
      <c r="S893" s="117"/>
      <c r="T893" s="117"/>
      <c r="U893" s="117"/>
      <c r="V893" s="117"/>
      <c r="W893" s="117"/>
      <c r="X893" s="303"/>
      <c r="Y893" s="357" t="s">
        <v>1116</v>
      </c>
      <c r="Z893" s="381"/>
      <c r="AA893" s="381"/>
      <c r="AB893" s="381"/>
      <c r="AC893" s="381"/>
      <c r="AD893" s="381"/>
      <c r="AE893" s="381"/>
      <c r="AF893" s="381"/>
      <c r="AG893" s="443"/>
      <c r="AH893" s="82"/>
    </row>
    <row r="894" spans="1:34" s="4" customFormat="1">
      <c r="A894" s="58"/>
      <c r="B894" s="117"/>
      <c r="C894" s="72" t="s">
        <v>584</v>
      </c>
      <c r="D894" s="72"/>
      <c r="E894" s="72"/>
      <c r="F894" s="72"/>
      <c r="G894" s="72"/>
      <c r="H894" s="72"/>
      <c r="I894" s="72"/>
      <c r="J894" s="72" t="s">
        <v>268</v>
      </c>
      <c r="K894" s="209"/>
      <c r="L894" s="213"/>
      <c r="M894" s="213"/>
      <c r="N894" s="215"/>
      <c r="O894" s="72"/>
      <c r="P894" s="72" t="s">
        <v>272</v>
      </c>
      <c r="Q894" s="72"/>
      <c r="R894" s="209"/>
      <c r="S894" s="213"/>
      <c r="T894" s="213"/>
      <c r="U894" s="213"/>
      <c r="V894" s="215"/>
      <c r="W894" s="117"/>
      <c r="X894" s="303"/>
      <c r="Y894" s="332"/>
      <c r="Z894" s="332"/>
      <c r="AA894" s="332"/>
      <c r="AB894" s="332"/>
      <c r="AC894" s="332"/>
      <c r="AD894" s="332"/>
      <c r="AE894" s="332"/>
      <c r="AF894" s="332"/>
      <c r="AG894" s="443"/>
      <c r="AH894" s="82"/>
    </row>
    <row r="895" spans="1:34" s="4" customFormat="1">
      <c r="A895" s="58"/>
      <c r="B895" s="117"/>
      <c r="C895" s="72"/>
      <c r="D895" s="72"/>
      <c r="E895" s="72"/>
      <c r="F895" s="72"/>
      <c r="G895" s="72"/>
      <c r="H895" s="72"/>
      <c r="I895" s="72"/>
      <c r="J895" s="72"/>
      <c r="K895" s="72"/>
      <c r="L895" s="72"/>
      <c r="M895" s="72"/>
      <c r="N895" s="72"/>
      <c r="O895" s="72"/>
      <c r="P895" s="72"/>
      <c r="Q895" s="72"/>
      <c r="R895" s="72"/>
      <c r="S895" s="72"/>
      <c r="T895" s="72"/>
      <c r="U895" s="72"/>
      <c r="V895" s="72"/>
      <c r="W895" s="117"/>
      <c r="X895" s="303"/>
      <c r="Y895" s="332"/>
      <c r="Z895" s="332"/>
      <c r="AA895" s="332"/>
      <c r="AB895" s="332"/>
      <c r="AC895" s="332"/>
      <c r="AD895" s="332"/>
      <c r="AE895" s="332"/>
      <c r="AF895" s="332"/>
      <c r="AG895" s="443"/>
      <c r="AH895" s="37"/>
    </row>
    <row r="896" spans="1:34" s="4" customFormat="1">
      <c r="A896" s="58"/>
      <c r="B896" s="117"/>
      <c r="C896" s="72" t="s">
        <v>319</v>
      </c>
      <c r="D896" s="72"/>
      <c r="E896" s="72"/>
      <c r="F896" s="72"/>
      <c r="G896" s="72"/>
      <c r="H896" s="72"/>
      <c r="I896" s="72"/>
      <c r="J896" s="72" t="s">
        <v>268</v>
      </c>
      <c r="K896" s="209"/>
      <c r="L896" s="213"/>
      <c r="M896" s="213"/>
      <c r="N896" s="215"/>
      <c r="O896" s="72"/>
      <c r="P896" s="72" t="s">
        <v>272</v>
      </c>
      <c r="Q896" s="72"/>
      <c r="R896" s="209"/>
      <c r="S896" s="213"/>
      <c r="T896" s="213"/>
      <c r="U896" s="213"/>
      <c r="V896" s="215"/>
      <c r="W896" s="117"/>
      <c r="X896" s="303"/>
      <c r="Y896" s="332"/>
      <c r="Z896" s="332"/>
      <c r="AA896" s="332"/>
      <c r="AB896" s="332"/>
      <c r="AC896" s="332"/>
      <c r="AD896" s="332"/>
      <c r="AE896" s="332"/>
      <c r="AF896" s="332"/>
      <c r="AG896" s="443"/>
      <c r="AH896" s="37"/>
    </row>
    <row r="897" spans="1:46" s="4" customFormat="1">
      <c r="A897" s="58"/>
      <c r="B897" s="117"/>
      <c r="C897" s="117"/>
      <c r="D897" s="117"/>
      <c r="E897" s="117"/>
      <c r="F897" s="117"/>
      <c r="G897" s="117"/>
      <c r="H897" s="117"/>
      <c r="I897" s="117"/>
      <c r="J897" s="117"/>
      <c r="K897" s="117"/>
      <c r="L897" s="117"/>
      <c r="M897" s="117"/>
      <c r="N897" s="117"/>
      <c r="O897" s="117"/>
      <c r="P897" s="117"/>
      <c r="Q897" s="117"/>
      <c r="R897" s="117"/>
      <c r="S897" s="117"/>
      <c r="T897" s="117"/>
      <c r="U897" s="117"/>
      <c r="V897" s="117"/>
      <c r="W897" s="117"/>
      <c r="X897" s="303"/>
      <c r="Y897" s="332"/>
      <c r="Z897" s="332"/>
      <c r="AA897" s="332"/>
      <c r="AB897" s="332"/>
      <c r="AC897" s="332"/>
      <c r="AD897" s="332"/>
      <c r="AE897" s="332"/>
      <c r="AF897" s="332"/>
      <c r="AG897" s="443"/>
      <c r="AH897" s="37"/>
      <c r="AI897" s="4"/>
      <c r="AJ897" s="4"/>
      <c r="AK897" s="4"/>
      <c r="AL897" s="4"/>
      <c r="AM897" s="4"/>
      <c r="AN897" s="4"/>
      <c r="AO897" s="4"/>
      <c r="AP897" s="4"/>
      <c r="AQ897" s="4"/>
      <c r="AR897" s="4"/>
      <c r="AS897" s="4"/>
      <c r="AT897" s="4"/>
    </row>
    <row r="898" spans="1:46" s="4" customFormat="1">
      <c r="A898" s="58"/>
      <c r="B898" s="72" t="s">
        <v>826</v>
      </c>
      <c r="C898" s="72"/>
      <c r="D898" s="72"/>
      <c r="E898" s="72"/>
      <c r="F898" s="72"/>
      <c r="G898" s="72"/>
      <c r="H898" s="72"/>
      <c r="I898" s="72"/>
      <c r="J898" s="72"/>
      <c r="K898" s="72"/>
      <c r="L898" s="72"/>
      <c r="M898" s="72"/>
      <c r="N898" s="72"/>
      <c r="O898" s="72"/>
      <c r="P898" s="72"/>
      <c r="Q898" s="72"/>
      <c r="R898" s="72"/>
      <c r="S898" s="72"/>
      <c r="T898" s="72"/>
      <c r="U898" s="72"/>
      <c r="V898" s="72"/>
      <c r="W898" s="72"/>
      <c r="X898" s="303"/>
      <c r="Y898" s="332"/>
      <c r="Z898" s="332"/>
      <c r="AA898" s="332"/>
      <c r="AB898" s="332"/>
      <c r="AC898" s="332"/>
      <c r="AD898" s="332"/>
      <c r="AE898" s="332"/>
      <c r="AF898" s="332"/>
      <c r="AG898" s="443"/>
      <c r="AH898" s="37"/>
      <c r="AI898" s="4"/>
      <c r="AJ898" s="4"/>
      <c r="AK898" s="4"/>
      <c r="AL898" s="4"/>
      <c r="AM898" s="4"/>
      <c r="AN898" s="4"/>
      <c r="AO898" s="4"/>
      <c r="AP898" s="4"/>
      <c r="AQ898" s="4"/>
      <c r="AR898" s="4"/>
      <c r="AS898" s="4"/>
      <c r="AT898" s="4"/>
    </row>
    <row r="899" spans="1:46" s="4" customFormat="1">
      <c r="A899" s="58"/>
      <c r="B899" s="117"/>
      <c r="C899" s="117"/>
      <c r="D899" s="117"/>
      <c r="E899" s="117"/>
      <c r="F899" s="117"/>
      <c r="G899" s="117"/>
      <c r="H899" s="117"/>
      <c r="I899" s="117"/>
      <c r="J899" s="117"/>
      <c r="K899" s="117"/>
      <c r="L899" s="117"/>
      <c r="M899" s="117"/>
      <c r="N899" s="117"/>
      <c r="O899" s="146"/>
      <c r="P899" s="72" t="s">
        <v>581</v>
      </c>
      <c r="Q899" s="72"/>
      <c r="R899" s="72"/>
      <c r="S899" s="146"/>
      <c r="T899" s="72" t="s">
        <v>97</v>
      </c>
      <c r="U899" s="117"/>
      <c r="V899" s="117"/>
      <c r="W899" s="117"/>
      <c r="X899" s="303"/>
      <c r="Y899" s="357" t="s">
        <v>1090</v>
      </c>
      <c r="Z899" s="381"/>
      <c r="AA899" s="381"/>
      <c r="AB899" s="381"/>
      <c r="AC899" s="381"/>
      <c r="AD899" s="381"/>
      <c r="AE899" s="381"/>
      <c r="AF899" s="381"/>
      <c r="AG899" s="443"/>
      <c r="AH899" s="37"/>
      <c r="AI899" s="4"/>
      <c r="AJ899" s="4"/>
      <c r="AK899" s="4"/>
      <c r="AL899" s="4"/>
      <c r="AM899" s="4"/>
      <c r="AN899" s="4"/>
      <c r="AO899" s="4"/>
      <c r="AP899" s="4"/>
      <c r="AQ899" s="4"/>
      <c r="AR899" s="4"/>
      <c r="AS899" s="4"/>
      <c r="AT899" s="4"/>
    </row>
    <row r="900" spans="1:46" s="4" customFormat="1">
      <c r="A900" s="58"/>
      <c r="B900" s="72"/>
      <c r="C900" s="72" t="s">
        <v>1052</v>
      </c>
      <c r="D900" s="72"/>
      <c r="E900" s="72"/>
      <c r="F900" s="72"/>
      <c r="G900" s="72"/>
      <c r="H900" s="72"/>
      <c r="I900" s="72"/>
      <c r="J900" s="72"/>
      <c r="K900" s="72"/>
      <c r="L900" s="72"/>
      <c r="M900" s="72"/>
      <c r="N900" s="72"/>
      <c r="O900" s="72"/>
      <c r="P900" s="72"/>
      <c r="Q900" s="72"/>
      <c r="R900" s="72"/>
      <c r="S900" s="72"/>
      <c r="T900" s="72"/>
      <c r="U900" s="72"/>
      <c r="V900" s="72"/>
      <c r="W900" s="72"/>
      <c r="X900" s="303"/>
      <c r="Y900" s="327"/>
      <c r="Z900" s="374"/>
      <c r="AA900" s="374"/>
      <c r="AB900" s="374"/>
      <c r="AC900" s="374"/>
      <c r="AD900" s="374"/>
      <c r="AE900" s="374"/>
      <c r="AF900" s="374"/>
      <c r="AG900" s="440"/>
      <c r="AH900" s="37"/>
      <c r="AI900" s="4"/>
      <c r="AJ900" s="4"/>
      <c r="AK900" s="4"/>
      <c r="AL900" s="4"/>
      <c r="AM900" s="4"/>
      <c r="AN900" s="4"/>
      <c r="AO900" s="4"/>
      <c r="AP900" s="4"/>
      <c r="AQ900" s="4"/>
      <c r="AR900" s="4"/>
      <c r="AS900" s="4"/>
      <c r="AT900" s="4"/>
    </row>
    <row r="901" spans="1:46" s="4" customFormat="1">
      <c r="A901" s="58"/>
      <c r="B901" s="72"/>
      <c r="C901" s="72"/>
      <c r="D901" s="72"/>
      <c r="E901" s="72"/>
      <c r="F901" s="72"/>
      <c r="G901" s="72"/>
      <c r="H901" s="72"/>
      <c r="I901" s="72"/>
      <c r="J901" s="72"/>
      <c r="K901" s="72"/>
      <c r="L901" s="72"/>
      <c r="M901" s="72"/>
      <c r="N901" s="72"/>
      <c r="O901" s="72"/>
      <c r="P901" s="72"/>
      <c r="Q901" s="72"/>
      <c r="R901" s="72"/>
      <c r="S901" s="72"/>
      <c r="T901" s="72"/>
      <c r="U901" s="72"/>
      <c r="V901" s="72"/>
      <c r="W901" s="72"/>
      <c r="X901" s="303"/>
      <c r="Y901" s="327"/>
      <c r="Z901" s="374"/>
      <c r="AA901" s="374"/>
      <c r="AB901" s="374"/>
      <c r="AC901" s="374"/>
      <c r="AD901" s="374"/>
      <c r="AE901" s="374"/>
      <c r="AF901" s="374"/>
      <c r="AG901" s="440"/>
      <c r="AH901" s="37"/>
      <c r="AI901" s="4"/>
      <c r="AJ901" s="4"/>
      <c r="AK901" s="4"/>
      <c r="AL901" s="4"/>
      <c r="AM901" s="4"/>
      <c r="AN901" s="4"/>
      <c r="AO901" s="4"/>
      <c r="AP901" s="4"/>
      <c r="AQ901" s="4"/>
      <c r="AR901" s="4"/>
      <c r="AS901" s="4"/>
      <c r="AT901" s="4"/>
    </row>
    <row r="902" spans="1:46" s="4" customFormat="1">
      <c r="A902" s="58"/>
      <c r="B902" s="72"/>
      <c r="C902" s="146"/>
      <c r="D902" s="72" t="s">
        <v>631</v>
      </c>
      <c r="E902" s="72"/>
      <c r="F902" s="72"/>
      <c r="G902" s="72"/>
      <c r="H902" s="72"/>
      <c r="I902" s="72"/>
      <c r="J902" s="146"/>
      <c r="K902" s="72" t="s">
        <v>233</v>
      </c>
      <c r="L902" s="72"/>
      <c r="M902" s="72"/>
      <c r="N902" s="72"/>
      <c r="O902" s="72"/>
      <c r="P902" s="72"/>
      <c r="Q902" s="146"/>
      <c r="R902" s="72" t="s">
        <v>328</v>
      </c>
      <c r="S902" s="72"/>
      <c r="T902" s="72"/>
      <c r="U902" s="72"/>
      <c r="V902" s="72"/>
      <c r="W902" s="72"/>
      <c r="X902" s="303"/>
      <c r="Y902" s="327"/>
      <c r="Z902" s="374"/>
      <c r="AA902" s="374"/>
      <c r="AB902" s="374"/>
      <c r="AC902" s="374"/>
      <c r="AD902" s="374"/>
      <c r="AE902" s="374"/>
      <c r="AF902" s="374"/>
      <c r="AG902" s="440"/>
      <c r="AH902" s="37"/>
      <c r="AI902" s="4"/>
      <c r="AJ902" s="4"/>
      <c r="AK902" s="4"/>
      <c r="AL902" s="4"/>
      <c r="AM902" s="4"/>
      <c r="AN902" s="4"/>
      <c r="AO902" s="4"/>
      <c r="AP902" s="4"/>
      <c r="AQ902" s="4"/>
      <c r="AR902" s="4"/>
      <c r="AS902" s="4"/>
      <c r="AT902" s="4"/>
    </row>
    <row r="903" spans="1:46" s="4" customFormat="1">
      <c r="A903" s="58"/>
      <c r="B903" s="72"/>
      <c r="C903" s="146"/>
      <c r="D903" s="72" t="s">
        <v>264</v>
      </c>
      <c r="E903" s="72"/>
      <c r="F903" s="72"/>
      <c r="G903" s="72"/>
      <c r="H903" s="72"/>
      <c r="I903" s="72"/>
      <c r="J903" s="146"/>
      <c r="K903" s="72" t="s">
        <v>33</v>
      </c>
      <c r="L903" s="72"/>
      <c r="M903" s="72"/>
      <c r="N903" s="72"/>
      <c r="O903" s="72"/>
      <c r="P903" s="72"/>
      <c r="Q903" s="146"/>
      <c r="R903" s="72" t="s">
        <v>23</v>
      </c>
      <c r="S903" s="72"/>
      <c r="T903" s="72"/>
      <c r="U903" s="72"/>
      <c r="V903" s="72"/>
      <c r="W903" s="72"/>
      <c r="X903" s="303"/>
      <c r="Y903" s="327"/>
      <c r="Z903" s="374"/>
      <c r="AA903" s="374"/>
      <c r="AB903" s="374"/>
      <c r="AC903" s="374"/>
      <c r="AD903" s="374"/>
      <c r="AE903" s="374"/>
      <c r="AF903" s="374"/>
      <c r="AG903" s="440"/>
      <c r="AH903" s="37"/>
      <c r="AI903" s="4"/>
      <c r="AJ903" s="4"/>
      <c r="AK903" s="4"/>
      <c r="AL903" s="4"/>
      <c r="AM903" s="4"/>
      <c r="AN903" s="4"/>
      <c r="AO903" s="4"/>
      <c r="AP903" s="4"/>
      <c r="AQ903" s="4"/>
      <c r="AR903" s="4"/>
      <c r="AS903" s="4"/>
      <c r="AT903" s="4"/>
    </row>
    <row r="904" spans="1:46" s="4" customFormat="1">
      <c r="A904" s="58"/>
      <c r="B904" s="72"/>
      <c r="C904" s="72"/>
      <c r="D904" s="72" t="s">
        <v>303</v>
      </c>
      <c r="E904" s="72"/>
      <c r="F904" s="72"/>
      <c r="G904" s="109"/>
      <c r="H904" s="142"/>
      <c r="I904" s="142"/>
      <c r="J904" s="142"/>
      <c r="K904" s="142"/>
      <c r="L904" s="142"/>
      <c r="M904" s="142"/>
      <c r="N904" s="142"/>
      <c r="O904" s="142"/>
      <c r="P904" s="142"/>
      <c r="Q904" s="142"/>
      <c r="R904" s="142"/>
      <c r="S904" s="142"/>
      <c r="T904" s="142"/>
      <c r="U904" s="287"/>
      <c r="V904" s="72"/>
      <c r="W904" s="72"/>
      <c r="X904" s="303"/>
      <c r="Y904" s="327"/>
      <c r="Z904" s="374"/>
      <c r="AA904" s="374"/>
      <c r="AB904" s="374"/>
      <c r="AC904" s="374"/>
      <c r="AD904" s="374"/>
      <c r="AE904" s="374"/>
      <c r="AF904" s="374"/>
      <c r="AG904" s="440"/>
      <c r="AH904" s="37"/>
      <c r="AI904" s="4"/>
      <c r="AJ904" s="4"/>
      <c r="AK904" s="4"/>
      <c r="AL904" s="4"/>
      <c r="AM904" s="4"/>
      <c r="AN904" s="4"/>
      <c r="AO904" s="4"/>
      <c r="AP904" s="4"/>
      <c r="AQ904" s="4"/>
      <c r="AR904" s="4"/>
      <c r="AS904" s="4"/>
      <c r="AT904" s="4"/>
    </row>
    <row r="905" spans="1:46" s="4" customFormat="1">
      <c r="A905" s="58"/>
      <c r="B905" s="72"/>
      <c r="C905" s="72"/>
      <c r="D905" s="72"/>
      <c r="E905" s="72"/>
      <c r="F905" s="72"/>
      <c r="G905" s="110"/>
      <c r="H905" s="143"/>
      <c r="I905" s="143"/>
      <c r="J905" s="143"/>
      <c r="K905" s="143"/>
      <c r="L905" s="143"/>
      <c r="M905" s="143"/>
      <c r="N905" s="143"/>
      <c r="O905" s="143"/>
      <c r="P905" s="143"/>
      <c r="Q905" s="143"/>
      <c r="R905" s="143"/>
      <c r="S905" s="143"/>
      <c r="T905" s="143"/>
      <c r="U905" s="289"/>
      <c r="V905" s="72"/>
      <c r="W905" s="72"/>
      <c r="X905" s="303"/>
      <c r="Y905" s="327"/>
      <c r="Z905" s="374"/>
      <c r="AA905" s="374"/>
      <c r="AB905" s="374"/>
      <c r="AC905" s="374"/>
      <c r="AD905" s="374"/>
      <c r="AE905" s="374"/>
      <c r="AF905" s="374"/>
      <c r="AG905" s="440"/>
      <c r="AH905" s="37"/>
      <c r="AI905" s="4"/>
      <c r="AJ905" s="4"/>
      <c r="AK905" s="4"/>
      <c r="AL905" s="4"/>
      <c r="AM905" s="4"/>
      <c r="AN905" s="4"/>
      <c r="AO905" s="4"/>
      <c r="AP905" s="4"/>
      <c r="AQ905" s="4"/>
      <c r="AR905" s="4"/>
      <c r="AS905" s="4"/>
      <c r="AT905" s="4"/>
    </row>
    <row r="906" spans="1:46" s="4" customFormat="1">
      <c r="A906" s="58"/>
      <c r="B906" s="72"/>
      <c r="C906" s="72"/>
      <c r="D906" s="72"/>
      <c r="E906" s="72"/>
      <c r="F906" s="72"/>
      <c r="G906" s="72"/>
      <c r="H906" s="72"/>
      <c r="I906" s="72"/>
      <c r="J906" s="72"/>
      <c r="K906" s="72"/>
      <c r="L906" s="72"/>
      <c r="M906" s="72"/>
      <c r="N906" s="72"/>
      <c r="O906" s="72"/>
      <c r="P906" s="72"/>
      <c r="Q906" s="72"/>
      <c r="R906" s="72"/>
      <c r="S906" s="72"/>
      <c r="T906" s="72"/>
      <c r="U906" s="72"/>
      <c r="V906" s="72"/>
      <c r="W906" s="72"/>
      <c r="X906" s="303"/>
      <c r="Y906" s="327"/>
      <c r="Z906" s="374"/>
      <c r="AA906" s="374"/>
      <c r="AB906" s="374"/>
      <c r="AC906" s="374"/>
      <c r="AD906" s="374"/>
      <c r="AE906" s="374"/>
      <c r="AF906" s="374"/>
      <c r="AG906" s="440"/>
      <c r="AH906" s="37"/>
      <c r="AI906" s="4"/>
      <c r="AJ906" s="4"/>
      <c r="AK906" s="4"/>
      <c r="AL906" s="4"/>
      <c r="AM906" s="4"/>
      <c r="AN906" s="4"/>
      <c r="AO906" s="4"/>
      <c r="AP906" s="4"/>
      <c r="AQ906" s="4"/>
      <c r="AR906" s="4"/>
      <c r="AS906" s="4"/>
      <c r="AT906" s="4"/>
    </row>
    <row r="907" spans="1:46" s="4" customFormat="1">
      <c r="A907" s="58"/>
      <c r="B907" s="117" t="s">
        <v>633</v>
      </c>
      <c r="C907" s="117"/>
      <c r="D907" s="117"/>
      <c r="E907" s="117"/>
      <c r="F907" s="117"/>
      <c r="G907" s="117"/>
      <c r="H907" s="117"/>
      <c r="I907" s="117"/>
      <c r="J907" s="117"/>
      <c r="K907" s="117"/>
      <c r="L907" s="117"/>
      <c r="M907" s="117"/>
      <c r="N907" s="117"/>
      <c r="O907" s="117"/>
      <c r="P907" s="117"/>
      <c r="Q907" s="117"/>
      <c r="R907" s="117"/>
      <c r="S907" s="117"/>
      <c r="T907" s="117"/>
      <c r="U907" s="117"/>
      <c r="V907" s="117"/>
      <c r="W907" s="117"/>
      <c r="X907" s="303"/>
      <c r="Y907" s="327" t="s">
        <v>153</v>
      </c>
      <c r="Z907" s="374"/>
      <c r="AA907" s="374"/>
      <c r="AB907" s="374"/>
      <c r="AC907" s="374"/>
      <c r="AD907" s="374"/>
      <c r="AE907" s="374"/>
      <c r="AF907" s="374"/>
      <c r="AG907" s="440"/>
      <c r="AH907" s="37"/>
      <c r="AI907" s="4"/>
      <c r="AJ907" s="4"/>
      <c r="AK907" s="4"/>
      <c r="AL907" s="4"/>
      <c r="AM907" s="4"/>
      <c r="AN907" s="4"/>
      <c r="AO907" s="4"/>
      <c r="AP907" s="4"/>
      <c r="AQ907" s="4"/>
      <c r="AR907" s="4"/>
      <c r="AS907" s="4"/>
      <c r="AT907" s="4"/>
    </row>
    <row r="908" spans="1:46" s="4" customFormat="1">
      <c r="A908" s="58"/>
      <c r="B908" s="117"/>
      <c r="C908" s="117"/>
      <c r="D908" s="117"/>
      <c r="E908" s="117"/>
      <c r="F908" s="117"/>
      <c r="G908" s="117"/>
      <c r="H908" s="117"/>
      <c r="I908" s="117"/>
      <c r="J908" s="117"/>
      <c r="K908" s="117"/>
      <c r="L908" s="117"/>
      <c r="M908" s="117"/>
      <c r="N908" s="117"/>
      <c r="O908" s="146"/>
      <c r="P908" s="72" t="s">
        <v>581</v>
      </c>
      <c r="Q908" s="72"/>
      <c r="R908" s="72"/>
      <c r="S908" s="146"/>
      <c r="T908" s="72" t="s">
        <v>97</v>
      </c>
      <c r="U908" s="117"/>
      <c r="V908" s="117"/>
      <c r="W908" s="117"/>
      <c r="X908" s="303"/>
      <c r="Y908" s="327"/>
      <c r="Z908" s="374"/>
      <c r="AA908" s="374"/>
      <c r="AB908" s="374"/>
      <c r="AC908" s="374"/>
      <c r="AD908" s="374"/>
      <c r="AE908" s="374"/>
      <c r="AF908" s="374"/>
      <c r="AG908" s="440"/>
      <c r="AH908" s="37"/>
      <c r="AI908" s="4"/>
      <c r="AJ908" s="4"/>
      <c r="AK908" s="4"/>
      <c r="AL908" s="4"/>
      <c r="AM908" s="4"/>
      <c r="AN908" s="4"/>
      <c r="AO908" s="4"/>
      <c r="AP908" s="4"/>
      <c r="AQ908" s="4"/>
      <c r="AR908" s="4"/>
      <c r="AS908" s="4"/>
      <c r="AT908" s="4"/>
    </row>
    <row r="909" spans="1:46" s="4" customFormat="1">
      <c r="A909" s="58"/>
      <c r="B909" s="117"/>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303"/>
      <c r="Y909" s="327"/>
      <c r="Z909" s="374"/>
      <c r="AA909" s="374"/>
      <c r="AB909" s="374"/>
      <c r="AC909" s="374"/>
      <c r="AD909" s="374"/>
      <c r="AE909" s="374"/>
      <c r="AF909" s="374"/>
      <c r="AG909" s="440"/>
      <c r="AH909" s="37"/>
      <c r="AI909" s="4"/>
      <c r="AJ909" s="4"/>
      <c r="AK909" s="4"/>
      <c r="AL909" s="4"/>
      <c r="AM909" s="4"/>
      <c r="AN909" s="4"/>
      <c r="AO909" s="4"/>
      <c r="AP909" s="4"/>
      <c r="AQ909" s="4"/>
      <c r="AR909" s="4"/>
      <c r="AS909" s="4"/>
      <c r="AT909" s="4"/>
    </row>
    <row r="910" spans="1:46" s="4" customFormat="1">
      <c r="A910" s="58"/>
      <c r="B910" s="117"/>
      <c r="C910" s="117" t="s">
        <v>634</v>
      </c>
      <c r="D910" s="117"/>
      <c r="E910" s="117"/>
      <c r="F910" s="117"/>
      <c r="G910" s="117"/>
      <c r="H910" s="117"/>
      <c r="I910" s="117"/>
      <c r="J910" s="117"/>
      <c r="K910" s="117"/>
      <c r="L910" s="117"/>
      <c r="M910" s="117"/>
      <c r="N910" s="117"/>
      <c r="O910" s="117"/>
      <c r="P910" s="117"/>
      <c r="Q910" s="117"/>
      <c r="R910" s="117"/>
      <c r="S910" s="117"/>
      <c r="T910" s="117"/>
      <c r="U910" s="117"/>
      <c r="V910" s="117"/>
      <c r="W910" s="117"/>
      <c r="X910" s="303"/>
      <c r="Y910" s="327"/>
      <c r="Z910" s="374"/>
      <c r="AA910" s="374"/>
      <c r="AB910" s="374"/>
      <c r="AC910" s="374"/>
      <c r="AD910" s="374"/>
      <c r="AE910" s="374"/>
      <c r="AF910" s="374"/>
      <c r="AG910" s="440"/>
      <c r="AH910" s="37"/>
      <c r="AI910" s="4"/>
      <c r="AJ910" s="4"/>
      <c r="AK910" s="4"/>
      <c r="AL910" s="4"/>
      <c r="AM910" s="4"/>
      <c r="AN910" s="4"/>
      <c r="AO910" s="4"/>
      <c r="AP910" s="4"/>
      <c r="AQ910" s="4"/>
      <c r="AR910" s="4"/>
      <c r="AS910" s="4"/>
      <c r="AT910" s="4"/>
    </row>
    <row r="911" spans="1:46" s="4" customFormat="1">
      <c r="A911" s="58"/>
      <c r="B911" s="117"/>
      <c r="C911" s="117"/>
      <c r="D911" s="109"/>
      <c r="E911" s="142"/>
      <c r="F911" s="142"/>
      <c r="G911" s="142"/>
      <c r="H911" s="142"/>
      <c r="I911" s="142"/>
      <c r="J911" s="142"/>
      <c r="K911" s="142"/>
      <c r="L911" s="142"/>
      <c r="M911" s="142"/>
      <c r="N911" s="142"/>
      <c r="O911" s="142"/>
      <c r="P911" s="142"/>
      <c r="Q911" s="142"/>
      <c r="R911" s="142"/>
      <c r="S911" s="142"/>
      <c r="T911" s="142"/>
      <c r="U911" s="142"/>
      <c r="V911" s="287"/>
      <c r="W911" s="117"/>
      <c r="X911" s="303"/>
      <c r="Y911" s="327"/>
      <c r="Z911" s="374"/>
      <c r="AA911" s="374"/>
      <c r="AB911" s="374"/>
      <c r="AC911" s="374"/>
      <c r="AD911" s="374"/>
      <c r="AE911" s="374"/>
      <c r="AF911" s="374"/>
      <c r="AG911" s="440"/>
      <c r="AH911" s="37"/>
      <c r="AI911" s="4"/>
      <c r="AJ911" s="4"/>
      <c r="AK911" s="467"/>
      <c r="AL911" s="467"/>
      <c r="AM911" s="467"/>
      <c r="AN911" s="467"/>
      <c r="AO911" s="467"/>
      <c r="AP911" s="467"/>
      <c r="AQ911" s="467"/>
      <c r="AR911" s="467"/>
      <c r="AS911" s="467"/>
      <c r="AT911" s="467"/>
    </row>
    <row r="912" spans="1:46" s="4" customFormat="1">
      <c r="A912" s="58"/>
      <c r="B912" s="117"/>
      <c r="C912" s="117"/>
      <c r="D912" s="156"/>
      <c r="E912" s="174"/>
      <c r="F912" s="174"/>
      <c r="G912" s="174"/>
      <c r="H912" s="174"/>
      <c r="I912" s="174"/>
      <c r="J912" s="174"/>
      <c r="K912" s="174"/>
      <c r="L912" s="174"/>
      <c r="M912" s="174"/>
      <c r="N912" s="174"/>
      <c r="O912" s="174"/>
      <c r="P912" s="174"/>
      <c r="Q912" s="174"/>
      <c r="R912" s="174"/>
      <c r="S912" s="174"/>
      <c r="T912" s="174"/>
      <c r="U912" s="174"/>
      <c r="V912" s="288"/>
      <c r="W912" s="117"/>
      <c r="X912" s="303"/>
      <c r="Y912" s="366"/>
      <c r="Z912" s="366"/>
      <c r="AA912" s="366"/>
      <c r="AB912" s="366"/>
      <c r="AC912" s="366"/>
      <c r="AD912" s="366"/>
      <c r="AE912" s="366"/>
      <c r="AF912" s="366"/>
      <c r="AG912" s="440"/>
      <c r="AH912" s="37"/>
      <c r="AI912" s="4"/>
      <c r="AJ912" s="4"/>
      <c r="AK912" s="468"/>
      <c r="AL912" s="468"/>
      <c r="AM912" s="468"/>
      <c r="AN912" s="468"/>
      <c r="AO912" s="468"/>
      <c r="AP912" s="468"/>
      <c r="AQ912" s="468"/>
      <c r="AR912" s="468"/>
      <c r="AS912" s="468"/>
      <c r="AT912" s="468"/>
    </row>
    <row r="913" spans="1:46" s="4" customFormat="1">
      <c r="A913" s="58"/>
      <c r="B913" s="117"/>
      <c r="C913" s="117"/>
      <c r="D913" s="110"/>
      <c r="E913" s="143"/>
      <c r="F913" s="143"/>
      <c r="G913" s="143"/>
      <c r="H913" s="143"/>
      <c r="I913" s="143"/>
      <c r="J913" s="143"/>
      <c r="K913" s="143"/>
      <c r="L913" s="143"/>
      <c r="M913" s="143"/>
      <c r="N913" s="143"/>
      <c r="O913" s="143"/>
      <c r="P913" s="143"/>
      <c r="Q913" s="143"/>
      <c r="R913" s="143"/>
      <c r="S913" s="143"/>
      <c r="T913" s="143"/>
      <c r="U913" s="143"/>
      <c r="V913" s="289"/>
      <c r="W913" s="117"/>
      <c r="X913" s="303"/>
      <c r="Y913" s="332"/>
      <c r="Z913" s="332"/>
      <c r="AA913" s="332"/>
      <c r="AB913" s="332"/>
      <c r="AC913" s="332"/>
      <c r="AD913" s="332"/>
      <c r="AE913" s="332"/>
      <c r="AF913" s="332"/>
      <c r="AG913" s="443"/>
      <c r="AH913" s="37"/>
      <c r="AI913" s="4"/>
      <c r="AJ913" s="4"/>
      <c r="AK913" s="467"/>
      <c r="AL913" s="467"/>
      <c r="AM913" s="467"/>
      <c r="AN913" s="467"/>
      <c r="AO913" s="467"/>
      <c r="AP913" s="467"/>
      <c r="AQ913" s="467"/>
      <c r="AR913" s="467"/>
      <c r="AS913" s="467"/>
      <c r="AT913" s="467"/>
    </row>
    <row r="914" spans="1:46" s="4" customFormat="1">
      <c r="A914" s="58"/>
      <c r="B914" s="117"/>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303"/>
      <c r="Y914" s="332"/>
      <c r="Z914" s="332"/>
      <c r="AA914" s="332"/>
      <c r="AB914" s="332"/>
      <c r="AC914" s="332"/>
      <c r="AD914" s="332"/>
      <c r="AE914" s="332"/>
      <c r="AF914" s="332"/>
      <c r="AG914" s="443"/>
      <c r="AH914" s="37"/>
      <c r="AI914" s="4"/>
      <c r="AJ914" s="4"/>
      <c r="AK914" s="467"/>
      <c r="AL914" s="467"/>
      <c r="AM914" s="467"/>
      <c r="AN914" s="467"/>
      <c r="AO914" s="467"/>
      <c r="AP914" s="467"/>
      <c r="AQ914" s="467"/>
      <c r="AR914" s="467"/>
      <c r="AS914" s="467"/>
      <c r="AT914" s="467"/>
    </row>
    <row r="915" spans="1:46" s="4" customFormat="1">
      <c r="A915" s="58"/>
      <c r="B915" s="117"/>
      <c r="C915" s="119" t="s">
        <v>827</v>
      </c>
      <c r="D915" s="119"/>
      <c r="E915" s="119"/>
      <c r="F915" s="119"/>
      <c r="G915" s="119"/>
      <c r="H915" s="119"/>
      <c r="I915" s="119"/>
      <c r="J915" s="119"/>
      <c r="K915" s="119"/>
      <c r="L915" s="119"/>
      <c r="M915" s="119"/>
      <c r="N915" s="119"/>
      <c r="O915" s="119"/>
      <c r="P915" s="119"/>
      <c r="Q915" s="119"/>
      <c r="R915" s="119"/>
      <c r="S915" s="119"/>
      <c r="T915" s="119"/>
      <c r="U915" s="119"/>
      <c r="V915" s="119"/>
      <c r="W915" s="119"/>
      <c r="X915" s="304"/>
      <c r="Y915" s="332"/>
      <c r="Z915" s="332"/>
      <c r="AA915" s="332"/>
      <c r="AB915" s="332"/>
      <c r="AC915" s="332"/>
      <c r="AD915" s="332"/>
      <c r="AE915" s="332"/>
      <c r="AF915" s="332"/>
      <c r="AG915" s="443"/>
      <c r="AH915" s="37"/>
      <c r="AI915" s="4"/>
      <c r="AJ915" s="4"/>
      <c r="AK915" s="467"/>
      <c r="AL915" s="467"/>
      <c r="AM915" s="467"/>
      <c r="AN915" s="467"/>
      <c r="AO915" s="467"/>
      <c r="AP915" s="467"/>
      <c r="AQ915" s="467"/>
      <c r="AR915" s="467"/>
      <c r="AS915" s="467"/>
      <c r="AT915" s="467"/>
    </row>
    <row r="916" spans="1:46" s="4" customFormat="1">
      <c r="A916" s="58"/>
      <c r="B916" s="117"/>
      <c r="C916" s="119"/>
      <c r="D916" s="119"/>
      <c r="E916" s="119"/>
      <c r="F916" s="119"/>
      <c r="G916" s="119"/>
      <c r="H916" s="119"/>
      <c r="I916" s="119"/>
      <c r="J916" s="119"/>
      <c r="K916" s="119"/>
      <c r="L916" s="119"/>
      <c r="M916" s="119"/>
      <c r="N916" s="119"/>
      <c r="O916" s="119"/>
      <c r="P916" s="119"/>
      <c r="Q916" s="119"/>
      <c r="R916" s="119"/>
      <c r="S916" s="119"/>
      <c r="T916" s="119"/>
      <c r="U916" s="119"/>
      <c r="V916" s="119"/>
      <c r="W916" s="119"/>
      <c r="X916" s="304"/>
      <c r="Y916" s="332"/>
      <c r="Z916" s="332"/>
      <c r="AA916" s="332"/>
      <c r="AB916" s="332"/>
      <c r="AC916" s="332"/>
      <c r="AD916" s="332"/>
      <c r="AE916" s="332"/>
      <c r="AF916" s="332"/>
      <c r="AG916" s="443"/>
      <c r="AH916" s="37"/>
      <c r="AI916" s="4"/>
      <c r="AJ916" s="4"/>
      <c r="AK916" s="467"/>
      <c r="AL916" s="467"/>
      <c r="AM916" s="467"/>
      <c r="AN916" s="467"/>
      <c r="AO916" s="467"/>
      <c r="AP916" s="467"/>
      <c r="AQ916" s="467"/>
      <c r="AR916" s="467"/>
      <c r="AS916" s="467"/>
      <c r="AT916" s="467"/>
    </row>
    <row r="917" spans="1:46" s="4" customFormat="1">
      <c r="A917" s="58"/>
      <c r="B917" s="117"/>
      <c r="C917" s="117"/>
      <c r="D917" s="117"/>
      <c r="E917" s="117"/>
      <c r="F917" s="72" t="s">
        <v>274</v>
      </c>
      <c r="G917" s="72"/>
      <c r="H917" s="72"/>
      <c r="I917" s="209"/>
      <c r="J917" s="215"/>
      <c r="K917" s="72" t="s">
        <v>273</v>
      </c>
      <c r="L917" s="72"/>
      <c r="M917" s="72" t="s">
        <v>459</v>
      </c>
      <c r="N917" s="72"/>
      <c r="O917" s="72"/>
      <c r="P917" s="209"/>
      <c r="Q917" s="215"/>
      <c r="R917" s="72" t="s">
        <v>273</v>
      </c>
      <c r="S917" s="117"/>
      <c r="T917" s="117"/>
      <c r="U917" s="117"/>
      <c r="V917" s="117"/>
      <c r="W917" s="117"/>
      <c r="X917" s="303"/>
      <c r="Y917" s="332"/>
      <c r="Z917" s="332"/>
      <c r="AA917" s="332"/>
      <c r="AB917" s="332"/>
      <c r="AC917" s="332"/>
      <c r="AD917" s="332"/>
      <c r="AE917" s="332"/>
      <c r="AF917" s="332"/>
      <c r="AG917" s="443"/>
      <c r="AH917" s="37"/>
      <c r="AI917" s="4"/>
      <c r="AJ917" s="4"/>
      <c r="AK917" s="467"/>
      <c r="AL917" s="467"/>
      <c r="AM917" s="467"/>
      <c r="AN917" s="467"/>
      <c r="AO917" s="467"/>
      <c r="AP917" s="467"/>
      <c r="AQ917" s="467"/>
      <c r="AR917" s="467"/>
      <c r="AS917" s="467"/>
      <c r="AT917" s="467"/>
    </row>
    <row r="918" spans="1:46" s="4" customFormat="1">
      <c r="A918" s="58"/>
      <c r="B918" s="117"/>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303"/>
      <c r="Y918" s="367" t="s">
        <v>1113</v>
      </c>
      <c r="Z918" s="387"/>
      <c r="AA918" s="387"/>
      <c r="AB918" s="387"/>
      <c r="AC918" s="387"/>
      <c r="AD918" s="387"/>
      <c r="AE918" s="387"/>
      <c r="AF918" s="387"/>
      <c r="AG918" s="463"/>
      <c r="AH918" s="37"/>
      <c r="AI918" s="4"/>
      <c r="AJ918" s="4"/>
      <c r="AK918" s="467"/>
      <c r="AL918" s="467"/>
      <c r="AM918" s="467"/>
      <c r="AN918" s="467"/>
      <c r="AO918" s="467"/>
      <c r="AP918" s="467"/>
      <c r="AQ918" s="467"/>
      <c r="AR918" s="467"/>
      <c r="AS918" s="467"/>
      <c r="AT918" s="467"/>
    </row>
    <row r="919" spans="1:46" s="4" customFormat="1">
      <c r="A919" s="58"/>
      <c r="B919" s="117" t="s">
        <v>450</v>
      </c>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303"/>
      <c r="Y919" s="357" t="s">
        <v>1117</v>
      </c>
      <c r="Z919" s="381"/>
      <c r="AA919" s="381"/>
      <c r="AB919" s="381"/>
      <c r="AC919" s="381"/>
      <c r="AD919" s="381"/>
      <c r="AE919" s="381"/>
      <c r="AF919" s="381"/>
      <c r="AG919" s="443"/>
      <c r="AH919" s="37"/>
      <c r="AI919" s="4"/>
      <c r="AJ919" s="4"/>
      <c r="AK919" s="467"/>
      <c r="AL919" s="467"/>
      <c r="AM919" s="467"/>
      <c r="AN919" s="467"/>
      <c r="AO919" s="467"/>
      <c r="AP919" s="467"/>
      <c r="AQ919" s="467"/>
      <c r="AR919" s="467"/>
      <c r="AS919" s="467"/>
      <c r="AT919" s="467"/>
    </row>
    <row r="920" spans="1:46" s="4" customFormat="1">
      <c r="A920" s="58"/>
      <c r="B920" s="117"/>
      <c r="C920" s="117"/>
      <c r="D920" s="117"/>
      <c r="E920" s="117"/>
      <c r="F920" s="117"/>
      <c r="G920" s="117"/>
      <c r="H920" s="117"/>
      <c r="I920" s="117"/>
      <c r="J920" s="117"/>
      <c r="K920" s="117"/>
      <c r="L920" s="117"/>
      <c r="M920" s="117"/>
      <c r="N920" s="117"/>
      <c r="O920" s="146"/>
      <c r="P920" s="72" t="s">
        <v>581</v>
      </c>
      <c r="Q920" s="72"/>
      <c r="R920" s="72"/>
      <c r="S920" s="146"/>
      <c r="T920" s="72" t="s">
        <v>97</v>
      </c>
      <c r="U920" s="117"/>
      <c r="V920" s="117"/>
      <c r="W920" s="117"/>
      <c r="X920" s="303"/>
      <c r="Y920" s="357" t="s">
        <v>361</v>
      </c>
      <c r="Z920" s="381"/>
      <c r="AA920" s="381"/>
      <c r="AB920" s="381"/>
      <c r="AC920" s="381"/>
      <c r="AD920" s="381"/>
      <c r="AE920" s="381"/>
      <c r="AF920" s="381"/>
      <c r="AG920" s="443"/>
      <c r="AH920" s="37"/>
      <c r="AI920" s="4"/>
      <c r="AJ920" s="4"/>
      <c r="AK920" s="467"/>
      <c r="AL920" s="467"/>
      <c r="AM920" s="467"/>
      <c r="AN920" s="467"/>
      <c r="AO920" s="467"/>
      <c r="AP920" s="467"/>
      <c r="AQ920" s="467"/>
      <c r="AR920" s="467"/>
      <c r="AS920" s="467"/>
      <c r="AT920" s="467"/>
    </row>
    <row r="921" spans="1:46" s="4" customFormat="1">
      <c r="A921" s="58"/>
      <c r="B921" s="117"/>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303"/>
      <c r="Y921" s="332"/>
      <c r="Z921" s="332"/>
      <c r="AA921" s="332"/>
      <c r="AB921" s="332"/>
      <c r="AC921" s="332"/>
      <c r="AD921" s="332"/>
      <c r="AE921" s="332"/>
      <c r="AF921" s="332"/>
      <c r="AG921" s="443"/>
      <c r="AH921" s="37"/>
      <c r="AI921" s="4"/>
      <c r="AJ921" s="4"/>
      <c r="AK921" s="467"/>
      <c r="AL921" s="467"/>
      <c r="AM921" s="467"/>
      <c r="AN921" s="467"/>
      <c r="AO921" s="467"/>
      <c r="AP921" s="467"/>
      <c r="AQ921" s="467"/>
      <c r="AR921" s="467"/>
      <c r="AS921" s="467"/>
      <c r="AT921" s="467"/>
    </row>
    <row r="922" spans="1:46" s="4" customFormat="1">
      <c r="A922" s="58"/>
      <c r="B922" s="117"/>
      <c r="C922" s="117" t="s">
        <v>527</v>
      </c>
      <c r="D922" s="117"/>
      <c r="E922" s="117"/>
      <c r="F922" s="117"/>
      <c r="G922" s="117"/>
      <c r="H922" s="117"/>
      <c r="I922" s="117"/>
      <c r="J922" s="117"/>
      <c r="K922" s="117"/>
      <c r="L922" s="117"/>
      <c r="M922" s="117"/>
      <c r="N922" s="117"/>
      <c r="O922" s="117"/>
      <c r="P922" s="117"/>
      <c r="Q922" s="117"/>
      <c r="R922" s="117"/>
      <c r="S922" s="117"/>
      <c r="T922" s="117"/>
      <c r="U922" s="117"/>
      <c r="V922" s="117"/>
      <c r="W922" s="117"/>
      <c r="X922" s="303"/>
      <c r="Y922" s="327" t="s">
        <v>118</v>
      </c>
      <c r="Z922" s="374"/>
      <c r="AA922" s="374"/>
      <c r="AB922" s="374"/>
      <c r="AC922" s="374"/>
      <c r="AD922" s="374"/>
      <c r="AE922" s="374"/>
      <c r="AF922" s="374"/>
      <c r="AG922" s="440"/>
      <c r="AH922" s="37"/>
      <c r="AI922" s="4"/>
      <c r="AJ922" s="4"/>
      <c r="AK922" s="467"/>
      <c r="AL922" s="467"/>
      <c r="AM922" s="467"/>
      <c r="AN922" s="467"/>
      <c r="AO922" s="467"/>
      <c r="AP922" s="467"/>
      <c r="AQ922" s="467"/>
      <c r="AR922" s="467"/>
      <c r="AS922" s="467"/>
      <c r="AT922" s="467"/>
    </row>
    <row r="923" spans="1:46" s="4" customFormat="1">
      <c r="A923" s="58"/>
      <c r="B923" s="117"/>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303"/>
      <c r="Y923" s="327"/>
      <c r="Z923" s="374"/>
      <c r="AA923" s="374"/>
      <c r="AB923" s="374"/>
      <c r="AC923" s="374"/>
      <c r="AD923" s="374"/>
      <c r="AE923" s="374"/>
      <c r="AF923" s="374"/>
      <c r="AG923" s="440"/>
      <c r="AH923" s="37"/>
      <c r="AI923" s="4"/>
      <c r="AJ923" s="4"/>
      <c r="AK923" s="467"/>
      <c r="AL923" s="467"/>
      <c r="AM923" s="467"/>
      <c r="AN923" s="467"/>
      <c r="AO923" s="467"/>
      <c r="AP923" s="467"/>
      <c r="AQ923" s="467"/>
      <c r="AR923" s="467"/>
      <c r="AS923" s="467"/>
      <c r="AT923" s="467"/>
    </row>
    <row r="924" spans="1:46" s="4" customFormat="1">
      <c r="A924" s="58"/>
      <c r="B924" s="117"/>
      <c r="C924" s="117"/>
      <c r="D924" s="72" t="s">
        <v>274</v>
      </c>
      <c r="E924" s="72"/>
      <c r="F924" s="72"/>
      <c r="G924" s="72" t="s">
        <v>635</v>
      </c>
      <c r="H924" s="72"/>
      <c r="I924" s="72"/>
      <c r="J924" s="209"/>
      <c r="K924" s="215"/>
      <c r="L924" s="72" t="s">
        <v>273</v>
      </c>
      <c r="M924" s="72"/>
      <c r="N924" s="72" t="s">
        <v>413</v>
      </c>
      <c r="O924" s="72"/>
      <c r="P924" s="72"/>
      <c r="Q924" s="209"/>
      <c r="R924" s="215"/>
      <c r="S924" s="72" t="s">
        <v>273</v>
      </c>
      <c r="T924" s="72"/>
      <c r="U924" s="117"/>
      <c r="V924" s="117"/>
      <c r="W924" s="117"/>
      <c r="X924" s="303"/>
      <c r="Y924" s="327"/>
      <c r="Z924" s="374"/>
      <c r="AA924" s="374"/>
      <c r="AB924" s="374"/>
      <c r="AC924" s="374"/>
      <c r="AD924" s="374"/>
      <c r="AE924" s="374"/>
      <c r="AF924" s="374"/>
      <c r="AG924" s="440"/>
      <c r="AH924" s="82"/>
      <c r="AI924" s="4"/>
      <c r="AJ924" s="4"/>
      <c r="AK924" s="467"/>
      <c r="AL924" s="467"/>
      <c r="AM924" s="467"/>
      <c r="AN924" s="467"/>
      <c r="AO924" s="467"/>
      <c r="AP924" s="467"/>
      <c r="AQ924" s="467"/>
      <c r="AR924" s="467"/>
      <c r="AS924" s="467"/>
      <c r="AT924" s="467"/>
    </row>
    <row r="925" spans="1:46" s="4" customFormat="1">
      <c r="A925" s="58"/>
      <c r="B925" s="117"/>
      <c r="C925" s="117"/>
      <c r="D925" s="72"/>
      <c r="E925" s="72"/>
      <c r="F925" s="72"/>
      <c r="G925" s="72"/>
      <c r="H925" s="72"/>
      <c r="I925" s="72"/>
      <c r="J925" s="72"/>
      <c r="K925" s="72"/>
      <c r="L925" s="72"/>
      <c r="M925" s="72"/>
      <c r="N925" s="72"/>
      <c r="O925" s="72"/>
      <c r="P925" s="72"/>
      <c r="Q925" s="72"/>
      <c r="R925" s="72"/>
      <c r="S925" s="72"/>
      <c r="T925" s="72"/>
      <c r="U925" s="117"/>
      <c r="V925" s="117"/>
      <c r="W925" s="117"/>
      <c r="X925" s="303"/>
      <c r="Y925" s="327"/>
      <c r="Z925" s="374"/>
      <c r="AA925" s="374"/>
      <c r="AB925" s="374"/>
      <c r="AC925" s="374"/>
      <c r="AD925" s="374"/>
      <c r="AE925" s="374"/>
      <c r="AF925" s="374"/>
      <c r="AG925" s="440"/>
      <c r="AH925" s="82"/>
      <c r="AI925" s="4"/>
      <c r="AJ925" s="4"/>
      <c r="AK925" s="467"/>
      <c r="AL925" s="467"/>
      <c r="AM925" s="467"/>
      <c r="AN925" s="467"/>
      <c r="AO925" s="467"/>
      <c r="AP925" s="467"/>
      <c r="AQ925" s="467"/>
      <c r="AR925" s="467"/>
      <c r="AS925" s="467"/>
      <c r="AT925" s="467"/>
    </row>
    <row r="926" spans="1:46" s="4" customFormat="1">
      <c r="A926" s="58"/>
      <c r="B926" s="117"/>
      <c r="C926" s="117"/>
      <c r="D926" s="72" t="s">
        <v>459</v>
      </c>
      <c r="E926" s="72"/>
      <c r="F926" s="72"/>
      <c r="G926" s="72" t="s">
        <v>635</v>
      </c>
      <c r="H926" s="72"/>
      <c r="I926" s="72"/>
      <c r="J926" s="209"/>
      <c r="K926" s="215"/>
      <c r="L926" s="72" t="s">
        <v>273</v>
      </c>
      <c r="M926" s="72"/>
      <c r="N926" s="72" t="s">
        <v>413</v>
      </c>
      <c r="O926" s="72"/>
      <c r="P926" s="72"/>
      <c r="Q926" s="209"/>
      <c r="R926" s="215"/>
      <c r="S926" s="72" t="s">
        <v>273</v>
      </c>
      <c r="T926" s="72"/>
      <c r="U926" s="117"/>
      <c r="V926" s="117"/>
      <c r="W926" s="117"/>
      <c r="X926" s="303"/>
      <c r="Y926" s="327"/>
      <c r="Z926" s="374"/>
      <c r="AA926" s="374"/>
      <c r="AB926" s="374"/>
      <c r="AC926" s="374"/>
      <c r="AD926" s="374"/>
      <c r="AE926" s="374"/>
      <c r="AF926" s="374"/>
      <c r="AG926" s="440"/>
      <c r="AH926" s="37"/>
      <c r="AI926" s="4"/>
      <c r="AJ926" s="4"/>
      <c r="AK926" s="467"/>
      <c r="AL926" s="467"/>
      <c r="AM926" s="467"/>
      <c r="AN926" s="467"/>
      <c r="AO926" s="467"/>
      <c r="AP926" s="467"/>
      <c r="AQ926" s="467"/>
      <c r="AR926" s="467"/>
      <c r="AS926" s="467"/>
      <c r="AT926" s="467"/>
    </row>
    <row r="927" spans="1:46" s="4" customFormat="1">
      <c r="A927" s="58"/>
      <c r="B927" s="72"/>
      <c r="C927" s="72"/>
      <c r="D927" s="72"/>
      <c r="E927" s="72"/>
      <c r="F927" s="72"/>
      <c r="G927" s="72"/>
      <c r="H927" s="72"/>
      <c r="I927" s="72"/>
      <c r="J927" s="72"/>
      <c r="K927" s="72"/>
      <c r="L927" s="72"/>
      <c r="M927" s="72"/>
      <c r="N927" s="72"/>
      <c r="O927" s="72"/>
      <c r="P927" s="72"/>
      <c r="Q927" s="72"/>
      <c r="R927" s="72"/>
      <c r="S927" s="72"/>
      <c r="T927" s="72"/>
      <c r="U927" s="72"/>
      <c r="V927" s="72"/>
      <c r="W927" s="72"/>
      <c r="X927" s="303"/>
      <c r="Y927" s="327"/>
      <c r="Z927" s="374"/>
      <c r="AA927" s="374"/>
      <c r="AB927" s="374"/>
      <c r="AC927" s="374"/>
      <c r="AD927" s="374"/>
      <c r="AE927" s="374"/>
      <c r="AF927" s="374"/>
      <c r="AG927" s="440"/>
      <c r="AH927" s="37"/>
      <c r="AI927" s="4"/>
      <c r="AJ927" s="4"/>
      <c r="AK927" s="4"/>
      <c r="AL927" s="4"/>
      <c r="AM927" s="4"/>
      <c r="AN927" s="4"/>
      <c r="AO927" s="4"/>
      <c r="AP927" s="4"/>
      <c r="AQ927" s="4"/>
      <c r="AR927" s="467"/>
      <c r="AS927" s="467"/>
      <c r="AT927" s="467"/>
    </row>
    <row r="928" spans="1:46" s="4" customFormat="1">
      <c r="A928" s="58"/>
      <c r="B928" s="72" t="s">
        <v>574</v>
      </c>
      <c r="C928" s="72"/>
      <c r="D928" s="72"/>
      <c r="E928" s="72"/>
      <c r="F928" s="72"/>
      <c r="G928" s="72"/>
      <c r="H928" s="72"/>
      <c r="I928" s="72"/>
      <c r="J928" s="72"/>
      <c r="K928" s="72"/>
      <c r="L928" s="72"/>
      <c r="M928" s="72"/>
      <c r="N928" s="72"/>
      <c r="O928" s="72"/>
      <c r="P928" s="72"/>
      <c r="Q928" s="72"/>
      <c r="R928" s="72"/>
      <c r="S928" s="72"/>
      <c r="T928" s="72"/>
      <c r="U928" s="72"/>
      <c r="V928" s="72"/>
      <c r="W928" s="72"/>
      <c r="X928" s="303"/>
      <c r="Y928" s="327"/>
      <c r="Z928" s="374"/>
      <c r="AA928" s="374"/>
      <c r="AB928" s="374"/>
      <c r="AC928" s="374"/>
      <c r="AD928" s="374"/>
      <c r="AE928" s="374"/>
      <c r="AF928" s="374"/>
      <c r="AG928" s="440"/>
      <c r="AH928" s="37"/>
      <c r="AI928" s="4"/>
      <c r="AJ928" s="4"/>
      <c r="AK928" s="4"/>
      <c r="AL928" s="4"/>
      <c r="AM928" s="4"/>
      <c r="AN928" s="4"/>
      <c r="AO928" s="4"/>
      <c r="AP928" s="4"/>
      <c r="AQ928" s="4"/>
      <c r="AR928" s="467"/>
      <c r="AS928" s="467"/>
      <c r="AT928" s="467"/>
    </row>
    <row r="929" spans="1:46" s="4" customFormat="1">
      <c r="A929" s="58"/>
      <c r="B929" s="72"/>
      <c r="C929" s="71"/>
      <c r="D929" s="71"/>
      <c r="E929" s="71"/>
      <c r="F929" s="71"/>
      <c r="G929" s="71"/>
      <c r="H929" s="71"/>
      <c r="I929" s="71"/>
      <c r="J929" s="71"/>
      <c r="K929" s="71"/>
      <c r="L929" s="71"/>
      <c r="M929" s="71"/>
      <c r="N929" s="71"/>
      <c r="O929" s="146"/>
      <c r="P929" s="72" t="s">
        <v>461</v>
      </c>
      <c r="Q929" s="72"/>
      <c r="R929" s="72"/>
      <c r="S929" s="146"/>
      <c r="T929" s="72" t="s">
        <v>388</v>
      </c>
      <c r="U929" s="71"/>
      <c r="V929" s="71"/>
      <c r="W929" s="71"/>
      <c r="X929" s="252"/>
      <c r="Y929" s="327"/>
      <c r="Z929" s="374"/>
      <c r="AA929" s="374"/>
      <c r="AB929" s="374"/>
      <c r="AC929" s="374"/>
      <c r="AD929" s="374"/>
      <c r="AE929" s="374"/>
      <c r="AF929" s="374"/>
      <c r="AG929" s="440"/>
      <c r="AH929" s="37"/>
      <c r="AI929" s="4"/>
      <c r="AJ929" s="4"/>
      <c r="AK929" s="4"/>
      <c r="AL929" s="4"/>
      <c r="AM929" s="4"/>
      <c r="AN929" s="4"/>
      <c r="AO929" s="4"/>
      <c r="AP929" s="4"/>
      <c r="AQ929" s="4"/>
      <c r="AR929" s="467"/>
      <c r="AS929" s="467"/>
      <c r="AT929" s="467"/>
    </row>
    <row r="930" spans="1:46" s="4" customFormat="1">
      <c r="A930" s="58"/>
      <c r="B930" s="72"/>
      <c r="C930" s="71"/>
      <c r="D930" s="71"/>
      <c r="E930" s="71"/>
      <c r="F930" s="71"/>
      <c r="G930" s="71"/>
      <c r="H930" s="71"/>
      <c r="I930" s="71"/>
      <c r="J930" s="71"/>
      <c r="K930" s="71"/>
      <c r="L930" s="71"/>
      <c r="M930" s="71"/>
      <c r="N930" s="71"/>
      <c r="O930" s="71"/>
      <c r="P930" s="71"/>
      <c r="Q930" s="71"/>
      <c r="R930" s="71"/>
      <c r="S930" s="71"/>
      <c r="T930" s="71"/>
      <c r="U930" s="71"/>
      <c r="V930" s="71"/>
      <c r="W930" s="71"/>
      <c r="X930" s="252"/>
      <c r="Y930" s="327"/>
      <c r="Z930" s="374"/>
      <c r="AA930" s="374"/>
      <c r="AB930" s="374"/>
      <c r="AC930" s="374"/>
      <c r="AD930" s="374"/>
      <c r="AE930" s="374"/>
      <c r="AF930" s="374"/>
      <c r="AG930" s="440"/>
      <c r="AH930" s="37"/>
      <c r="AI930" s="4"/>
      <c r="AJ930" s="4"/>
      <c r="AK930" s="4"/>
      <c r="AL930" s="4"/>
      <c r="AM930" s="4"/>
      <c r="AN930" s="4"/>
      <c r="AO930" s="4"/>
      <c r="AP930" s="4"/>
      <c r="AQ930" s="4"/>
      <c r="AR930" s="467"/>
      <c r="AS930" s="467"/>
      <c r="AT930" s="467"/>
    </row>
    <row r="931" spans="1:46" s="4" customFormat="1">
      <c r="A931" s="58"/>
      <c r="B931" s="72" t="s">
        <v>3</v>
      </c>
      <c r="C931" s="72"/>
      <c r="D931" s="72"/>
      <c r="E931" s="72"/>
      <c r="F931" s="72"/>
      <c r="G931" s="72"/>
      <c r="H931" s="72"/>
      <c r="I931" s="72"/>
      <c r="J931" s="72"/>
      <c r="K931" s="72"/>
      <c r="L931" s="72"/>
      <c r="M931" s="72"/>
      <c r="N931" s="72"/>
      <c r="O931" s="72"/>
      <c r="P931" s="72"/>
      <c r="Q931" s="72"/>
      <c r="R931" s="72"/>
      <c r="S931" s="72"/>
      <c r="T931" s="72"/>
      <c r="U931" s="72"/>
      <c r="V931" s="72"/>
      <c r="W931" s="72"/>
      <c r="X931" s="303"/>
      <c r="Y931" s="327" t="s">
        <v>324</v>
      </c>
      <c r="Z931" s="374"/>
      <c r="AA931" s="374"/>
      <c r="AB931" s="374"/>
      <c r="AC931" s="374"/>
      <c r="AD931" s="374"/>
      <c r="AE931" s="374"/>
      <c r="AF931" s="374"/>
      <c r="AG931" s="440"/>
      <c r="AH931" s="37"/>
      <c r="AI931" s="4"/>
      <c r="AJ931" s="4"/>
      <c r="AK931" s="4"/>
      <c r="AL931" s="4"/>
      <c r="AM931" s="4"/>
      <c r="AN931" s="4"/>
      <c r="AO931" s="4"/>
      <c r="AP931" s="4"/>
      <c r="AQ931" s="4"/>
      <c r="AR931" s="4"/>
      <c r="AS931" s="4"/>
      <c r="AT931" s="4"/>
    </row>
    <row r="932" spans="1:46" s="4" customFormat="1">
      <c r="A932" s="58"/>
      <c r="B932" s="72"/>
      <c r="C932" s="72"/>
      <c r="D932" s="72"/>
      <c r="E932" s="72"/>
      <c r="F932" s="72"/>
      <c r="G932" s="72"/>
      <c r="H932" s="72"/>
      <c r="I932" s="72"/>
      <c r="J932" s="72"/>
      <c r="K932" s="72"/>
      <c r="L932" s="72"/>
      <c r="M932" s="72"/>
      <c r="N932" s="72"/>
      <c r="O932" s="146"/>
      <c r="P932" s="72" t="s">
        <v>581</v>
      </c>
      <c r="Q932" s="72"/>
      <c r="R932" s="72"/>
      <c r="S932" s="146"/>
      <c r="T932" s="72" t="s">
        <v>97</v>
      </c>
      <c r="U932" s="72"/>
      <c r="V932" s="72"/>
      <c r="W932" s="72"/>
      <c r="X932" s="303"/>
      <c r="Y932" s="327"/>
      <c r="Z932" s="374"/>
      <c r="AA932" s="374"/>
      <c r="AB932" s="374"/>
      <c r="AC932" s="374"/>
      <c r="AD932" s="374"/>
      <c r="AE932" s="374"/>
      <c r="AF932" s="374"/>
      <c r="AG932" s="440"/>
      <c r="AH932" s="37"/>
      <c r="AI932" s="4"/>
      <c r="AJ932" s="4"/>
      <c r="AK932" s="4"/>
      <c r="AL932" s="4"/>
      <c r="AM932" s="4"/>
      <c r="AN932" s="4"/>
      <c r="AO932" s="4"/>
      <c r="AP932" s="4"/>
      <c r="AQ932" s="4"/>
      <c r="AR932" s="4"/>
      <c r="AS932" s="4"/>
      <c r="AT932" s="4"/>
    </row>
    <row r="933" spans="1:46" s="4" customFormat="1">
      <c r="A933" s="58"/>
      <c r="B933" s="72"/>
      <c r="C933" s="72"/>
      <c r="D933" s="72"/>
      <c r="E933" s="72"/>
      <c r="F933" s="72"/>
      <c r="G933" s="72"/>
      <c r="H933" s="72"/>
      <c r="I933" s="72"/>
      <c r="J933" s="72"/>
      <c r="K933" s="72"/>
      <c r="L933" s="72"/>
      <c r="M933" s="72"/>
      <c r="N933" s="72"/>
      <c r="O933" s="72"/>
      <c r="P933" s="72"/>
      <c r="Q933" s="72"/>
      <c r="R933" s="72"/>
      <c r="S933" s="72"/>
      <c r="T933" s="72"/>
      <c r="U933" s="72"/>
      <c r="V933" s="72"/>
      <c r="W933" s="72"/>
      <c r="X933" s="303"/>
      <c r="Y933" s="327"/>
      <c r="Z933" s="374"/>
      <c r="AA933" s="374"/>
      <c r="AB933" s="374"/>
      <c r="AC933" s="374"/>
      <c r="AD933" s="374"/>
      <c r="AE933" s="374"/>
      <c r="AF933" s="374"/>
      <c r="AG933" s="440"/>
      <c r="AH933" s="37"/>
      <c r="AI933" s="4"/>
      <c r="AJ933" s="4"/>
      <c r="AK933" s="4"/>
      <c r="AL933" s="4"/>
      <c r="AM933" s="4"/>
      <c r="AN933" s="4"/>
      <c r="AO933" s="4"/>
      <c r="AP933" s="4"/>
      <c r="AQ933" s="4"/>
      <c r="AR933" s="4"/>
      <c r="AS933" s="4"/>
      <c r="AT933" s="4"/>
    </row>
    <row r="934" spans="1:46" s="4" customFormat="1">
      <c r="A934" s="58"/>
      <c r="B934" s="72"/>
      <c r="C934" s="72" t="s">
        <v>1053</v>
      </c>
      <c r="D934" s="72"/>
      <c r="E934" s="72"/>
      <c r="F934" s="72"/>
      <c r="G934" s="72"/>
      <c r="H934" s="72"/>
      <c r="I934" s="72"/>
      <c r="J934" s="72"/>
      <c r="K934" s="72"/>
      <c r="L934" s="72"/>
      <c r="M934" s="72"/>
      <c r="N934" s="72"/>
      <c r="O934" s="72"/>
      <c r="P934" s="72"/>
      <c r="Q934" s="72"/>
      <c r="R934" s="72"/>
      <c r="S934" s="72"/>
      <c r="T934" s="72"/>
      <c r="U934" s="72"/>
      <c r="V934" s="72"/>
      <c r="W934" s="72"/>
      <c r="X934" s="303"/>
      <c r="Y934" s="327"/>
      <c r="Z934" s="374"/>
      <c r="AA934" s="374"/>
      <c r="AB934" s="374"/>
      <c r="AC934" s="374"/>
      <c r="AD934" s="374"/>
      <c r="AE934" s="374"/>
      <c r="AF934" s="374"/>
      <c r="AG934" s="440"/>
      <c r="AH934" s="37"/>
      <c r="AI934" s="4"/>
      <c r="AJ934" s="4"/>
      <c r="AK934" s="4"/>
      <c r="AL934" s="4"/>
      <c r="AM934" s="4"/>
      <c r="AN934" s="4"/>
      <c r="AO934" s="4"/>
      <c r="AP934" s="4"/>
      <c r="AQ934" s="4"/>
      <c r="AR934" s="4"/>
      <c r="AS934" s="4"/>
      <c r="AT934" s="4"/>
    </row>
    <row r="935" spans="1:46" s="4" customFormat="1">
      <c r="A935" s="58"/>
      <c r="B935" s="72"/>
      <c r="C935" s="72"/>
      <c r="D935" s="109"/>
      <c r="E935" s="142"/>
      <c r="F935" s="142"/>
      <c r="G935" s="142"/>
      <c r="H935" s="142"/>
      <c r="I935" s="142"/>
      <c r="J935" s="142"/>
      <c r="K935" s="142"/>
      <c r="L935" s="142"/>
      <c r="M935" s="142"/>
      <c r="N935" s="142"/>
      <c r="O935" s="142"/>
      <c r="P935" s="142"/>
      <c r="Q935" s="142"/>
      <c r="R935" s="142"/>
      <c r="S935" s="142"/>
      <c r="T935" s="142"/>
      <c r="U935" s="287"/>
      <c r="V935" s="72"/>
      <c r="W935" s="72"/>
      <c r="X935" s="303"/>
      <c r="Y935" s="327"/>
      <c r="Z935" s="374"/>
      <c r="AA935" s="374"/>
      <c r="AB935" s="374"/>
      <c r="AC935" s="374"/>
      <c r="AD935" s="374"/>
      <c r="AE935" s="374"/>
      <c r="AF935" s="374"/>
      <c r="AG935" s="440"/>
      <c r="AH935" s="332"/>
      <c r="AI935" s="4"/>
      <c r="AJ935" s="4"/>
      <c r="AK935" s="4"/>
      <c r="AL935" s="4"/>
      <c r="AM935" s="4"/>
      <c r="AN935" s="4"/>
      <c r="AO935" s="4"/>
      <c r="AP935" s="4"/>
      <c r="AQ935" s="4"/>
      <c r="AR935" s="4"/>
      <c r="AS935" s="4"/>
      <c r="AT935" s="4"/>
    </row>
    <row r="936" spans="1:46" s="4" customFormat="1">
      <c r="A936" s="58"/>
      <c r="B936" s="72"/>
      <c r="C936" s="72"/>
      <c r="D936" s="156"/>
      <c r="E936" s="175"/>
      <c r="F936" s="175"/>
      <c r="G936" s="175"/>
      <c r="H936" s="175"/>
      <c r="I936" s="175"/>
      <c r="J936" s="175"/>
      <c r="K936" s="175"/>
      <c r="L936" s="175"/>
      <c r="M936" s="175"/>
      <c r="N936" s="175"/>
      <c r="O936" s="175"/>
      <c r="P936" s="175"/>
      <c r="Q936" s="175"/>
      <c r="R936" s="175"/>
      <c r="S936" s="175"/>
      <c r="T936" s="175"/>
      <c r="U936" s="288"/>
      <c r="V936" s="72"/>
      <c r="W936" s="72"/>
      <c r="X936" s="303"/>
      <c r="Y936" s="327"/>
      <c r="Z936" s="374"/>
      <c r="AA936" s="374"/>
      <c r="AB936" s="374"/>
      <c r="AC936" s="374"/>
      <c r="AD936" s="374"/>
      <c r="AE936" s="374"/>
      <c r="AF936" s="374"/>
      <c r="AG936" s="440"/>
      <c r="AH936" s="37"/>
      <c r="AI936" s="4"/>
      <c r="AJ936" s="4"/>
      <c r="AK936" s="4"/>
      <c r="AL936" s="4"/>
      <c r="AM936" s="4"/>
      <c r="AN936" s="4"/>
      <c r="AO936" s="4"/>
      <c r="AP936" s="4"/>
      <c r="AQ936" s="4"/>
      <c r="AR936" s="4"/>
      <c r="AS936" s="4"/>
      <c r="AT936" s="4"/>
    </row>
    <row r="937" spans="1:46" s="4" customFormat="1">
      <c r="A937" s="58"/>
      <c r="B937" s="72"/>
      <c r="C937" s="72"/>
      <c r="D937" s="110"/>
      <c r="E937" s="143"/>
      <c r="F937" s="143"/>
      <c r="G937" s="143"/>
      <c r="H937" s="143"/>
      <c r="I937" s="143"/>
      <c r="J937" s="143"/>
      <c r="K937" s="143"/>
      <c r="L937" s="143"/>
      <c r="M937" s="143"/>
      <c r="N937" s="143"/>
      <c r="O937" s="143"/>
      <c r="P937" s="143"/>
      <c r="Q937" s="143"/>
      <c r="R937" s="143"/>
      <c r="S937" s="143"/>
      <c r="T937" s="143"/>
      <c r="U937" s="289"/>
      <c r="V937" s="72"/>
      <c r="W937" s="72"/>
      <c r="X937" s="303"/>
      <c r="Y937" s="327"/>
      <c r="Z937" s="374"/>
      <c r="AA937" s="374"/>
      <c r="AB937" s="374"/>
      <c r="AC937" s="374"/>
      <c r="AD937" s="374"/>
      <c r="AE937" s="374"/>
      <c r="AF937" s="374"/>
      <c r="AG937" s="440"/>
      <c r="AH937" s="37"/>
      <c r="AI937" s="4"/>
      <c r="AJ937" s="4"/>
      <c r="AK937" s="4"/>
      <c r="AL937" s="4"/>
      <c r="AM937" s="4"/>
      <c r="AN937" s="4"/>
      <c r="AO937" s="4"/>
      <c r="AP937" s="4"/>
      <c r="AQ937" s="4"/>
      <c r="AR937" s="4"/>
      <c r="AS937" s="4"/>
      <c r="AT937" s="4"/>
    </row>
    <row r="938" spans="1:46" s="4" customFormat="1">
      <c r="A938" s="58"/>
      <c r="B938" s="117"/>
      <c r="C938" s="117"/>
      <c r="D938" s="176"/>
      <c r="E938" s="176"/>
      <c r="F938" s="176"/>
      <c r="G938" s="176"/>
      <c r="H938" s="176"/>
      <c r="I938" s="176"/>
      <c r="J938" s="176"/>
      <c r="K938" s="176"/>
      <c r="L938" s="176"/>
      <c r="M938" s="176"/>
      <c r="N938" s="176"/>
      <c r="O938" s="176"/>
      <c r="P938" s="176"/>
      <c r="Q938" s="176"/>
      <c r="R938" s="176"/>
      <c r="S938" s="176"/>
      <c r="T938" s="176"/>
      <c r="U938" s="176"/>
      <c r="V938" s="72"/>
      <c r="W938" s="117"/>
      <c r="X938" s="303"/>
      <c r="Y938" s="327"/>
      <c r="Z938" s="366"/>
      <c r="AA938" s="366"/>
      <c r="AB938" s="366"/>
      <c r="AC938" s="366"/>
      <c r="AD938" s="366"/>
      <c r="AE938" s="366"/>
      <c r="AF938" s="366"/>
      <c r="AG938" s="440"/>
      <c r="AH938" s="37"/>
      <c r="AI938" s="4"/>
      <c r="AJ938" s="4"/>
      <c r="AK938" s="4"/>
      <c r="AL938" s="4"/>
      <c r="AM938" s="4"/>
      <c r="AN938" s="4"/>
      <c r="AO938" s="4"/>
      <c r="AP938" s="4"/>
      <c r="AQ938" s="4"/>
      <c r="AR938" s="4"/>
      <c r="AS938" s="4"/>
      <c r="AT938" s="4"/>
    </row>
    <row r="939" spans="1:46" s="4" customFormat="1">
      <c r="A939" s="60"/>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c r="X939" s="315"/>
      <c r="Y939" s="368"/>
      <c r="Z939" s="388"/>
      <c r="AA939" s="388"/>
      <c r="AB939" s="388"/>
      <c r="AC939" s="388"/>
      <c r="AD939" s="388"/>
      <c r="AE939" s="388"/>
      <c r="AF939" s="388"/>
      <c r="AG939" s="464"/>
      <c r="AH939" s="37"/>
      <c r="AI939" s="4"/>
      <c r="AJ939" s="4"/>
      <c r="AK939" s="4"/>
      <c r="AL939" s="4"/>
      <c r="AM939" s="4"/>
      <c r="AN939" s="4"/>
      <c r="AO939" s="4"/>
      <c r="AP939" s="4"/>
      <c r="AQ939" s="4"/>
      <c r="AR939" s="4"/>
      <c r="AS939" s="4"/>
      <c r="AT939" s="4"/>
    </row>
    <row r="940" spans="1:46" s="4" customFormat="1">
      <c r="A940" s="64" t="s">
        <v>81</v>
      </c>
      <c r="B940" s="135"/>
      <c r="C940" s="135"/>
      <c r="D940" s="135"/>
      <c r="E940" s="135"/>
      <c r="F940" s="135"/>
      <c r="G940" s="135"/>
      <c r="H940" s="135"/>
      <c r="I940" s="135"/>
      <c r="J940" s="135"/>
      <c r="K940" s="135"/>
      <c r="L940" s="135"/>
      <c r="M940" s="135"/>
      <c r="N940" s="135"/>
      <c r="O940" s="135"/>
      <c r="P940" s="135"/>
      <c r="Q940" s="135"/>
      <c r="R940" s="135"/>
      <c r="S940" s="135"/>
      <c r="T940" s="135"/>
      <c r="U940" s="135"/>
      <c r="V940" s="135"/>
      <c r="W940" s="135"/>
      <c r="X940" s="316"/>
      <c r="Y940" s="75" t="s">
        <v>220</v>
      </c>
      <c r="Z940" s="75"/>
      <c r="AA940" s="75"/>
      <c r="AB940" s="75"/>
      <c r="AC940" s="75"/>
      <c r="AD940" s="75"/>
      <c r="AE940" s="75"/>
      <c r="AF940" s="75"/>
      <c r="AG940" s="186"/>
      <c r="AH940" s="37"/>
      <c r="AI940" s="4"/>
      <c r="AJ940" s="4"/>
      <c r="AK940" s="4"/>
      <c r="AL940" s="4"/>
      <c r="AM940" s="4"/>
      <c r="AN940" s="4"/>
      <c r="AO940" s="4"/>
      <c r="AP940" s="4"/>
      <c r="AQ940" s="4"/>
      <c r="AR940" s="4"/>
      <c r="AS940" s="4"/>
      <c r="AT940" s="4"/>
    </row>
    <row r="941" spans="1:46" s="4" customFormat="1">
      <c r="A941" s="65"/>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c r="X941" s="317"/>
      <c r="Y941" s="103"/>
      <c r="Z941" s="103"/>
      <c r="AA941" s="103"/>
      <c r="AB941" s="103"/>
      <c r="AC941" s="103"/>
      <c r="AD941" s="103"/>
      <c r="AE941" s="103"/>
      <c r="AF941" s="103"/>
      <c r="AG941" s="462"/>
      <c r="AH941" s="37"/>
      <c r="AI941" s="4"/>
      <c r="AJ941" s="4"/>
      <c r="AK941" s="4"/>
      <c r="AL941" s="4"/>
      <c r="AM941" s="4"/>
      <c r="AN941" s="4"/>
      <c r="AO941" s="4"/>
      <c r="AP941" s="4"/>
      <c r="AQ941" s="4"/>
      <c r="AR941" s="4"/>
      <c r="AS941" s="4"/>
      <c r="AT941" s="4"/>
    </row>
    <row r="942" spans="1:46" s="4" customFormat="1">
      <c r="A942" s="58"/>
      <c r="B942" s="117"/>
      <c r="C942" s="117"/>
      <c r="D942" s="117"/>
      <c r="E942" s="117"/>
      <c r="F942" s="117"/>
      <c r="G942" s="117"/>
      <c r="H942" s="117"/>
      <c r="I942" s="117"/>
      <c r="J942" s="117"/>
      <c r="K942" s="117"/>
      <c r="L942" s="117"/>
      <c r="M942" s="117"/>
      <c r="N942" s="117"/>
      <c r="O942" s="117"/>
      <c r="P942" s="117"/>
      <c r="Q942" s="117"/>
      <c r="R942" s="117"/>
      <c r="S942" s="117"/>
      <c r="T942" s="117"/>
      <c r="U942" s="117"/>
      <c r="V942" s="117"/>
      <c r="W942" s="117"/>
      <c r="X942" s="303"/>
      <c r="Y942" s="117"/>
      <c r="Z942" s="117"/>
      <c r="AA942" s="117"/>
      <c r="AB942" s="117"/>
      <c r="AC942" s="117"/>
      <c r="AD942" s="117"/>
      <c r="AE942" s="117"/>
      <c r="AF942" s="4"/>
      <c r="AG942" s="419"/>
      <c r="AH942" s="37"/>
      <c r="AI942" s="4"/>
      <c r="AJ942" s="4"/>
      <c r="AK942" s="4"/>
      <c r="AL942" s="4"/>
      <c r="AM942" s="4"/>
      <c r="AN942" s="4"/>
      <c r="AO942" s="4"/>
      <c r="AP942" s="4"/>
      <c r="AQ942" s="4"/>
      <c r="AR942" s="4"/>
      <c r="AS942" s="4"/>
      <c r="AT942" s="4"/>
    </row>
    <row r="943" spans="1:46" s="4" customFormat="1">
      <c r="A943" s="58"/>
      <c r="B943" s="117" t="s">
        <v>705</v>
      </c>
      <c r="C943" s="117"/>
      <c r="D943" s="117"/>
      <c r="E943" s="117"/>
      <c r="F943" s="117"/>
      <c r="G943" s="117"/>
      <c r="H943" s="117"/>
      <c r="I943" s="117"/>
      <c r="J943" s="117"/>
      <c r="K943" s="117"/>
      <c r="L943" s="117"/>
      <c r="M943" s="117"/>
      <c r="N943" s="117"/>
      <c r="O943" s="4"/>
      <c r="P943" s="146"/>
      <c r="Q943" s="72" t="s">
        <v>581</v>
      </c>
      <c r="R943" s="72"/>
      <c r="S943" s="72"/>
      <c r="T943" s="146"/>
      <c r="U943" s="72" t="s">
        <v>97</v>
      </c>
      <c r="V943" s="117"/>
      <c r="W943" s="117"/>
      <c r="X943" s="303"/>
      <c r="Y943" s="369" t="s">
        <v>400</v>
      </c>
      <c r="Z943" s="329"/>
      <c r="AA943" s="329"/>
      <c r="AB943" s="329"/>
      <c r="AC943" s="329"/>
      <c r="AD943" s="329"/>
      <c r="AE943" s="329"/>
      <c r="AF943" s="329"/>
      <c r="AG943" s="465"/>
      <c r="AH943" s="37"/>
      <c r="AI943" s="4"/>
      <c r="AJ943" s="4"/>
      <c r="AK943" s="4"/>
      <c r="AL943" s="4"/>
      <c r="AM943" s="4"/>
      <c r="AN943" s="4"/>
      <c r="AO943" s="4"/>
      <c r="AP943" s="4"/>
      <c r="AQ943" s="4"/>
      <c r="AR943" s="4"/>
      <c r="AS943" s="4"/>
      <c r="AT943" s="4"/>
    </row>
    <row r="944" spans="1:46" s="4" customFormat="1">
      <c r="A944" s="58"/>
      <c r="B944" s="117"/>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303"/>
      <c r="Y944" s="369"/>
      <c r="Z944" s="329"/>
      <c r="AA944" s="329"/>
      <c r="AB944" s="329"/>
      <c r="AC944" s="329"/>
      <c r="AD944" s="329"/>
      <c r="AE944" s="329"/>
      <c r="AF944" s="329"/>
      <c r="AG944" s="465"/>
      <c r="AH944" s="37"/>
      <c r="AI944" s="4"/>
      <c r="AJ944" s="4"/>
      <c r="AK944" s="4"/>
      <c r="AL944" s="4"/>
      <c r="AM944" s="4"/>
      <c r="AN944" s="4"/>
      <c r="AO944" s="4"/>
      <c r="AP944" s="4"/>
      <c r="AQ944" s="4"/>
      <c r="AR944" s="4"/>
      <c r="AS944" s="4"/>
      <c r="AT944" s="4"/>
    </row>
    <row r="945" spans="1:34" s="4" customFormat="1">
      <c r="A945" s="58"/>
      <c r="B945" s="117"/>
      <c r="C945" s="117" t="s">
        <v>1054</v>
      </c>
      <c r="D945" s="117"/>
      <c r="E945" s="117"/>
      <c r="F945" s="117"/>
      <c r="G945" s="117"/>
      <c r="H945" s="117"/>
      <c r="I945" s="117"/>
      <c r="J945" s="117"/>
      <c r="K945" s="117"/>
      <c r="L945" s="117"/>
      <c r="M945" s="117"/>
      <c r="N945" s="117"/>
      <c r="O945" s="117"/>
      <c r="P945" s="117"/>
      <c r="Q945" s="209"/>
      <c r="R945" s="213"/>
      <c r="S945" s="215"/>
      <c r="T945" s="117" t="s">
        <v>13</v>
      </c>
      <c r="U945" s="209"/>
      <c r="V945" s="215"/>
      <c r="W945" s="117" t="s">
        <v>32</v>
      </c>
      <c r="X945" s="303"/>
      <c r="Y945" s="369"/>
      <c r="Z945" s="329"/>
      <c r="AA945" s="329"/>
      <c r="AB945" s="329"/>
      <c r="AC945" s="329"/>
      <c r="AD945" s="329"/>
      <c r="AE945" s="329"/>
      <c r="AF945" s="329"/>
      <c r="AG945" s="465"/>
      <c r="AH945" s="37"/>
    </row>
    <row r="946" spans="1:34" s="4" customFormat="1">
      <c r="A946" s="58"/>
      <c r="B946" s="117"/>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303"/>
      <c r="Y946" s="117"/>
      <c r="Z946" s="117"/>
      <c r="AA946" s="117"/>
      <c r="AB946" s="117"/>
      <c r="AC946" s="117"/>
      <c r="AD946" s="117"/>
      <c r="AE946" s="117"/>
      <c r="AF946" s="4"/>
      <c r="AG946" s="419"/>
      <c r="AH946" s="37"/>
    </row>
    <row r="947" spans="1:34" s="4" customFormat="1">
      <c r="A947" s="58"/>
      <c r="B947" s="117"/>
      <c r="C947" s="117" t="s">
        <v>481</v>
      </c>
      <c r="D947" s="117"/>
      <c r="E947" s="117"/>
      <c r="F947" s="117"/>
      <c r="G947" s="117"/>
      <c r="H947" s="117"/>
      <c r="I947" s="117"/>
      <c r="J947" s="117"/>
      <c r="K947" s="117"/>
      <c r="L947" s="117"/>
      <c r="M947" s="117"/>
      <c r="N947" s="117"/>
      <c r="O947" s="117"/>
      <c r="P947" s="117"/>
      <c r="Q947" s="117"/>
      <c r="R947" s="117"/>
      <c r="S947" s="117"/>
      <c r="T947" s="117"/>
      <c r="U947" s="117"/>
      <c r="V947" s="117"/>
      <c r="W947" s="117"/>
      <c r="X947" s="303"/>
      <c r="Y947" s="117"/>
      <c r="Z947" s="117"/>
      <c r="AA947" s="117"/>
      <c r="AB947" s="117"/>
      <c r="AC947" s="117"/>
      <c r="AD947" s="117"/>
      <c r="AE947" s="117"/>
      <c r="AF947" s="4"/>
      <c r="AG947" s="419"/>
      <c r="AH947" s="37"/>
    </row>
    <row r="948" spans="1:34" s="4" customFormat="1">
      <c r="A948" s="58"/>
      <c r="B948" s="117"/>
      <c r="C948" s="117"/>
      <c r="D948" s="117"/>
      <c r="E948" s="117"/>
      <c r="F948" s="117"/>
      <c r="G948" s="117"/>
      <c r="H948" s="117"/>
      <c r="I948" s="117"/>
      <c r="J948" s="117"/>
      <c r="K948" s="117"/>
      <c r="L948" s="117"/>
      <c r="M948" s="117"/>
      <c r="N948" s="117"/>
      <c r="O948" s="117"/>
      <c r="P948" s="146"/>
      <c r="Q948" s="72" t="s">
        <v>581</v>
      </c>
      <c r="R948" s="72"/>
      <c r="S948" s="72"/>
      <c r="T948" s="146"/>
      <c r="U948" s="72" t="s">
        <v>97</v>
      </c>
      <c r="V948" s="117"/>
      <c r="W948" s="117"/>
      <c r="X948" s="303"/>
      <c r="Y948" s="4"/>
      <c r="Z948" s="4"/>
      <c r="AA948" s="4"/>
      <c r="AB948" s="4"/>
      <c r="AC948" s="4"/>
      <c r="AD948" s="4"/>
      <c r="AE948" s="4"/>
      <c r="AF948" s="4"/>
      <c r="AG948" s="419"/>
      <c r="AH948" s="37"/>
    </row>
    <row r="949" spans="1:34" s="4" customFormat="1">
      <c r="A949" s="58"/>
      <c r="B949" s="117"/>
      <c r="C949" s="117"/>
      <c r="D949" s="117"/>
      <c r="E949" s="117"/>
      <c r="F949" s="117"/>
      <c r="G949" s="117"/>
      <c r="H949" s="117"/>
      <c r="I949" s="117"/>
      <c r="J949" s="117"/>
      <c r="K949" s="117"/>
      <c r="L949" s="117"/>
      <c r="M949" s="117"/>
      <c r="N949" s="117"/>
      <c r="O949" s="117"/>
      <c r="P949" s="117"/>
      <c r="Q949" s="117"/>
      <c r="R949" s="117"/>
      <c r="S949" s="117"/>
      <c r="T949" s="117"/>
      <c r="U949" s="117"/>
      <c r="V949" s="117"/>
      <c r="W949" s="117"/>
      <c r="X949" s="303"/>
      <c r="Y949" s="4"/>
      <c r="Z949" s="4"/>
      <c r="AA949" s="4"/>
      <c r="AB949" s="4"/>
      <c r="AC949" s="4"/>
      <c r="AD949" s="4"/>
      <c r="AE949" s="4"/>
      <c r="AF949" s="4"/>
      <c r="AG949" s="419"/>
      <c r="AH949" s="37"/>
    </row>
    <row r="950" spans="1:34" s="4" customFormat="1">
      <c r="A950" s="58"/>
      <c r="B950" s="117"/>
      <c r="C950" s="117" t="s">
        <v>1055</v>
      </c>
      <c r="D950" s="117"/>
      <c r="E950" s="117"/>
      <c r="F950" s="117"/>
      <c r="G950" s="117"/>
      <c r="H950" s="117"/>
      <c r="I950" s="117"/>
      <c r="J950" s="117"/>
      <c r="K950" s="117"/>
      <c r="L950" s="117"/>
      <c r="M950" s="117"/>
      <c r="N950" s="117"/>
      <c r="O950" s="117"/>
      <c r="P950" s="117"/>
      <c r="Q950" s="117"/>
      <c r="R950" s="117"/>
      <c r="S950" s="117"/>
      <c r="T950" s="117"/>
      <c r="U950" s="117"/>
      <c r="V950" s="117"/>
      <c r="W950" s="117"/>
      <c r="X950" s="303"/>
      <c r="Y950" s="4"/>
      <c r="Z950" s="4"/>
      <c r="AA950" s="4"/>
      <c r="AB950" s="4"/>
      <c r="AC950" s="4"/>
      <c r="AD950" s="4"/>
      <c r="AE950" s="4"/>
      <c r="AF950" s="4"/>
      <c r="AG950" s="419"/>
      <c r="AH950" s="37"/>
    </row>
    <row r="951" spans="1:34" s="4" customFormat="1">
      <c r="A951" s="58"/>
      <c r="B951" s="117"/>
      <c r="C951" s="117"/>
      <c r="D951" s="72" t="s">
        <v>638</v>
      </c>
      <c r="E951" s="72"/>
      <c r="F951" s="109"/>
      <c r="G951" s="142"/>
      <c r="H951" s="142"/>
      <c r="I951" s="142"/>
      <c r="J951" s="142"/>
      <c r="K951" s="142"/>
      <c r="L951" s="142"/>
      <c r="M951" s="142"/>
      <c r="N951" s="142"/>
      <c r="O951" s="142"/>
      <c r="P951" s="142"/>
      <c r="Q951" s="142"/>
      <c r="R951" s="142"/>
      <c r="S951" s="142"/>
      <c r="T951" s="142"/>
      <c r="U951" s="142"/>
      <c r="V951" s="142"/>
      <c r="W951" s="287"/>
      <c r="X951" s="303"/>
      <c r="Y951" s="117"/>
      <c r="Z951" s="117"/>
      <c r="AA951" s="117"/>
      <c r="AB951" s="117"/>
      <c r="AC951" s="117"/>
      <c r="AD951" s="117"/>
      <c r="AE951" s="117"/>
      <c r="AF951" s="4"/>
      <c r="AG951" s="419"/>
      <c r="AH951" s="37"/>
    </row>
    <row r="952" spans="1:34" s="4" customFormat="1">
      <c r="A952" s="58"/>
      <c r="B952" s="117"/>
      <c r="C952" s="117"/>
      <c r="D952" s="117"/>
      <c r="E952" s="117"/>
      <c r="F952" s="156"/>
      <c r="G952" s="174"/>
      <c r="H952" s="174"/>
      <c r="I952" s="174"/>
      <c r="J952" s="174"/>
      <c r="K952" s="174"/>
      <c r="L952" s="174"/>
      <c r="M952" s="174"/>
      <c r="N952" s="174"/>
      <c r="O952" s="174"/>
      <c r="P952" s="174"/>
      <c r="Q952" s="174"/>
      <c r="R952" s="174"/>
      <c r="S952" s="174"/>
      <c r="T952" s="174"/>
      <c r="U952" s="174"/>
      <c r="V952" s="174"/>
      <c r="W952" s="288"/>
      <c r="X952" s="303"/>
      <c r="Y952" s="117"/>
      <c r="Z952" s="117"/>
      <c r="AA952" s="117"/>
      <c r="AB952" s="117"/>
      <c r="AC952" s="117"/>
      <c r="AD952" s="117"/>
      <c r="AE952" s="117"/>
      <c r="AF952" s="4"/>
      <c r="AG952" s="419"/>
      <c r="AH952" s="37"/>
    </row>
    <row r="953" spans="1:34" s="4" customFormat="1">
      <c r="A953" s="58"/>
      <c r="B953" s="117"/>
      <c r="C953" s="117"/>
      <c r="D953" s="72"/>
      <c r="E953" s="72"/>
      <c r="F953" s="156"/>
      <c r="G953" s="175"/>
      <c r="H953" s="175"/>
      <c r="I953" s="175"/>
      <c r="J953" s="175"/>
      <c r="K953" s="175"/>
      <c r="L953" s="175"/>
      <c r="M953" s="175"/>
      <c r="N953" s="175"/>
      <c r="O953" s="175"/>
      <c r="P953" s="175"/>
      <c r="Q953" s="175"/>
      <c r="R953" s="175"/>
      <c r="S953" s="175"/>
      <c r="T953" s="175"/>
      <c r="U953" s="175"/>
      <c r="V953" s="175"/>
      <c r="W953" s="288"/>
      <c r="X953" s="303"/>
      <c r="Y953" s="117"/>
      <c r="Z953" s="117"/>
      <c r="AA953" s="117"/>
      <c r="AB953" s="117"/>
      <c r="AC953" s="117"/>
      <c r="AD953" s="117"/>
      <c r="AE953" s="117"/>
      <c r="AF953" s="4"/>
      <c r="AG953" s="419"/>
      <c r="AH953" s="37"/>
    </row>
    <row r="954" spans="1:34" s="4" customFormat="1">
      <c r="A954" s="58"/>
      <c r="B954" s="117"/>
      <c r="C954" s="117"/>
      <c r="D954" s="117"/>
      <c r="E954" s="117"/>
      <c r="F954" s="156"/>
      <c r="G954" s="174"/>
      <c r="H954" s="174"/>
      <c r="I954" s="174"/>
      <c r="J954" s="174"/>
      <c r="K954" s="174"/>
      <c r="L954" s="174"/>
      <c r="M954" s="174"/>
      <c r="N954" s="174"/>
      <c r="O954" s="174"/>
      <c r="P954" s="174"/>
      <c r="Q954" s="174"/>
      <c r="R954" s="174"/>
      <c r="S954" s="174"/>
      <c r="T954" s="174"/>
      <c r="U954" s="174"/>
      <c r="V954" s="174"/>
      <c r="W954" s="288"/>
      <c r="X954" s="303"/>
      <c r="Y954" s="117"/>
      <c r="Z954" s="117"/>
      <c r="AA954" s="117"/>
      <c r="AB954" s="117"/>
      <c r="AC954" s="117"/>
      <c r="AD954" s="117"/>
      <c r="AE954" s="117"/>
      <c r="AF954" s="4"/>
      <c r="AG954" s="419"/>
      <c r="AH954" s="37"/>
    </row>
    <row r="955" spans="1:34" s="4" customFormat="1">
      <c r="A955" s="58"/>
      <c r="B955" s="117"/>
      <c r="C955" s="117"/>
      <c r="D955" s="72"/>
      <c r="E955" s="72"/>
      <c r="F955" s="110"/>
      <c r="G955" s="143"/>
      <c r="H955" s="143"/>
      <c r="I955" s="143"/>
      <c r="J955" s="143"/>
      <c r="K955" s="143"/>
      <c r="L955" s="143"/>
      <c r="M955" s="143"/>
      <c r="N955" s="143"/>
      <c r="O955" s="143"/>
      <c r="P955" s="143"/>
      <c r="Q955" s="143"/>
      <c r="R955" s="143"/>
      <c r="S955" s="143"/>
      <c r="T955" s="143"/>
      <c r="U955" s="143"/>
      <c r="V955" s="143"/>
      <c r="W955" s="289"/>
      <c r="X955" s="303"/>
      <c r="Y955" s="117"/>
      <c r="Z955" s="117"/>
      <c r="AA955" s="117"/>
      <c r="AB955" s="117"/>
      <c r="AC955" s="117"/>
      <c r="AD955" s="117"/>
      <c r="AE955" s="117"/>
      <c r="AF955" s="4"/>
      <c r="AG955" s="419"/>
      <c r="AH955" s="37"/>
    </row>
    <row r="956" spans="1:34" s="4" customFormat="1">
      <c r="A956" s="58"/>
      <c r="B956" s="117"/>
      <c r="C956" s="117"/>
      <c r="D956" s="72"/>
      <c r="E956" s="72"/>
      <c r="F956" s="72"/>
      <c r="G956" s="72"/>
      <c r="H956" s="72"/>
      <c r="I956" s="72"/>
      <c r="J956" s="72"/>
      <c r="K956" s="72"/>
      <c r="L956" s="72"/>
      <c r="M956" s="72"/>
      <c r="N956" s="72"/>
      <c r="O956" s="72"/>
      <c r="P956" s="72"/>
      <c r="Q956" s="72"/>
      <c r="R956" s="72"/>
      <c r="S956" s="72"/>
      <c r="T956" s="72"/>
      <c r="U956" s="72"/>
      <c r="V956" s="72"/>
      <c r="W956" s="72"/>
      <c r="X956" s="303"/>
      <c r="Y956" s="117"/>
      <c r="Z956" s="117"/>
      <c r="AA956" s="117"/>
      <c r="AB956" s="117"/>
      <c r="AC956" s="117"/>
      <c r="AD956" s="117"/>
      <c r="AE956" s="117"/>
      <c r="AF956" s="4"/>
      <c r="AG956" s="419"/>
      <c r="AH956" s="37"/>
    </row>
    <row r="957" spans="1:34" s="4" customFormat="1">
      <c r="A957" s="58"/>
      <c r="B957" s="117"/>
      <c r="C957" s="117"/>
      <c r="D957" s="72" t="s">
        <v>54</v>
      </c>
      <c r="E957" s="72"/>
      <c r="F957" s="72"/>
      <c r="G957" s="72"/>
      <c r="H957" s="72"/>
      <c r="I957" s="72"/>
      <c r="J957" s="72"/>
      <c r="K957" s="72"/>
      <c r="L957" s="72"/>
      <c r="M957" s="72"/>
      <c r="N957" s="72"/>
      <c r="O957" s="72"/>
      <c r="P957" s="72"/>
      <c r="Q957" s="72"/>
      <c r="R957" s="72"/>
      <c r="S957" s="72"/>
      <c r="T957" s="72"/>
      <c r="U957" s="72"/>
      <c r="V957" s="72"/>
      <c r="W957" s="72"/>
      <c r="X957" s="303"/>
      <c r="Y957" s="117"/>
      <c r="Z957" s="117"/>
      <c r="AA957" s="117"/>
      <c r="AB957" s="117"/>
      <c r="AC957" s="117"/>
      <c r="AD957" s="117"/>
      <c r="AE957" s="117"/>
      <c r="AF957" s="4"/>
      <c r="AG957" s="419"/>
      <c r="AH957" s="37"/>
    </row>
    <row r="958" spans="1:34" s="4" customFormat="1">
      <c r="A958" s="58"/>
      <c r="B958" s="117"/>
      <c r="C958" s="117"/>
      <c r="D958" s="72"/>
      <c r="E958" s="72"/>
      <c r="F958" s="109"/>
      <c r="G958" s="142"/>
      <c r="H958" s="142"/>
      <c r="I958" s="142"/>
      <c r="J958" s="142"/>
      <c r="K958" s="142"/>
      <c r="L958" s="142"/>
      <c r="M958" s="142"/>
      <c r="N958" s="142"/>
      <c r="O958" s="142"/>
      <c r="P958" s="142"/>
      <c r="Q958" s="142"/>
      <c r="R958" s="142"/>
      <c r="S958" s="142"/>
      <c r="T958" s="142"/>
      <c r="U958" s="142"/>
      <c r="V958" s="142"/>
      <c r="W958" s="287"/>
      <c r="X958" s="303"/>
      <c r="Y958" s="117"/>
      <c r="Z958" s="117"/>
      <c r="AA958" s="117"/>
      <c r="AB958" s="117"/>
      <c r="AC958" s="117"/>
      <c r="AD958" s="117"/>
      <c r="AE958" s="117"/>
      <c r="AF958" s="4"/>
      <c r="AG958" s="419"/>
      <c r="AH958" s="37"/>
    </row>
    <row r="959" spans="1:34" s="4" customFormat="1">
      <c r="A959" s="58"/>
      <c r="B959" s="117"/>
      <c r="C959" s="117"/>
      <c r="D959" s="117"/>
      <c r="E959" s="117"/>
      <c r="F959" s="156"/>
      <c r="G959" s="174"/>
      <c r="H959" s="174"/>
      <c r="I959" s="174"/>
      <c r="J959" s="174"/>
      <c r="K959" s="174"/>
      <c r="L959" s="174"/>
      <c r="M959" s="174"/>
      <c r="N959" s="174"/>
      <c r="O959" s="174"/>
      <c r="P959" s="174"/>
      <c r="Q959" s="174"/>
      <c r="R959" s="174"/>
      <c r="S959" s="174"/>
      <c r="T959" s="174"/>
      <c r="U959" s="174"/>
      <c r="V959" s="174"/>
      <c r="W959" s="288"/>
      <c r="X959" s="303"/>
      <c r="Y959" s="117"/>
      <c r="Z959" s="117"/>
      <c r="AA959" s="117"/>
      <c r="AB959" s="117"/>
      <c r="AC959" s="117"/>
      <c r="AD959" s="117"/>
      <c r="AE959" s="117"/>
      <c r="AF959" s="4"/>
      <c r="AG959" s="419"/>
      <c r="AH959" s="37"/>
    </row>
    <row r="960" spans="1:34" s="4" customFormat="1">
      <c r="A960" s="58"/>
      <c r="B960" s="117"/>
      <c r="C960" s="117"/>
      <c r="D960" s="72"/>
      <c r="E960" s="72"/>
      <c r="F960" s="156"/>
      <c r="G960" s="175"/>
      <c r="H960" s="175"/>
      <c r="I960" s="175"/>
      <c r="J960" s="175"/>
      <c r="K960" s="175"/>
      <c r="L960" s="175"/>
      <c r="M960" s="175"/>
      <c r="N960" s="175"/>
      <c r="O960" s="175"/>
      <c r="P960" s="175"/>
      <c r="Q960" s="175"/>
      <c r="R960" s="175"/>
      <c r="S960" s="175"/>
      <c r="T960" s="175"/>
      <c r="U960" s="175"/>
      <c r="V960" s="175"/>
      <c r="W960" s="288"/>
      <c r="X960" s="303"/>
      <c r="Y960" s="117"/>
      <c r="Z960" s="117"/>
      <c r="AA960" s="117"/>
      <c r="AB960" s="117"/>
      <c r="AC960" s="117"/>
      <c r="AD960" s="117"/>
      <c r="AE960" s="117"/>
      <c r="AF960" s="4"/>
      <c r="AG960" s="419"/>
      <c r="AH960" s="37"/>
    </row>
    <row r="961" spans="1:34" s="4" customFormat="1">
      <c r="A961" s="58"/>
      <c r="B961" s="117"/>
      <c r="C961" s="117"/>
      <c r="D961" s="117"/>
      <c r="E961" s="117"/>
      <c r="F961" s="156"/>
      <c r="G961" s="174"/>
      <c r="H961" s="174"/>
      <c r="I961" s="174"/>
      <c r="J961" s="174"/>
      <c r="K961" s="174"/>
      <c r="L961" s="174"/>
      <c r="M961" s="174"/>
      <c r="N961" s="174"/>
      <c r="O961" s="174"/>
      <c r="P961" s="174"/>
      <c r="Q961" s="174"/>
      <c r="R961" s="174"/>
      <c r="S961" s="174"/>
      <c r="T961" s="174"/>
      <c r="U961" s="174"/>
      <c r="V961" s="174"/>
      <c r="W961" s="288"/>
      <c r="X961" s="303"/>
      <c r="Y961" s="117"/>
      <c r="Z961" s="117"/>
      <c r="AA961" s="117"/>
      <c r="AB961" s="117"/>
      <c r="AC961" s="117"/>
      <c r="AD961" s="117"/>
      <c r="AE961" s="117"/>
      <c r="AF961" s="4"/>
      <c r="AG961" s="419"/>
      <c r="AH961" s="37"/>
    </row>
    <row r="962" spans="1:34" s="4" customFormat="1">
      <c r="A962" s="58"/>
      <c r="B962" s="117"/>
      <c r="C962" s="117"/>
      <c r="D962" s="72"/>
      <c r="E962" s="72"/>
      <c r="F962" s="110"/>
      <c r="G962" s="143"/>
      <c r="H962" s="143"/>
      <c r="I962" s="143"/>
      <c r="J962" s="143"/>
      <c r="K962" s="143"/>
      <c r="L962" s="143"/>
      <c r="M962" s="143"/>
      <c r="N962" s="143"/>
      <c r="O962" s="143"/>
      <c r="P962" s="143"/>
      <c r="Q962" s="143"/>
      <c r="R962" s="143"/>
      <c r="S962" s="143"/>
      <c r="T962" s="143"/>
      <c r="U962" s="143"/>
      <c r="V962" s="143"/>
      <c r="W962" s="289"/>
      <c r="X962" s="303"/>
      <c r="Y962" s="117"/>
      <c r="Z962" s="117"/>
      <c r="AA962" s="117"/>
      <c r="AB962" s="117"/>
      <c r="AC962" s="117"/>
      <c r="AD962" s="117"/>
      <c r="AE962" s="117"/>
      <c r="AF962" s="4"/>
      <c r="AG962" s="419"/>
      <c r="AH962" s="37"/>
    </row>
    <row r="963" spans="1:34" s="4" customFormat="1">
      <c r="A963" s="58"/>
      <c r="B963" s="117"/>
      <c r="C963" s="117"/>
      <c r="D963" s="117"/>
      <c r="E963" s="117"/>
      <c r="F963" s="117"/>
      <c r="G963" s="117"/>
      <c r="H963" s="117"/>
      <c r="I963" s="117"/>
      <c r="J963" s="117"/>
      <c r="K963" s="117"/>
      <c r="L963" s="117"/>
      <c r="M963" s="117"/>
      <c r="N963" s="117"/>
      <c r="O963" s="117"/>
      <c r="P963" s="117"/>
      <c r="Q963" s="117"/>
      <c r="R963" s="117"/>
      <c r="S963" s="117"/>
      <c r="T963" s="117"/>
      <c r="U963" s="117"/>
      <c r="V963" s="117"/>
      <c r="W963" s="117"/>
      <c r="X963" s="303"/>
      <c r="Y963" s="117"/>
      <c r="Z963" s="117"/>
      <c r="AA963" s="117"/>
      <c r="AB963" s="117"/>
      <c r="AC963" s="117"/>
      <c r="AD963" s="117"/>
      <c r="AE963" s="117"/>
      <c r="AF963" s="4"/>
      <c r="AG963" s="419"/>
      <c r="AH963" s="37"/>
    </row>
    <row r="964" spans="1:34" s="4" customFormat="1">
      <c r="A964" s="58"/>
      <c r="B964" s="117" t="s">
        <v>727</v>
      </c>
      <c r="C964" s="117"/>
      <c r="D964" s="117"/>
      <c r="E964" s="117"/>
      <c r="F964" s="117"/>
      <c r="G964" s="117"/>
      <c r="H964" s="117"/>
      <c r="I964" s="117"/>
      <c r="J964" s="117"/>
      <c r="K964" s="117"/>
      <c r="L964" s="117"/>
      <c r="M964" s="117"/>
      <c r="N964" s="117"/>
      <c r="O964" s="117"/>
      <c r="P964" s="117"/>
      <c r="Q964" s="117"/>
      <c r="R964" s="117"/>
      <c r="S964" s="117"/>
      <c r="T964" s="117"/>
      <c r="U964" s="117"/>
      <c r="V964" s="117"/>
      <c r="W964" s="117"/>
      <c r="X964" s="303"/>
      <c r="Y964" s="369" t="s">
        <v>718</v>
      </c>
      <c r="Z964" s="329"/>
      <c r="AA964" s="329"/>
      <c r="AB964" s="329"/>
      <c r="AC964" s="329"/>
      <c r="AD964" s="329"/>
      <c r="AE964" s="329"/>
      <c r="AF964" s="329"/>
      <c r="AG964" s="465"/>
      <c r="AH964" s="37"/>
    </row>
    <row r="965" spans="1:34" s="4" customFormat="1">
      <c r="A965" s="58"/>
      <c r="B965" s="117"/>
      <c r="C965" s="146"/>
      <c r="D965" s="117" t="s">
        <v>214</v>
      </c>
      <c r="E965" s="117"/>
      <c r="F965" s="117"/>
      <c r="G965" s="117"/>
      <c r="H965" s="209"/>
      <c r="I965" s="213"/>
      <c r="J965" s="215"/>
      <c r="K965" s="117" t="s">
        <v>13</v>
      </c>
      <c r="L965" s="209"/>
      <c r="M965" s="215"/>
      <c r="N965" s="117" t="s">
        <v>32</v>
      </c>
      <c r="O965" s="117"/>
      <c r="P965" s="117"/>
      <c r="Q965" s="117"/>
      <c r="R965" s="117"/>
      <c r="S965" s="117"/>
      <c r="T965" s="117"/>
      <c r="U965" s="117"/>
      <c r="V965" s="117"/>
      <c r="W965" s="117"/>
      <c r="X965" s="303"/>
      <c r="Y965" s="369"/>
      <c r="Z965" s="329"/>
      <c r="AA965" s="329"/>
      <c r="AB965" s="329"/>
      <c r="AC965" s="329"/>
      <c r="AD965" s="329"/>
      <c r="AE965" s="329"/>
      <c r="AF965" s="329"/>
      <c r="AG965" s="465"/>
      <c r="AH965" s="37"/>
    </row>
    <row r="966" spans="1:34" s="4" customFormat="1">
      <c r="A966" s="58"/>
      <c r="B966" s="117"/>
      <c r="C966" s="146"/>
      <c r="D966" s="117" t="s">
        <v>374</v>
      </c>
      <c r="E966" s="117"/>
      <c r="F966" s="117"/>
      <c r="G966" s="117"/>
      <c r="H966" s="209"/>
      <c r="I966" s="213"/>
      <c r="J966" s="215"/>
      <c r="K966" s="117" t="s">
        <v>13</v>
      </c>
      <c r="L966" s="209"/>
      <c r="M966" s="215"/>
      <c r="N966" s="117" t="s">
        <v>32</v>
      </c>
      <c r="O966" s="117"/>
      <c r="P966" s="117"/>
      <c r="Q966" s="117"/>
      <c r="R966" s="117"/>
      <c r="S966" s="117"/>
      <c r="T966" s="117"/>
      <c r="U966" s="117"/>
      <c r="V966" s="117"/>
      <c r="W966" s="117"/>
      <c r="X966" s="303"/>
      <c r="Y966" s="369"/>
      <c r="Z966" s="329"/>
      <c r="AA966" s="329"/>
      <c r="AB966" s="329"/>
      <c r="AC966" s="329"/>
      <c r="AD966" s="329"/>
      <c r="AE966" s="329"/>
      <c r="AF966" s="329"/>
      <c r="AG966" s="465"/>
      <c r="AH966" s="37"/>
    </row>
    <row r="967" spans="1:34" s="4" customFormat="1">
      <c r="A967" s="58"/>
      <c r="B967" s="117"/>
      <c r="C967" s="146"/>
      <c r="D967" s="117" t="s">
        <v>359</v>
      </c>
      <c r="E967" s="117"/>
      <c r="F967" s="117"/>
      <c r="G967" s="117"/>
      <c r="H967" s="117"/>
      <c r="I967" s="117"/>
      <c r="J967" s="117"/>
      <c r="K967" s="117"/>
      <c r="L967" s="117"/>
      <c r="M967" s="117"/>
      <c r="N967" s="117"/>
      <c r="O967" s="117"/>
      <c r="P967" s="117"/>
      <c r="Q967" s="117"/>
      <c r="R967" s="117"/>
      <c r="S967" s="117"/>
      <c r="T967" s="117"/>
      <c r="U967" s="117"/>
      <c r="V967" s="117"/>
      <c r="W967" s="117"/>
      <c r="X967" s="303"/>
      <c r="Y967" s="369"/>
      <c r="Z967" s="329"/>
      <c r="AA967" s="329"/>
      <c r="AB967" s="329"/>
      <c r="AC967" s="329"/>
      <c r="AD967" s="329"/>
      <c r="AE967" s="329"/>
      <c r="AF967" s="329"/>
      <c r="AG967" s="465"/>
      <c r="AH967" s="37"/>
    </row>
    <row r="968" spans="1:34" s="4" customFormat="1">
      <c r="A968" s="58"/>
      <c r="B968" s="117"/>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303"/>
      <c r="Y968" s="369"/>
      <c r="Z968" s="329"/>
      <c r="AA968" s="329"/>
      <c r="AB968" s="329"/>
      <c r="AC968" s="329"/>
      <c r="AD968" s="329"/>
      <c r="AE968" s="329"/>
      <c r="AF968" s="329"/>
      <c r="AG968" s="465"/>
      <c r="AH968" s="37"/>
    </row>
    <row r="969" spans="1:34" s="4" customFormat="1">
      <c r="A969" s="58"/>
      <c r="B969" s="117"/>
      <c r="C969" s="117" t="s">
        <v>234</v>
      </c>
      <c r="D969" s="117"/>
      <c r="E969" s="117"/>
      <c r="F969" s="117"/>
      <c r="G969" s="117"/>
      <c r="H969" s="117"/>
      <c r="I969" s="117"/>
      <c r="J969" s="117"/>
      <c r="K969" s="117"/>
      <c r="L969" s="117"/>
      <c r="M969" s="117"/>
      <c r="N969" s="117"/>
      <c r="O969" s="117"/>
      <c r="P969" s="117"/>
      <c r="Q969" s="117"/>
      <c r="R969" s="117"/>
      <c r="S969" s="117"/>
      <c r="T969" s="117"/>
      <c r="U969" s="117"/>
      <c r="V969" s="117"/>
      <c r="W969" s="117"/>
      <c r="X969" s="303"/>
      <c r="Y969" s="369"/>
      <c r="Z969" s="329"/>
      <c r="AA969" s="329"/>
      <c r="AB969" s="329"/>
      <c r="AC969" s="329"/>
      <c r="AD969" s="329"/>
      <c r="AE969" s="329"/>
      <c r="AF969" s="329"/>
      <c r="AG969" s="465"/>
      <c r="AH969" s="37"/>
    </row>
    <row r="970" spans="1:34" s="4" customFormat="1">
      <c r="A970" s="58"/>
      <c r="B970" s="117"/>
      <c r="C970" s="109"/>
      <c r="D970" s="142"/>
      <c r="E970" s="142"/>
      <c r="F970" s="142"/>
      <c r="G970" s="142"/>
      <c r="H970" s="142"/>
      <c r="I970" s="142"/>
      <c r="J970" s="142"/>
      <c r="K970" s="142"/>
      <c r="L970" s="142"/>
      <c r="M970" s="142"/>
      <c r="N970" s="142"/>
      <c r="O970" s="142"/>
      <c r="P970" s="142"/>
      <c r="Q970" s="142"/>
      <c r="R970" s="142"/>
      <c r="S970" s="142"/>
      <c r="T970" s="287"/>
      <c r="U970" s="117"/>
      <c r="V970" s="117"/>
      <c r="W970" s="117"/>
      <c r="X970" s="303"/>
      <c r="Y970" s="369"/>
      <c r="Z970" s="329"/>
      <c r="AA970" s="329"/>
      <c r="AB970" s="329"/>
      <c r="AC970" s="329"/>
      <c r="AD970" s="329"/>
      <c r="AE970" s="329"/>
      <c r="AF970" s="329"/>
      <c r="AG970" s="465"/>
      <c r="AH970" s="37"/>
    </row>
    <row r="971" spans="1:34" s="4" customFormat="1">
      <c r="A971" s="58"/>
      <c r="B971" s="117"/>
      <c r="C971" s="156"/>
      <c r="D971" s="175"/>
      <c r="E971" s="175"/>
      <c r="F971" s="175"/>
      <c r="G971" s="175"/>
      <c r="H971" s="175"/>
      <c r="I971" s="175"/>
      <c r="J971" s="175"/>
      <c r="K971" s="175"/>
      <c r="L971" s="175"/>
      <c r="M971" s="175"/>
      <c r="N971" s="175"/>
      <c r="O971" s="175"/>
      <c r="P971" s="175"/>
      <c r="Q971" s="175"/>
      <c r="R971" s="175"/>
      <c r="S971" s="175"/>
      <c r="T971" s="288"/>
      <c r="U971" s="117"/>
      <c r="V971" s="117"/>
      <c r="W971" s="117"/>
      <c r="X971" s="303"/>
      <c r="Y971" s="369"/>
      <c r="Z971" s="329"/>
      <c r="AA971" s="329"/>
      <c r="AB971" s="329"/>
      <c r="AC971" s="329"/>
      <c r="AD971" s="329"/>
      <c r="AE971" s="329"/>
      <c r="AF971" s="329"/>
      <c r="AG971" s="465"/>
      <c r="AH971" s="37"/>
    </row>
    <row r="972" spans="1:34" s="4" customFormat="1">
      <c r="A972" s="58"/>
      <c r="B972" s="117"/>
      <c r="C972" s="110"/>
      <c r="D972" s="143"/>
      <c r="E972" s="143"/>
      <c r="F972" s="143"/>
      <c r="G972" s="143"/>
      <c r="H972" s="143"/>
      <c r="I972" s="143"/>
      <c r="J972" s="143"/>
      <c r="K972" s="143"/>
      <c r="L972" s="143"/>
      <c r="M972" s="143"/>
      <c r="N972" s="143"/>
      <c r="O972" s="143"/>
      <c r="P972" s="143"/>
      <c r="Q972" s="143"/>
      <c r="R972" s="143"/>
      <c r="S972" s="143"/>
      <c r="T972" s="289"/>
      <c r="U972" s="117"/>
      <c r="V972" s="117"/>
      <c r="W972" s="117"/>
      <c r="X972" s="303"/>
      <c r="Y972" s="369"/>
      <c r="Z972" s="329"/>
      <c r="AA972" s="329"/>
      <c r="AB972" s="329"/>
      <c r="AC972" s="329"/>
      <c r="AD972" s="329"/>
      <c r="AE972" s="329"/>
      <c r="AF972" s="329"/>
      <c r="AG972" s="465"/>
      <c r="AH972" s="37"/>
    </row>
    <row r="973" spans="1:34" s="4" customFormat="1">
      <c r="A973" s="58"/>
      <c r="B973" s="72"/>
      <c r="C973" s="72"/>
      <c r="D973" s="72"/>
      <c r="E973" s="72"/>
      <c r="F973" s="72"/>
      <c r="G973" s="72"/>
      <c r="H973" s="72"/>
      <c r="I973" s="72"/>
      <c r="J973" s="72"/>
      <c r="K973" s="72"/>
      <c r="L973" s="72"/>
      <c r="M973" s="72"/>
      <c r="N973" s="72"/>
      <c r="O973" s="72"/>
      <c r="P973" s="72"/>
      <c r="Q973" s="72"/>
      <c r="R973" s="72"/>
      <c r="S973" s="72"/>
      <c r="T973" s="72"/>
      <c r="U973" s="72"/>
      <c r="V973" s="72"/>
      <c r="W973" s="72"/>
      <c r="X973" s="303"/>
      <c r="Y973" s="72"/>
      <c r="Z973" s="72"/>
      <c r="AA973" s="72"/>
      <c r="AB973" s="72"/>
      <c r="AC973" s="72"/>
      <c r="AD973" s="72"/>
      <c r="AE973" s="72"/>
      <c r="AF973" s="82"/>
      <c r="AG973" s="419"/>
      <c r="AH973" s="37"/>
    </row>
    <row r="974" spans="1:34" s="4" customFormat="1">
      <c r="A974" s="58"/>
      <c r="B974" s="117"/>
      <c r="C974" s="117"/>
      <c r="D974" s="117"/>
      <c r="E974" s="117"/>
      <c r="F974" s="117"/>
      <c r="G974" s="117"/>
      <c r="H974" s="117"/>
      <c r="I974" s="117"/>
      <c r="J974" s="117"/>
      <c r="K974" s="117"/>
      <c r="L974" s="117"/>
      <c r="M974" s="117"/>
      <c r="N974" s="117"/>
      <c r="O974" s="117"/>
      <c r="P974" s="117"/>
      <c r="Q974" s="117"/>
      <c r="R974" s="117"/>
      <c r="S974" s="117"/>
      <c r="T974" s="117"/>
      <c r="U974" s="117"/>
      <c r="V974" s="117"/>
      <c r="W974" s="117"/>
      <c r="X974" s="303"/>
      <c r="Y974" s="72"/>
      <c r="Z974" s="72"/>
      <c r="AA974" s="72"/>
      <c r="AB974" s="72"/>
      <c r="AC974" s="72"/>
      <c r="AD974" s="72"/>
      <c r="AE974" s="72"/>
      <c r="AF974" s="82"/>
      <c r="AG974" s="419"/>
      <c r="AH974" s="37"/>
    </row>
    <row r="975" spans="1:34" s="4" customFormat="1">
      <c r="A975" s="59">
        <v>5</v>
      </c>
      <c r="B975" s="118" t="s">
        <v>255</v>
      </c>
      <c r="C975" s="117"/>
      <c r="D975" s="117"/>
      <c r="E975" s="117"/>
      <c r="F975" s="117"/>
      <c r="G975" s="117"/>
      <c r="H975" s="117"/>
      <c r="I975" s="117"/>
      <c r="J975" s="117"/>
      <c r="K975" s="117"/>
      <c r="L975" s="117"/>
      <c r="M975" s="117"/>
      <c r="N975" s="117"/>
      <c r="O975" s="117"/>
      <c r="P975" s="117"/>
      <c r="Q975" s="117"/>
      <c r="R975" s="117"/>
      <c r="S975" s="117"/>
      <c r="T975" s="117"/>
      <c r="U975" s="117"/>
      <c r="V975" s="117"/>
      <c r="W975" s="117"/>
      <c r="X975" s="303"/>
      <c r="Y975" s="369" t="s">
        <v>812</v>
      </c>
      <c r="Z975" s="329"/>
      <c r="AA975" s="329"/>
      <c r="AB975" s="329"/>
      <c r="AC975" s="329"/>
      <c r="AD975" s="329"/>
      <c r="AE975" s="329"/>
      <c r="AF975" s="329"/>
      <c r="AG975" s="465"/>
      <c r="AH975" s="37"/>
    </row>
    <row r="976" spans="1:34" s="4" customFormat="1">
      <c r="A976" s="58"/>
      <c r="B976" s="117"/>
      <c r="C976" s="117"/>
      <c r="D976" s="117"/>
      <c r="E976" s="117"/>
      <c r="F976" s="117"/>
      <c r="G976" s="117"/>
      <c r="H976" s="117"/>
      <c r="I976" s="117"/>
      <c r="J976" s="117"/>
      <c r="K976" s="117"/>
      <c r="L976" s="117"/>
      <c r="M976" s="117"/>
      <c r="N976" s="117"/>
      <c r="O976" s="117"/>
      <c r="P976" s="117"/>
      <c r="Q976" s="117"/>
      <c r="R976" s="117"/>
      <c r="S976" s="117"/>
      <c r="T976" s="117"/>
      <c r="U976" s="117"/>
      <c r="V976" s="117"/>
      <c r="W976" s="117"/>
      <c r="X976" s="303"/>
      <c r="Y976" s="369"/>
      <c r="Z976" s="329"/>
      <c r="AA976" s="329"/>
      <c r="AB976" s="329"/>
      <c r="AC976" s="329"/>
      <c r="AD976" s="329"/>
      <c r="AE976" s="329"/>
      <c r="AF976" s="329"/>
      <c r="AG976" s="465"/>
      <c r="AH976" s="37"/>
    </row>
    <row r="977" spans="1:34" s="4" customFormat="1">
      <c r="A977" s="58"/>
      <c r="B977" s="117" t="s">
        <v>325</v>
      </c>
      <c r="C977" s="117"/>
      <c r="D977" s="117"/>
      <c r="E977" s="117"/>
      <c r="F977" s="117"/>
      <c r="G977" s="117"/>
      <c r="H977" s="117"/>
      <c r="I977" s="117"/>
      <c r="J977" s="117"/>
      <c r="K977" s="117"/>
      <c r="L977" s="117"/>
      <c r="M977" s="117"/>
      <c r="N977" s="117"/>
      <c r="O977" s="146"/>
      <c r="P977" s="72" t="s">
        <v>581</v>
      </c>
      <c r="Q977" s="72"/>
      <c r="R977" s="72"/>
      <c r="S977" s="146"/>
      <c r="T977" s="72" t="s">
        <v>97</v>
      </c>
      <c r="U977" s="117"/>
      <c r="V977" s="117"/>
      <c r="W977" s="117"/>
      <c r="X977" s="303"/>
      <c r="Y977" s="369"/>
      <c r="Z977" s="329"/>
      <c r="AA977" s="329"/>
      <c r="AB977" s="329"/>
      <c r="AC977" s="329"/>
      <c r="AD977" s="329"/>
      <c r="AE977" s="329"/>
      <c r="AF977" s="329"/>
      <c r="AG977" s="465"/>
      <c r="AH977" s="37"/>
    </row>
    <row r="978" spans="1:34" s="4" customFormat="1">
      <c r="A978" s="58"/>
      <c r="B978" s="117"/>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303"/>
      <c r="Y978" s="369"/>
      <c r="Z978" s="329"/>
      <c r="AA978" s="329"/>
      <c r="AB978" s="329"/>
      <c r="AC978" s="329"/>
      <c r="AD978" s="329"/>
      <c r="AE978" s="329"/>
      <c r="AF978" s="329"/>
      <c r="AG978" s="465"/>
      <c r="AH978" s="37"/>
    </row>
    <row r="979" spans="1:34" s="4" customFormat="1">
      <c r="A979" s="58"/>
      <c r="B979" s="117" t="s">
        <v>215</v>
      </c>
      <c r="C979" s="4"/>
      <c r="D979" s="117"/>
      <c r="E979" s="117"/>
      <c r="F979" s="117"/>
      <c r="G979" s="117"/>
      <c r="H979" s="117"/>
      <c r="I979" s="117"/>
      <c r="J979" s="117"/>
      <c r="K979" s="117"/>
      <c r="L979" s="117"/>
      <c r="M979" s="117"/>
      <c r="N979" s="117"/>
      <c r="O979" s="4"/>
      <c r="P979" s="4"/>
      <c r="Q979" s="146"/>
      <c r="R979" s="72" t="s">
        <v>461</v>
      </c>
      <c r="S979" s="72"/>
      <c r="T979" s="72"/>
      <c r="U979" s="146"/>
      <c r="V979" s="72" t="s">
        <v>388</v>
      </c>
      <c r="W979" s="117"/>
      <c r="X979" s="303"/>
      <c r="Y979" s="369"/>
      <c r="Z979" s="329"/>
      <c r="AA979" s="329"/>
      <c r="AB979" s="329"/>
      <c r="AC979" s="329"/>
      <c r="AD979" s="329"/>
      <c r="AE979" s="329"/>
      <c r="AF979" s="329"/>
      <c r="AG979" s="465"/>
      <c r="AH979" s="37"/>
    </row>
    <row r="980" spans="1:34" s="4" customFormat="1">
      <c r="A980" s="58"/>
      <c r="B980" s="117"/>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303"/>
      <c r="Y980" s="369"/>
      <c r="Z980" s="329"/>
      <c r="AA980" s="329"/>
      <c r="AB980" s="329"/>
      <c r="AC980" s="329"/>
      <c r="AD980" s="329"/>
      <c r="AE980" s="329"/>
      <c r="AF980" s="329"/>
      <c r="AG980" s="465"/>
      <c r="AH980" s="37"/>
    </row>
    <row r="981" spans="1:34" s="4" customFormat="1">
      <c r="A981" s="58"/>
      <c r="B981" s="117" t="s">
        <v>603</v>
      </c>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303"/>
      <c r="Y981" s="370"/>
      <c r="Z981" s="389"/>
      <c r="AA981" s="389"/>
      <c r="AB981" s="389"/>
      <c r="AC981" s="389"/>
      <c r="AD981" s="389"/>
      <c r="AE981" s="389"/>
      <c r="AF981" s="389"/>
      <c r="AG981" s="396"/>
      <c r="AH981" s="37"/>
    </row>
    <row r="982" spans="1:34" s="4" customFormat="1">
      <c r="A982" s="58"/>
      <c r="B982" s="117"/>
      <c r="C982" s="146"/>
      <c r="D982" s="117" t="s">
        <v>781</v>
      </c>
      <c r="E982" s="117"/>
      <c r="F982" s="117"/>
      <c r="G982" s="117"/>
      <c r="H982" s="117"/>
      <c r="I982" s="146"/>
      <c r="J982" s="117" t="s">
        <v>448</v>
      </c>
      <c r="K982" s="117"/>
      <c r="L982" s="117"/>
      <c r="M982" s="117"/>
      <c r="N982" s="117"/>
      <c r="O982" s="146"/>
      <c r="P982" s="117" t="s">
        <v>136</v>
      </c>
      <c r="Q982" s="117"/>
      <c r="R982" s="117"/>
      <c r="S982" s="117"/>
      <c r="T982" s="117"/>
      <c r="U982" s="117"/>
      <c r="V982" s="117"/>
      <c r="W982" s="117"/>
      <c r="X982" s="303"/>
      <c r="Y982" s="370"/>
      <c r="Z982" s="389"/>
      <c r="AA982" s="389"/>
      <c r="AB982" s="389"/>
      <c r="AC982" s="389"/>
      <c r="AD982" s="389"/>
      <c r="AE982" s="389"/>
      <c r="AF982" s="389"/>
      <c r="AG982" s="396"/>
      <c r="AH982" s="37"/>
    </row>
    <row r="983" spans="1:34" s="4" customFormat="1">
      <c r="A983" s="58"/>
      <c r="B983" s="117"/>
      <c r="C983" s="146"/>
      <c r="D983" s="117" t="s">
        <v>991</v>
      </c>
      <c r="E983" s="117"/>
      <c r="F983" s="117"/>
      <c r="G983" s="117"/>
      <c r="H983" s="117"/>
      <c r="I983" s="117"/>
      <c r="J983" s="117"/>
      <c r="K983" s="146"/>
      <c r="L983" s="117" t="s">
        <v>992</v>
      </c>
      <c r="M983" s="117"/>
      <c r="N983" s="117"/>
      <c r="O983" s="117"/>
      <c r="P983" s="117"/>
      <c r="Q983" s="117"/>
      <c r="R983" s="146"/>
      <c r="S983" s="117" t="s">
        <v>308</v>
      </c>
      <c r="T983" s="117"/>
      <c r="U983" s="117"/>
      <c r="V983" s="117"/>
      <c r="W983" s="117"/>
      <c r="X983" s="303"/>
      <c r="Y983" s="370"/>
      <c r="Z983" s="389"/>
      <c r="AA983" s="389"/>
      <c r="AB983" s="389"/>
      <c r="AC983" s="389"/>
      <c r="AD983" s="389"/>
      <c r="AE983" s="389"/>
      <c r="AF983" s="389"/>
      <c r="AG983" s="396"/>
      <c r="AH983" s="37"/>
    </row>
    <row r="984" spans="1:34" s="4" customFormat="1">
      <c r="A984" s="58"/>
      <c r="B984" s="117"/>
      <c r="C984" s="146"/>
      <c r="D984" s="117" t="s">
        <v>993</v>
      </c>
      <c r="E984" s="117"/>
      <c r="F984" s="117"/>
      <c r="G984" s="117"/>
      <c r="H984" s="117"/>
      <c r="I984" s="117"/>
      <c r="J984" s="117"/>
      <c r="K984" s="117"/>
      <c r="L984" s="117"/>
      <c r="M984" s="117"/>
      <c r="N984" s="117"/>
      <c r="O984" s="117"/>
      <c r="P984" s="117"/>
      <c r="Q984" s="117"/>
      <c r="R984" s="117"/>
      <c r="S984" s="117"/>
      <c r="T984" s="117"/>
      <c r="U984" s="117"/>
      <c r="V984" s="117"/>
      <c r="W984" s="117"/>
      <c r="X984" s="303"/>
      <c r="Y984" s="370"/>
      <c r="Z984" s="389"/>
      <c r="AA984" s="389"/>
      <c r="AB984" s="389"/>
      <c r="AC984" s="389"/>
      <c r="AD984" s="389"/>
      <c r="AE984" s="389"/>
      <c r="AF984" s="389"/>
      <c r="AG984" s="396"/>
      <c r="AH984" s="37"/>
    </row>
    <row r="985" spans="1:34" s="4" customFormat="1">
      <c r="A985" s="58"/>
      <c r="B985" s="117"/>
      <c r="C985" s="117"/>
      <c r="D985" s="117"/>
      <c r="E985" s="117"/>
      <c r="F985" s="117"/>
      <c r="G985" s="117"/>
      <c r="H985" s="117"/>
      <c r="I985" s="117"/>
      <c r="J985" s="117"/>
      <c r="K985" s="117"/>
      <c r="L985" s="117"/>
      <c r="M985" s="117"/>
      <c r="N985" s="117"/>
      <c r="O985" s="117"/>
      <c r="P985" s="117"/>
      <c r="Q985" s="117"/>
      <c r="R985" s="117"/>
      <c r="S985" s="117"/>
      <c r="T985" s="117"/>
      <c r="U985" s="117"/>
      <c r="V985" s="117"/>
      <c r="W985" s="117"/>
      <c r="X985" s="303"/>
      <c r="Y985" s="370"/>
      <c r="Z985" s="389"/>
      <c r="AA985" s="389"/>
      <c r="AB985" s="389"/>
      <c r="AC985" s="389"/>
      <c r="AD985" s="389"/>
      <c r="AE985" s="389"/>
      <c r="AF985" s="389"/>
      <c r="AG985" s="396"/>
      <c r="AH985" s="37"/>
    </row>
    <row r="986" spans="1:34" s="4" customFormat="1">
      <c r="A986" s="58"/>
      <c r="B986" s="117" t="s">
        <v>832</v>
      </c>
      <c r="C986" s="117"/>
      <c r="D986" s="117"/>
      <c r="E986" s="117"/>
      <c r="F986" s="117"/>
      <c r="G986" s="117"/>
      <c r="H986" s="117"/>
      <c r="I986" s="117"/>
      <c r="J986" s="117"/>
      <c r="K986" s="117"/>
      <c r="L986" s="117"/>
      <c r="M986" s="117"/>
      <c r="N986" s="117"/>
      <c r="O986" s="117"/>
      <c r="P986" s="117"/>
      <c r="Q986" s="117"/>
      <c r="R986" s="117"/>
      <c r="S986" s="117"/>
      <c r="T986" s="117"/>
      <c r="U986" s="117"/>
      <c r="V986" s="117"/>
      <c r="W986" s="117"/>
      <c r="X986" s="303"/>
      <c r="Y986" s="370"/>
      <c r="Z986" s="281"/>
      <c r="AA986" s="281"/>
      <c r="AB986" s="281"/>
      <c r="AC986" s="281"/>
      <c r="AD986" s="281"/>
      <c r="AE986" s="281"/>
      <c r="AF986" s="281"/>
      <c r="AG986" s="396"/>
      <c r="AH986" s="37"/>
    </row>
    <row r="987" spans="1:34" s="4" customFormat="1">
      <c r="A987" s="58"/>
      <c r="B987" s="117"/>
      <c r="C987" s="117"/>
      <c r="D987" s="117"/>
      <c r="E987" s="117"/>
      <c r="F987" s="117"/>
      <c r="G987" s="117"/>
      <c r="H987" s="117"/>
      <c r="I987" s="117"/>
      <c r="J987" s="117"/>
      <c r="K987" s="117"/>
      <c r="L987" s="117"/>
      <c r="M987" s="117"/>
      <c r="N987" s="117"/>
      <c r="O987" s="146"/>
      <c r="P987" s="72" t="s">
        <v>581</v>
      </c>
      <c r="Q987" s="72"/>
      <c r="R987" s="72"/>
      <c r="S987" s="146"/>
      <c r="T987" s="72" t="s">
        <v>97</v>
      </c>
      <c r="U987" s="117"/>
      <c r="V987" s="117"/>
      <c r="W987" s="117"/>
      <c r="X987" s="303"/>
      <c r="Y987" s="369" t="s">
        <v>408</v>
      </c>
      <c r="Z987" s="329"/>
      <c r="AA987" s="329"/>
      <c r="AB987" s="329"/>
      <c r="AC987" s="329"/>
      <c r="AD987" s="329"/>
      <c r="AE987" s="329"/>
      <c r="AF987" s="329"/>
      <c r="AG987" s="465"/>
      <c r="AH987" s="37"/>
    </row>
    <row r="988" spans="1:34" s="4" customFormat="1">
      <c r="A988" s="58"/>
      <c r="B988" s="117"/>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303"/>
      <c r="Y988" s="369"/>
      <c r="Z988" s="329"/>
      <c r="AA988" s="329"/>
      <c r="AB988" s="329"/>
      <c r="AC988" s="329"/>
      <c r="AD988" s="329"/>
      <c r="AE988" s="329"/>
      <c r="AF988" s="329"/>
      <c r="AG988" s="465"/>
      <c r="AH988" s="37"/>
    </row>
    <row r="989" spans="1:34" s="4" customFormat="1">
      <c r="A989" s="58"/>
      <c r="B989" s="117" t="s">
        <v>799</v>
      </c>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303"/>
      <c r="Y989" s="369"/>
      <c r="Z989" s="329"/>
      <c r="AA989" s="329"/>
      <c r="AB989" s="329"/>
      <c r="AC989" s="329"/>
      <c r="AD989" s="329"/>
      <c r="AE989" s="329"/>
      <c r="AF989" s="329"/>
      <c r="AG989" s="465"/>
      <c r="AH989" s="37"/>
    </row>
    <row r="990" spans="1:34" s="4" customFormat="1">
      <c r="A990" s="58"/>
      <c r="B990" s="117"/>
      <c r="C990" s="117"/>
      <c r="D990" s="117"/>
      <c r="E990" s="117"/>
      <c r="F990" s="117"/>
      <c r="G990" s="117"/>
      <c r="H990" s="117"/>
      <c r="I990" s="117"/>
      <c r="J990" s="117"/>
      <c r="K990" s="117"/>
      <c r="L990" s="117"/>
      <c r="M990" s="117"/>
      <c r="N990" s="117"/>
      <c r="O990" s="146"/>
      <c r="P990" s="72" t="s">
        <v>581</v>
      </c>
      <c r="Q990" s="72"/>
      <c r="R990" s="72"/>
      <c r="S990" s="146"/>
      <c r="T990" s="72" t="s">
        <v>97</v>
      </c>
      <c r="U990" s="117"/>
      <c r="V990" s="117"/>
      <c r="W990" s="117"/>
      <c r="X990" s="303"/>
      <c r="Y990" s="369"/>
      <c r="Z990" s="329"/>
      <c r="AA990" s="329"/>
      <c r="AB990" s="329"/>
      <c r="AC990" s="329"/>
      <c r="AD990" s="329"/>
      <c r="AE990" s="329"/>
      <c r="AF990" s="329"/>
      <c r="AG990" s="465"/>
      <c r="AH990" s="37"/>
    </row>
    <row r="991" spans="1:34" s="4" customFormat="1">
      <c r="A991" s="58"/>
      <c r="B991" s="117"/>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303"/>
      <c r="Y991" s="369"/>
      <c r="Z991" s="329"/>
      <c r="AA991" s="329"/>
      <c r="AB991" s="329"/>
      <c r="AC991" s="329"/>
      <c r="AD991" s="329"/>
      <c r="AE991" s="329"/>
      <c r="AF991" s="329"/>
      <c r="AG991" s="465"/>
      <c r="AH991" s="37"/>
    </row>
    <row r="992" spans="1:34" s="4" customFormat="1">
      <c r="A992" s="58"/>
      <c r="B992" s="117"/>
      <c r="C992" s="72" t="s">
        <v>462</v>
      </c>
      <c r="D992" s="72"/>
      <c r="E992" s="72"/>
      <c r="F992" s="72"/>
      <c r="G992" s="72"/>
      <c r="H992" s="146"/>
      <c r="I992" s="72" t="s">
        <v>141</v>
      </c>
      <c r="J992" s="158"/>
      <c r="K992" s="72" t="s">
        <v>270</v>
      </c>
      <c r="L992" s="72"/>
      <c r="M992" s="146"/>
      <c r="N992" s="72" t="s">
        <v>13</v>
      </c>
      <c r="O992" s="158"/>
      <c r="P992" s="72" t="s">
        <v>270</v>
      </c>
      <c r="Q992" s="72"/>
      <c r="R992" s="146"/>
      <c r="S992" s="72" t="s">
        <v>101</v>
      </c>
      <c r="T992" s="72"/>
      <c r="U992" s="72"/>
      <c r="V992" s="72"/>
      <c r="W992" s="72"/>
      <c r="X992" s="303"/>
      <c r="Y992" s="369"/>
      <c r="Z992" s="329"/>
      <c r="AA992" s="329"/>
      <c r="AB992" s="329"/>
      <c r="AC992" s="329"/>
      <c r="AD992" s="329"/>
      <c r="AE992" s="329"/>
      <c r="AF992" s="329"/>
      <c r="AG992" s="465"/>
      <c r="AH992" s="37"/>
    </row>
    <row r="993" spans="1:34" s="4" customFormat="1">
      <c r="A993" s="58"/>
      <c r="B993" s="117"/>
      <c r="C993" s="72"/>
      <c r="D993" s="72"/>
      <c r="E993" s="72"/>
      <c r="F993" s="72"/>
      <c r="G993" s="72"/>
      <c r="H993" s="72"/>
      <c r="I993" s="72"/>
      <c r="J993" s="72"/>
      <c r="K993" s="72"/>
      <c r="L993" s="72"/>
      <c r="M993" s="72"/>
      <c r="N993" s="72"/>
      <c r="O993" s="72"/>
      <c r="P993" s="72"/>
      <c r="Q993" s="72"/>
      <c r="R993" s="72"/>
      <c r="S993" s="72"/>
      <c r="T993" s="72"/>
      <c r="U993" s="72"/>
      <c r="V993" s="72"/>
      <c r="W993" s="72"/>
      <c r="X993" s="303"/>
      <c r="Y993" s="369"/>
      <c r="Z993" s="329"/>
      <c r="AA993" s="329"/>
      <c r="AB993" s="329"/>
      <c r="AC993" s="329"/>
      <c r="AD993" s="329"/>
      <c r="AE993" s="329"/>
      <c r="AF993" s="329"/>
      <c r="AG993" s="465"/>
      <c r="AH993" s="82"/>
    </row>
    <row r="994" spans="1:34" s="4" customFormat="1">
      <c r="A994" s="58"/>
      <c r="B994" s="117"/>
      <c r="C994" s="72" t="s">
        <v>183</v>
      </c>
      <c r="D994" s="72"/>
      <c r="E994" s="72"/>
      <c r="F994" s="72"/>
      <c r="G994" s="72"/>
      <c r="H994" s="72"/>
      <c r="I994" s="72"/>
      <c r="J994" s="72"/>
      <c r="K994" s="72"/>
      <c r="L994" s="72"/>
      <c r="M994" s="72"/>
      <c r="N994" s="72"/>
      <c r="O994" s="72"/>
      <c r="P994" s="72"/>
      <c r="Q994" s="146"/>
      <c r="R994" s="72" t="s">
        <v>581</v>
      </c>
      <c r="S994" s="72"/>
      <c r="T994" s="72"/>
      <c r="U994" s="146"/>
      <c r="V994" s="72" t="s">
        <v>97</v>
      </c>
      <c r="W994" s="72"/>
      <c r="X994" s="303"/>
      <c r="Y994" s="369"/>
      <c r="Z994" s="329"/>
      <c r="AA994" s="329"/>
      <c r="AB994" s="329"/>
      <c r="AC994" s="329"/>
      <c r="AD994" s="329"/>
      <c r="AE994" s="329"/>
      <c r="AF994" s="329"/>
      <c r="AG994" s="465"/>
      <c r="AH994" s="82"/>
    </row>
    <row r="995" spans="1:34" s="4" customFormat="1">
      <c r="A995" s="58"/>
      <c r="B995" s="117"/>
      <c r="C995" s="4"/>
      <c r="D995" s="4"/>
      <c r="E995" s="4"/>
      <c r="F995" s="4"/>
      <c r="G995" s="4"/>
      <c r="H995" s="4"/>
      <c r="I995" s="4"/>
      <c r="J995" s="4"/>
      <c r="K995" s="4"/>
      <c r="L995" s="4"/>
      <c r="M995" s="4"/>
      <c r="N995" s="4"/>
      <c r="O995" s="4"/>
      <c r="P995" s="4"/>
      <c r="Q995" s="4"/>
      <c r="R995" s="4"/>
      <c r="S995" s="4"/>
      <c r="T995" s="4"/>
      <c r="U995" s="4"/>
      <c r="V995" s="4"/>
      <c r="W995" s="4"/>
      <c r="X995" s="303"/>
      <c r="Y995" s="369"/>
      <c r="Z995" s="329"/>
      <c r="AA995" s="329"/>
      <c r="AB995" s="329"/>
      <c r="AC995" s="329"/>
      <c r="AD995" s="329"/>
      <c r="AE995" s="329"/>
      <c r="AF995" s="329"/>
      <c r="AG995" s="465"/>
      <c r="AH995" s="37"/>
    </row>
    <row r="996" spans="1:34" s="4" customFormat="1">
      <c r="A996" s="58"/>
      <c r="B996" s="72" t="s">
        <v>994</v>
      </c>
      <c r="C996" s="72"/>
      <c r="D996" s="72"/>
      <c r="E996" s="72"/>
      <c r="F996" s="72"/>
      <c r="G996" s="72"/>
      <c r="H996" s="72"/>
      <c r="I996" s="72"/>
      <c r="J996" s="72"/>
      <c r="K996" s="72"/>
      <c r="L996" s="72"/>
      <c r="M996" s="72"/>
      <c r="N996" s="72"/>
      <c r="O996" s="72"/>
      <c r="P996" s="72"/>
      <c r="Q996" s="4"/>
      <c r="R996" s="146"/>
      <c r="S996" s="72" t="s">
        <v>581</v>
      </c>
      <c r="T996" s="72"/>
      <c r="U996" s="146"/>
      <c r="V996" s="72" t="s">
        <v>97</v>
      </c>
      <c r="W996" s="72"/>
      <c r="X996" s="303"/>
      <c r="Y996" s="369"/>
      <c r="Z996" s="329"/>
      <c r="AA996" s="329"/>
      <c r="AB996" s="329"/>
      <c r="AC996" s="329"/>
      <c r="AD996" s="329"/>
      <c r="AE996" s="329"/>
      <c r="AF996" s="329"/>
      <c r="AG996" s="465"/>
      <c r="AH996" s="4"/>
    </row>
    <row r="997" spans="1:34" s="4" customFormat="1">
      <c r="A997" s="58"/>
      <c r="B997" s="117"/>
      <c r="C997" s="117"/>
      <c r="D997" s="117"/>
      <c r="E997" s="117"/>
      <c r="F997" s="117"/>
      <c r="G997" s="117"/>
      <c r="H997" s="117"/>
      <c r="I997" s="117"/>
      <c r="J997" s="117"/>
      <c r="K997" s="117"/>
      <c r="L997" s="117"/>
      <c r="M997" s="117"/>
      <c r="N997" s="117"/>
      <c r="O997" s="117"/>
      <c r="P997" s="117"/>
      <c r="Q997" s="4"/>
      <c r="R997" s="4"/>
      <c r="S997" s="117"/>
      <c r="T997" s="117"/>
      <c r="U997" s="4"/>
      <c r="V997" s="117"/>
      <c r="W997" s="117"/>
      <c r="X997" s="303"/>
      <c r="Y997" s="369"/>
      <c r="Z997" s="329"/>
      <c r="AA997" s="329"/>
      <c r="AB997" s="329"/>
      <c r="AC997" s="329"/>
      <c r="AD997" s="329"/>
      <c r="AE997" s="329"/>
      <c r="AF997" s="329"/>
      <c r="AG997" s="465"/>
      <c r="AH997" s="4"/>
    </row>
    <row r="998" spans="1:34" s="4" customFormat="1">
      <c r="A998" s="58"/>
      <c r="B998" s="117"/>
      <c r="C998" s="117"/>
      <c r="D998" s="117"/>
      <c r="E998" s="117"/>
      <c r="F998" s="117"/>
      <c r="G998" s="117"/>
      <c r="H998" s="117"/>
      <c r="I998" s="117"/>
      <c r="J998" s="117"/>
      <c r="K998" s="117"/>
      <c r="L998" s="117"/>
      <c r="M998" s="117"/>
      <c r="N998" s="117"/>
      <c r="O998" s="117"/>
      <c r="P998" s="117"/>
      <c r="Q998" s="117"/>
      <c r="R998" s="117"/>
      <c r="S998" s="117"/>
      <c r="T998" s="117"/>
      <c r="U998" s="117"/>
      <c r="V998" s="117"/>
      <c r="W998" s="117"/>
      <c r="X998" s="303"/>
      <c r="Y998" s="369"/>
      <c r="Z998" s="329"/>
      <c r="AA998" s="329"/>
      <c r="AB998" s="329"/>
      <c r="AC998" s="329"/>
      <c r="AD998" s="329"/>
      <c r="AE998" s="329"/>
      <c r="AF998" s="329"/>
      <c r="AG998" s="465"/>
      <c r="AH998" s="4"/>
    </row>
    <row r="999" spans="1:34" s="4" customFormat="1">
      <c r="A999" s="58"/>
      <c r="B999" s="117"/>
      <c r="C999" s="117"/>
      <c r="D999" s="117"/>
      <c r="E999" s="117"/>
      <c r="F999" s="117"/>
      <c r="G999" s="117"/>
      <c r="H999" s="117"/>
      <c r="I999" s="117"/>
      <c r="J999" s="117"/>
      <c r="K999" s="117"/>
      <c r="L999" s="117"/>
      <c r="M999" s="117"/>
      <c r="N999" s="117"/>
      <c r="O999" s="117"/>
      <c r="P999" s="117"/>
      <c r="Q999" s="117"/>
      <c r="R999" s="117"/>
      <c r="S999" s="117"/>
      <c r="T999" s="117"/>
      <c r="U999" s="117"/>
      <c r="V999" s="117"/>
      <c r="W999" s="117"/>
      <c r="X999" s="303"/>
      <c r="Y999" s="369"/>
      <c r="Z999" s="329"/>
      <c r="AA999" s="329"/>
      <c r="AB999" s="329"/>
      <c r="AC999" s="329"/>
      <c r="AD999" s="329"/>
      <c r="AE999" s="329"/>
      <c r="AF999" s="329"/>
      <c r="AG999" s="465"/>
      <c r="AH999" s="4"/>
    </row>
    <row r="1000" spans="1:34" s="4" customFormat="1">
      <c r="A1000" s="60"/>
      <c r="B1000" s="134"/>
      <c r="C1000" s="134"/>
      <c r="D1000" s="84"/>
      <c r="E1000" s="84"/>
      <c r="F1000" s="84"/>
      <c r="G1000" s="84"/>
      <c r="H1000" s="84"/>
      <c r="I1000" s="84"/>
      <c r="J1000" s="84"/>
      <c r="K1000" s="84"/>
      <c r="L1000" s="84"/>
      <c r="M1000" s="84"/>
      <c r="N1000" s="84"/>
      <c r="O1000" s="84"/>
      <c r="P1000" s="84"/>
      <c r="Q1000" s="84"/>
      <c r="R1000" s="84"/>
      <c r="S1000" s="84"/>
      <c r="T1000" s="134"/>
      <c r="U1000" s="134"/>
      <c r="V1000" s="134"/>
      <c r="W1000" s="134"/>
      <c r="X1000" s="315"/>
      <c r="Y1000" s="134"/>
      <c r="Z1000" s="134"/>
      <c r="AA1000" s="134"/>
      <c r="AB1000" s="134"/>
      <c r="AC1000" s="134"/>
      <c r="AD1000" s="134"/>
      <c r="AE1000" s="134"/>
      <c r="AF1000" s="84"/>
      <c r="AG1000" s="423"/>
      <c r="AH1000" s="4"/>
    </row>
    <row r="1001" spans="1:34" s="4" customFormat="1">
      <c r="A1001" s="64" t="s">
        <v>81</v>
      </c>
      <c r="B1001" s="135"/>
      <c r="C1001" s="135"/>
      <c r="D1001" s="135"/>
      <c r="E1001" s="135"/>
      <c r="F1001" s="135"/>
      <c r="G1001" s="135"/>
      <c r="H1001" s="135"/>
      <c r="I1001" s="135"/>
      <c r="J1001" s="135"/>
      <c r="K1001" s="135"/>
      <c r="L1001" s="135"/>
      <c r="M1001" s="135"/>
      <c r="N1001" s="135"/>
      <c r="O1001" s="135"/>
      <c r="P1001" s="135"/>
      <c r="Q1001" s="135"/>
      <c r="R1001" s="135"/>
      <c r="S1001" s="135"/>
      <c r="T1001" s="135"/>
      <c r="U1001" s="135"/>
      <c r="V1001" s="135"/>
      <c r="W1001" s="135"/>
      <c r="X1001" s="316"/>
      <c r="Y1001" s="75" t="s">
        <v>220</v>
      </c>
      <c r="Z1001" s="75"/>
      <c r="AA1001" s="75"/>
      <c r="AB1001" s="75"/>
      <c r="AC1001" s="75"/>
      <c r="AD1001" s="75"/>
      <c r="AE1001" s="75"/>
      <c r="AF1001" s="75"/>
      <c r="AG1001" s="186"/>
      <c r="AH1001" s="82"/>
    </row>
    <row r="1002" spans="1:34" s="4" customFormat="1">
      <c r="A1002" s="65"/>
      <c r="B1002" s="136"/>
      <c r="C1002" s="136"/>
      <c r="D1002" s="136"/>
      <c r="E1002" s="136"/>
      <c r="F1002" s="136"/>
      <c r="G1002" s="136"/>
      <c r="H1002" s="136"/>
      <c r="I1002" s="136"/>
      <c r="J1002" s="136"/>
      <c r="K1002" s="136"/>
      <c r="L1002" s="136"/>
      <c r="M1002" s="136"/>
      <c r="N1002" s="136"/>
      <c r="O1002" s="136"/>
      <c r="P1002" s="136"/>
      <c r="Q1002" s="136"/>
      <c r="R1002" s="136"/>
      <c r="S1002" s="136"/>
      <c r="T1002" s="136"/>
      <c r="U1002" s="136"/>
      <c r="V1002" s="136"/>
      <c r="W1002" s="136"/>
      <c r="X1002" s="317"/>
      <c r="Y1002" s="103"/>
      <c r="Z1002" s="103"/>
      <c r="AA1002" s="103"/>
      <c r="AB1002" s="103"/>
      <c r="AC1002" s="103"/>
      <c r="AD1002" s="103"/>
      <c r="AE1002" s="103"/>
      <c r="AF1002" s="103"/>
      <c r="AG1002" s="462"/>
      <c r="AH1002" s="82"/>
    </row>
    <row r="1003" spans="1:34" s="4" customFormat="1">
      <c r="A1003" s="58"/>
      <c r="B1003" s="117" t="s">
        <v>1044</v>
      </c>
      <c r="C1003" s="117"/>
      <c r="D1003" s="117"/>
      <c r="E1003" s="117"/>
      <c r="F1003" s="117"/>
      <c r="G1003" s="117"/>
      <c r="H1003" s="117"/>
      <c r="I1003" s="117"/>
      <c r="J1003" s="117"/>
      <c r="K1003" s="117"/>
      <c r="L1003" s="117"/>
      <c r="M1003" s="117"/>
      <c r="N1003" s="117"/>
      <c r="O1003" s="117"/>
      <c r="P1003" s="117"/>
      <c r="Q1003" s="117"/>
      <c r="R1003" s="117"/>
      <c r="S1003" s="117"/>
      <c r="T1003" s="117"/>
      <c r="U1003" s="117"/>
      <c r="V1003" s="117"/>
      <c r="W1003" s="117"/>
      <c r="X1003" s="303"/>
      <c r="Y1003" s="369"/>
      <c r="Z1003" s="329"/>
      <c r="AA1003" s="329"/>
      <c r="AB1003" s="329"/>
      <c r="AC1003" s="329"/>
      <c r="AD1003" s="329"/>
      <c r="AE1003" s="329"/>
      <c r="AF1003" s="329"/>
      <c r="AG1003" s="465"/>
      <c r="AH1003" s="4"/>
    </row>
    <row r="1004" spans="1:34" s="4" customFormat="1">
      <c r="A1004" s="58"/>
      <c r="B1004" s="117"/>
      <c r="C1004" s="117"/>
      <c r="D1004" s="117"/>
      <c r="E1004" s="117"/>
      <c r="F1004" s="117"/>
      <c r="G1004" s="117"/>
      <c r="H1004" s="117"/>
      <c r="I1004" s="117"/>
      <c r="J1004" s="117"/>
      <c r="K1004" s="117"/>
      <c r="L1004" s="117"/>
      <c r="M1004" s="117"/>
      <c r="N1004" s="117"/>
      <c r="O1004" s="117"/>
      <c r="P1004" s="117"/>
      <c r="Q1004" s="117"/>
      <c r="R1004" s="117"/>
      <c r="S1004" s="117"/>
      <c r="T1004" s="117"/>
      <c r="U1004" s="117"/>
      <c r="V1004" s="117"/>
      <c r="W1004" s="117"/>
      <c r="X1004" s="303"/>
      <c r="Y1004" s="369"/>
      <c r="Z1004" s="329"/>
      <c r="AA1004" s="329"/>
      <c r="AB1004" s="329"/>
      <c r="AC1004" s="329"/>
      <c r="AD1004" s="329"/>
      <c r="AE1004" s="329"/>
      <c r="AF1004" s="329"/>
      <c r="AG1004" s="465"/>
      <c r="AH1004" s="4"/>
    </row>
    <row r="1005" spans="1:34" s="4" customFormat="1">
      <c r="A1005" s="58"/>
      <c r="B1005" s="4"/>
      <c r="C1005" s="72" t="s">
        <v>284</v>
      </c>
      <c r="D1005" s="72"/>
      <c r="E1005" s="72"/>
      <c r="F1005" s="72"/>
      <c r="G1005" s="72"/>
      <c r="H1005" s="72"/>
      <c r="I1005" s="72"/>
      <c r="J1005" s="72"/>
      <c r="K1005" s="72"/>
      <c r="L1005" s="72"/>
      <c r="M1005" s="72"/>
      <c r="N1005" s="72"/>
      <c r="O1005" s="72"/>
      <c r="P1005" s="72"/>
      <c r="Q1005" s="72"/>
      <c r="R1005" s="72"/>
      <c r="S1005" s="72"/>
      <c r="T1005" s="72"/>
      <c r="U1005" s="72"/>
      <c r="V1005" s="72"/>
      <c r="W1005" s="72"/>
      <c r="X1005" s="303"/>
      <c r="Y1005" s="117"/>
      <c r="Z1005" s="117"/>
      <c r="AA1005" s="117"/>
      <c r="AB1005" s="117"/>
      <c r="AC1005" s="117"/>
      <c r="AD1005" s="117"/>
      <c r="AE1005" s="117"/>
      <c r="AF1005" s="4"/>
      <c r="AG1005" s="419"/>
      <c r="AH1005" s="4"/>
    </row>
    <row r="1006" spans="1:34" s="4" customFormat="1">
      <c r="A1006" s="58"/>
      <c r="B1006" s="72"/>
      <c r="C1006" s="72"/>
      <c r="D1006" s="146"/>
      <c r="E1006" s="72" t="s">
        <v>247</v>
      </c>
      <c r="F1006" s="72"/>
      <c r="G1006" s="72"/>
      <c r="H1006" s="146"/>
      <c r="I1006" s="72" t="s">
        <v>182</v>
      </c>
      <c r="J1006" s="72"/>
      <c r="K1006" s="72"/>
      <c r="L1006" s="72"/>
      <c r="M1006" s="146"/>
      <c r="N1006" s="72" t="s">
        <v>367</v>
      </c>
      <c r="O1006" s="72"/>
      <c r="P1006" s="72"/>
      <c r="Q1006" s="146"/>
      <c r="R1006" s="72" t="s">
        <v>80</v>
      </c>
      <c r="S1006" s="72"/>
      <c r="T1006" s="72"/>
      <c r="U1006" s="72"/>
      <c r="V1006" s="72"/>
      <c r="W1006" s="72"/>
      <c r="X1006" s="303"/>
      <c r="Y1006" s="369" t="s">
        <v>842</v>
      </c>
      <c r="Z1006" s="330"/>
      <c r="AA1006" s="330"/>
      <c r="AB1006" s="330"/>
      <c r="AC1006" s="330"/>
      <c r="AD1006" s="330"/>
      <c r="AE1006" s="330"/>
      <c r="AF1006" s="330"/>
      <c r="AG1006" s="442"/>
      <c r="AH1006" s="4"/>
    </row>
    <row r="1007" spans="1:34" s="4" customFormat="1">
      <c r="A1007" s="58"/>
      <c r="B1007" s="72"/>
      <c r="C1007" s="4"/>
      <c r="D1007" s="4"/>
      <c r="E1007" s="4"/>
      <c r="F1007" s="4"/>
      <c r="G1007" s="4"/>
      <c r="H1007" s="4"/>
      <c r="I1007" s="4"/>
      <c r="J1007" s="4"/>
      <c r="K1007" s="4"/>
      <c r="L1007" s="4"/>
      <c r="M1007" s="72"/>
      <c r="N1007" s="72"/>
      <c r="O1007" s="72"/>
      <c r="P1007" s="72"/>
      <c r="Q1007" s="72"/>
      <c r="R1007" s="72"/>
      <c r="S1007" s="72"/>
      <c r="T1007" s="72"/>
      <c r="U1007" s="72"/>
      <c r="V1007" s="72"/>
      <c r="W1007" s="72"/>
      <c r="X1007" s="303"/>
      <c r="Y1007" s="371"/>
      <c r="Z1007" s="330"/>
      <c r="AA1007" s="330"/>
      <c r="AB1007" s="330"/>
      <c r="AC1007" s="330"/>
      <c r="AD1007" s="330"/>
      <c r="AE1007" s="330"/>
      <c r="AF1007" s="330"/>
      <c r="AG1007" s="442"/>
      <c r="AH1007" s="4"/>
    </row>
    <row r="1008" spans="1:34" s="4" customFormat="1">
      <c r="A1008" s="58"/>
      <c r="B1008" s="72"/>
      <c r="C1008" s="72" t="s">
        <v>139</v>
      </c>
      <c r="D1008" s="72" t="s">
        <v>226</v>
      </c>
      <c r="E1008" s="72"/>
      <c r="F1008" s="72"/>
      <c r="G1008" s="72"/>
      <c r="H1008" s="72"/>
      <c r="I1008" s="209"/>
      <c r="J1008" s="215"/>
      <c r="K1008" s="72" t="s">
        <v>501</v>
      </c>
      <c r="L1008" s="72"/>
      <c r="M1008" s="72" t="s">
        <v>251</v>
      </c>
      <c r="N1008" s="72"/>
      <c r="O1008" s="72"/>
      <c r="P1008" s="72"/>
      <c r="Q1008" s="72"/>
      <c r="R1008" s="209"/>
      <c r="S1008" s="215"/>
      <c r="T1008" s="72" t="s">
        <v>501</v>
      </c>
      <c r="U1008" s="72"/>
      <c r="V1008" s="72"/>
      <c r="W1008" s="72"/>
      <c r="X1008" s="303"/>
      <c r="Y1008" s="371"/>
      <c r="Z1008" s="330"/>
      <c r="AA1008" s="330"/>
      <c r="AB1008" s="330"/>
      <c r="AC1008" s="330"/>
      <c r="AD1008" s="330"/>
      <c r="AE1008" s="330"/>
      <c r="AF1008" s="330"/>
      <c r="AG1008" s="442"/>
      <c r="AH1008" s="4"/>
    </row>
    <row r="1009" spans="1:33" s="4" customFormat="1">
      <c r="A1009" s="58"/>
      <c r="B1009" s="72"/>
      <c r="C1009" s="72"/>
      <c r="D1009" s="82"/>
      <c r="E1009" s="82"/>
      <c r="F1009" s="82"/>
      <c r="G1009" s="82"/>
      <c r="H1009" s="82"/>
      <c r="I1009" s="82"/>
      <c r="J1009" s="82"/>
      <c r="K1009" s="82"/>
      <c r="L1009" s="82"/>
      <c r="M1009" s="82"/>
      <c r="N1009" s="82"/>
      <c r="O1009" s="82"/>
      <c r="P1009" s="82"/>
      <c r="Q1009" s="82"/>
      <c r="R1009" s="82"/>
      <c r="S1009" s="82"/>
      <c r="T1009" s="72"/>
      <c r="U1009" s="72"/>
      <c r="V1009" s="72"/>
      <c r="W1009" s="72"/>
      <c r="X1009" s="303"/>
      <c r="Y1009" s="72"/>
      <c r="Z1009" s="72"/>
      <c r="AA1009" s="72"/>
      <c r="AB1009" s="72"/>
      <c r="AC1009" s="72"/>
      <c r="AD1009" s="72"/>
      <c r="AE1009" s="72"/>
      <c r="AF1009" s="82"/>
      <c r="AG1009" s="419"/>
    </row>
    <row r="1010" spans="1:33" s="4" customFormat="1">
      <c r="A1010" s="58"/>
      <c r="B1010" s="72" t="s">
        <v>805</v>
      </c>
      <c r="C1010" s="72"/>
      <c r="D1010" s="72"/>
      <c r="E1010" s="72"/>
      <c r="F1010" s="72"/>
      <c r="G1010" s="72"/>
      <c r="H1010" s="72"/>
      <c r="I1010" s="72"/>
      <c r="J1010" s="72"/>
      <c r="K1010" s="72"/>
      <c r="L1010" s="72"/>
      <c r="M1010" s="72"/>
      <c r="N1010" s="72"/>
      <c r="O1010" s="72"/>
      <c r="P1010" s="72"/>
      <c r="Q1010" s="72"/>
      <c r="R1010" s="72"/>
      <c r="S1010" s="72"/>
      <c r="T1010" s="72"/>
      <c r="U1010" s="72"/>
      <c r="V1010" s="72"/>
      <c r="W1010" s="72"/>
      <c r="X1010" s="303"/>
      <c r="Y1010" s="369" t="s">
        <v>594</v>
      </c>
      <c r="Z1010" s="329"/>
      <c r="AA1010" s="329"/>
      <c r="AB1010" s="329"/>
      <c r="AC1010" s="329"/>
      <c r="AD1010" s="329"/>
      <c r="AE1010" s="329"/>
      <c r="AF1010" s="329"/>
      <c r="AG1010" s="465"/>
    </row>
    <row r="1011" spans="1:33" s="4" customFormat="1">
      <c r="A1011" s="58"/>
      <c r="B1011" s="72"/>
      <c r="C1011" s="4"/>
      <c r="D1011" s="4"/>
      <c r="E1011" s="4"/>
      <c r="F1011" s="4"/>
      <c r="G1011" s="4"/>
      <c r="H1011" s="4"/>
      <c r="I1011" s="4"/>
      <c r="J1011" s="4"/>
      <c r="K1011" s="4"/>
      <c r="L1011" s="4"/>
      <c r="M1011" s="4"/>
      <c r="N1011" s="4"/>
      <c r="O1011" s="4"/>
      <c r="P1011" s="4"/>
      <c r="Q1011" s="4"/>
      <c r="R1011" s="4"/>
      <c r="S1011" s="4"/>
      <c r="T1011" s="4"/>
      <c r="U1011" s="72"/>
      <c r="V1011" s="72"/>
      <c r="W1011" s="72"/>
      <c r="X1011" s="303"/>
      <c r="Y1011" s="369"/>
      <c r="Z1011" s="329"/>
      <c r="AA1011" s="329"/>
      <c r="AB1011" s="329"/>
      <c r="AC1011" s="329"/>
      <c r="AD1011" s="329"/>
      <c r="AE1011" s="329"/>
      <c r="AF1011" s="329"/>
      <c r="AG1011" s="465"/>
    </row>
    <row r="1012" spans="1:33" s="4" customFormat="1">
      <c r="A1012" s="58"/>
      <c r="B1012" s="72"/>
      <c r="C1012" s="72" t="s">
        <v>45</v>
      </c>
      <c r="D1012" s="72"/>
      <c r="E1012" s="72"/>
      <c r="F1012" s="72"/>
      <c r="G1012" s="72"/>
      <c r="H1012" s="72"/>
      <c r="I1012" s="72"/>
      <c r="J1012" s="72"/>
      <c r="K1012" s="72"/>
      <c r="L1012" s="72"/>
      <c r="M1012" s="72"/>
      <c r="N1012" s="72"/>
      <c r="O1012" s="72"/>
      <c r="P1012" s="72"/>
      <c r="Q1012" s="72"/>
      <c r="R1012" s="72"/>
      <c r="S1012" s="72"/>
      <c r="T1012" s="72"/>
      <c r="U1012" s="72"/>
      <c r="V1012" s="72"/>
      <c r="W1012" s="72"/>
      <c r="X1012" s="303"/>
      <c r="Y1012" s="369"/>
      <c r="Z1012" s="329"/>
      <c r="AA1012" s="329"/>
      <c r="AB1012" s="329"/>
      <c r="AC1012" s="329"/>
      <c r="AD1012" s="329"/>
      <c r="AE1012" s="329"/>
      <c r="AF1012" s="329"/>
      <c r="AG1012" s="465"/>
    </row>
    <row r="1013" spans="1:33" s="4" customFormat="1">
      <c r="A1013" s="58"/>
      <c r="B1013" s="117"/>
      <c r="C1013" s="117"/>
      <c r="D1013" s="146"/>
      <c r="E1013" s="117" t="s">
        <v>296</v>
      </c>
      <c r="F1013" s="117"/>
      <c r="G1013" s="117"/>
      <c r="H1013" s="146"/>
      <c r="I1013" s="117" t="s">
        <v>834</v>
      </c>
      <c r="J1013" s="117"/>
      <c r="K1013" s="117"/>
      <c r="L1013" s="146"/>
      <c r="M1013" s="117" t="s">
        <v>836</v>
      </c>
      <c r="N1013" s="117"/>
      <c r="O1013" s="117"/>
      <c r="P1013" s="117" t="s">
        <v>303</v>
      </c>
      <c r="Q1013" s="117"/>
      <c r="R1013" s="117"/>
      <c r="S1013" s="283"/>
      <c r="T1013" s="290"/>
      <c r="U1013" s="290"/>
      <c r="V1013" s="290"/>
      <c r="W1013" s="299"/>
      <c r="X1013" s="303"/>
      <c r="Y1013" s="369"/>
      <c r="Z1013" s="329"/>
      <c r="AA1013" s="329"/>
      <c r="AB1013" s="329"/>
      <c r="AC1013" s="329"/>
      <c r="AD1013" s="329"/>
      <c r="AE1013" s="329"/>
      <c r="AF1013" s="329"/>
      <c r="AG1013" s="465"/>
    </row>
    <row r="1014" spans="1:33" s="4" customFormat="1">
      <c r="A1014" s="58"/>
      <c r="B1014" s="117"/>
      <c r="C1014" s="117"/>
      <c r="D1014" s="117"/>
      <c r="E1014" s="117"/>
      <c r="F1014" s="117"/>
      <c r="G1014" s="117"/>
      <c r="H1014" s="117"/>
      <c r="I1014" s="117"/>
      <c r="J1014" s="117"/>
      <c r="K1014" s="117"/>
      <c r="L1014" s="117"/>
      <c r="M1014" s="117"/>
      <c r="N1014" s="117"/>
      <c r="O1014" s="117"/>
      <c r="P1014" s="117"/>
      <c r="Q1014" s="117"/>
      <c r="R1014" s="117"/>
      <c r="S1014" s="119"/>
      <c r="T1014" s="119"/>
      <c r="U1014" s="119"/>
      <c r="V1014" s="119"/>
      <c r="W1014" s="119"/>
      <c r="X1014" s="303"/>
      <c r="Y1014" s="369"/>
      <c r="Z1014" s="329"/>
      <c r="AA1014" s="329"/>
      <c r="AB1014" s="329"/>
      <c r="AC1014" s="329"/>
      <c r="AD1014" s="329"/>
      <c r="AE1014" s="329"/>
      <c r="AF1014" s="329"/>
      <c r="AG1014" s="465"/>
    </row>
    <row r="1015" spans="1:33" s="4" customFormat="1">
      <c r="A1015" s="58"/>
      <c r="B1015" s="117"/>
      <c r="C1015" s="72" t="s">
        <v>617</v>
      </c>
      <c r="D1015" s="117"/>
      <c r="E1015" s="117"/>
      <c r="F1015" s="117"/>
      <c r="G1015" s="117"/>
      <c r="H1015" s="117"/>
      <c r="I1015" s="117"/>
      <c r="J1015" s="117"/>
      <c r="K1015" s="117"/>
      <c r="L1015" s="117"/>
      <c r="M1015" s="117"/>
      <c r="N1015" s="117"/>
      <c r="O1015" s="117"/>
      <c r="P1015" s="117"/>
      <c r="Q1015" s="117"/>
      <c r="R1015" s="117"/>
      <c r="S1015" s="117"/>
      <c r="T1015" s="117"/>
      <c r="U1015" s="117"/>
      <c r="V1015" s="117"/>
      <c r="W1015" s="117"/>
      <c r="X1015" s="303"/>
      <c r="Y1015" s="369"/>
      <c r="Z1015" s="329"/>
      <c r="AA1015" s="329"/>
      <c r="AB1015" s="329"/>
      <c r="AC1015" s="329"/>
      <c r="AD1015" s="329"/>
      <c r="AE1015" s="329"/>
      <c r="AF1015" s="329"/>
      <c r="AG1015" s="465"/>
    </row>
    <row r="1016" spans="1:33" s="4" customFormat="1">
      <c r="A1016" s="58"/>
      <c r="B1016" s="117"/>
      <c r="C1016" s="117"/>
      <c r="D1016" s="146"/>
      <c r="E1016" s="117" t="s">
        <v>560</v>
      </c>
      <c r="F1016" s="117"/>
      <c r="G1016" s="117"/>
      <c r="H1016" s="117"/>
      <c r="I1016" s="117"/>
      <c r="J1016" s="117"/>
      <c r="K1016" s="117"/>
      <c r="L1016" s="117"/>
      <c r="M1016" s="117"/>
      <c r="N1016" s="117"/>
      <c r="O1016" s="117"/>
      <c r="P1016" s="117"/>
      <c r="Q1016" s="146"/>
      <c r="R1016" s="117" t="s">
        <v>615</v>
      </c>
      <c r="S1016" s="117"/>
      <c r="T1016" s="117"/>
      <c r="U1016" s="117"/>
      <c r="V1016" s="117"/>
      <c r="W1016" s="117"/>
      <c r="X1016" s="303"/>
      <c r="Y1016" s="117"/>
      <c r="Z1016" s="117"/>
      <c r="AA1016" s="117"/>
      <c r="AB1016" s="117"/>
      <c r="AC1016" s="117"/>
      <c r="AD1016" s="117"/>
      <c r="AE1016" s="117"/>
      <c r="AF1016" s="4"/>
      <c r="AG1016" s="419"/>
    </row>
    <row r="1017" spans="1:33" s="4" customFormat="1">
      <c r="A1017" s="58"/>
      <c r="B1017" s="117"/>
      <c r="C1017" s="117"/>
      <c r="D1017" s="117"/>
      <c r="E1017" s="117"/>
      <c r="F1017" s="117"/>
      <c r="G1017" s="117"/>
      <c r="H1017" s="117"/>
      <c r="I1017" s="117"/>
      <c r="J1017" s="117"/>
      <c r="K1017" s="117"/>
      <c r="L1017" s="117"/>
      <c r="M1017" s="117"/>
      <c r="N1017" s="117"/>
      <c r="O1017" s="117"/>
      <c r="P1017" s="117"/>
      <c r="Q1017" s="117"/>
      <c r="R1017" s="117"/>
      <c r="S1017" s="117"/>
      <c r="T1017" s="117"/>
      <c r="U1017" s="117"/>
      <c r="V1017" s="117"/>
      <c r="W1017" s="117"/>
      <c r="X1017" s="303"/>
      <c r="Y1017" s="117"/>
      <c r="Z1017" s="117"/>
      <c r="AA1017" s="117"/>
      <c r="AB1017" s="117"/>
      <c r="AC1017" s="117"/>
      <c r="AD1017" s="117"/>
      <c r="AE1017" s="117"/>
      <c r="AF1017" s="4"/>
      <c r="AG1017" s="419"/>
    </row>
    <row r="1018" spans="1:33" s="4" customFormat="1">
      <c r="A1018" s="58"/>
      <c r="B1018" s="72" t="s">
        <v>1024</v>
      </c>
      <c r="C1018" s="72"/>
      <c r="D1018" s="72"/>
      <c r="E1018" s="72"/>
      <c r="F1018" s="72"/>
      <c r="G1018" s="72"/>
      <c r="H1018" s="72"/>
      <c r="I1018" s="72"/>
      <c r="J1018" s="72"/>
      <c r="K1018" s="72"/>
      <c r="L1018" s="72"/>
      <c r="M1018" s="72"/>
      <c r="N1018" s="72"/>
      <c r="O1018" s="72"/>
      <c r="P1018" s="72"/>
      <c r="Q1018" s="72"/>
      <c r="R1018" s="72"/>
      <c r="S1018" s="72"/>
      <c r="T1018" s="72"/>
      <c r="U1018" s="72"/>
      <c r="V1018" s="72"/>
      <c r="W1018" s="72"/>
      <c r="X1018" s="303"/>
      <c r="Y1018" s="117"/>
      <c r="Z1018" s="117"/>
      <c r="AA1018" s="117"/>
      <c r="AB1018" s="117"/>
      <c r="AC1018" s="117"/>
      <c r="AD1018" s="117"/>
      <c r="AE1018" s="117"/>
      <c r="AF1018" s="4"/>
      <c r="AG1018" s="419"/>
    </row>
    <row r="1019" spans="1:33" s="4" customFormat="1">
      <c r="A1019" s="58"/>
      <c r="B1019" s="72"/>
      <c r="C1019" s="4"/>
      <c r="D1019" s="4"/>
      <c r="E1019" s="4"/>
      <c r="F1019" s="4"/>
      <c r="G1019" s="4"/>
      <c r="H1019" s="4"/>
      <c r="I1019" s="4"/>
      <c r="J1019" s="4"/>
      <c r="K1019" s="4"/>
      <c r="L1019" s="4"/>
      <c r="M1019" s="4"/>
      <c r="N1019" s="4"/>
      <c r="O1019" s="4"/>
      <c r="P1019" s="4"/>
      <c r="Q1019" s="4"/>
      <c r="R1019" s="4"/>
      <c r="S1019" s="4"/>
      <c r="T1019" s="4"/>
      <c r="U1019" s="72"/>
      <c r="V1019" s="72"/>
      <c r="W1019" s="72"/>
      <c r="X1019" s="303"/>
      <c r="Y1019" s="117"/>
      <c r="Z1019" s="117"/>
      <c r="AA1019" s="117"/>
      <c r="AB1019" s="117"/>
      <c r="AC1019" s="117"/>
      <c r="AD1019" s="117"/>
      <c r="AE1019" s="117"/>
      <c r="AF1019" s="4"/>
      <c r="AG1019" s="419"/>
    </row>
    <row r="1020" spans="1:33" s="4" customFormat="1">
      <c r="A1020" s="58"/>
      <c r="B1020" s="72"/>
      <c r="C1020" s="72" t="s">
        <v>45</v>
      </c>
      <c r="D1020" s="72"/>
      <c r="E1020" s="72"/>
      <c r="F1020" s="72"/>
      <c r="G1020" s="72"/>
      <c r="H1020" s="72"/>
      <c r="I1020" s="72"/>
      <c r="J1020" s="72"/>
      <c r="K1020" s="72"/>
      <c r="L1020" s="72"/>
      <c r="M1020" s="72"/>
      <c r="N1020" s="72"/>
      <c r="O1020" s="72"/>
      <c r="P1020" s="72"/>
      <c r="Q1020" s="72"/>
      <c r="R1020" s="72"/>
      <c r="S1020" s="72"/>
      <c r="T1020" s="72"/>
      <c r="U1020" s="72"/>
      <c r="V1020" s="72"/>
      <c r="W1020" s="72"/>
      <c r="X1020" s="303"/>
      <c r="Y1020" s="117"/>
      <c r="Z1020" s="117"/>
      <c r="AA1020" s="117"/>
      <c r="AB1020" s="117"/>
      <c r="AC1020" s="117"/>
      <c r="AD1020" s="117"/>
      <c r="AE1020" s="117"/>
      <c r="AF1020" s="4"/>
      <c r="AG1020" s="419"/>
    </row>
    <row r="1021" spans="1:33" s="4" customFormat="1">
      <c r="A1021" s="58"/>
      <c r="B1021" s="117"/>
      <c r="C1021" s="117"/>
      <c r="D1021" s="146"/>
      <c r="E1021" s="117" t="s">
        <v>296</v>
      </c>
      <c r="F1021" s="117"/>
      <c r="G1021" s="117"/>
      <c r="H1021" s="146"/>
      <c r="I1021" s="117" t="s">
        <v>834</v>
      </c>
      <c r="J1021" s="117"/>
      <c r="K1021" s="117"/>
      <c r="L1021" s="146"/>
      <c r="M1021" s="117" t="s">
        <v>836</v>
      </c>
      <c r="N1021" s="117"/>
      <c r="O1021" s="117"/>
      <c r="P1021" s="117" t="s">
        <v>303</v>
      </c>
      <c r="Q1021" s="117"/>
      <c r="R1021" s="117"/>
      <c r="S1021" s="283"/>
      <c r="T1021" s="290"/>
      <c r="U1021" s="290"/>
      <c r="V1021" s="290"/>
      <c r="W1021" s="299"/>
      <c r="X1021" s="303"/>
      <c r="Y1021" s="117"/>
      <c r="Z1021" s="117"/>
      <c r="AA1021" s="117"/>
      <c r="AB1021" s="117"/>
      <c r="AC1021" s="117"/>
      <c r="AD1021" s="117"/>
      <c r="AE1021" s="117"/>
      <c r="AF1021" s="4"/>
      <c r="AG1021" s="419"/>
    </row>
    <row r="1022" spans="1:33" s="4" customFormat="1">
      <c r="A1022" s="58"/>
      <c r="B1022" s="117"/>
      <c r="C1022" s="117"/>
      <c r="D1022" s="117"/>
      <c r="E1022" s="117"/>
      <c r="F1022" s="117"/>
      <c r="G1022" s="117"/>
      <c r="H1022" s="117"/>
      <c r="I1022" s="117"/>
      <c r="J1022" s="117"/>
      <c r="K1022" s="117"/>
      <c r="L1022" s="117"/>
      <c r="M1022" s="117"/>
      <c r="N1022" s="117"/>
      <c r="O1022" s="117"/>
      <c r="P1022" s="117"/>
      <c r="Q1022" s="117"/>
      <c r="R1022" s="117"/>
      <c r="S1022" s="119"/>
      <c r="T1022" s="119"/>
      <c r="U1022" s="119"/>
      <c r="V1022" s="119"/>
      <c r="W1022" s="119"/>
      <c r="X1022" s="303"/>
      <c r="Y1022" s="117"/>
      <c r="Z1022" s="117"/>
      <c r="AA1022" s="117"/>
      <c r="AB1022" s="117"/>
      <c r="AC1022" s="117"/>
      <c r="AD1022" s="117"/>
      <c r="AE1022" s="117"/>
      <c r="AF1022" s="4"/>
      <c r="AG1022" s="419"/>
    </row>
    <row r="1023" spans="1:33" s="4" customFormat="1">
      <c r="A1023" s="58"/>
      <c r="B1023" s="117"/>
      <c r="C1023" s="72" t="s">
        <v>617</v>
      </c>
      <c r="D1023" s="117"/>
      <c r="E1023" s="117"/>
      <c r="F1023" s="117"/>
      <c r="G1023" s="117"/>
      <c r="H1023" s="117"/>
      <c r="I1023" s="117"/>
      <c r="J1023" s="117"/>
      <c r="K1023" s="117"/>
      <c r="L1023" s="117"/>
      <c r="M1023" s="117"/>
      <c r="N1023" s="117"/>
      <c r="O1023" s="117"/>
      <c r="P1023" s="117"/>
      <c r="Q1023" s="117"/>
      <c r="R1023" s="117"/>
      <c r="S1023" s="117"/>
      <c r="T1023" s="117"/>
      <c r="U1023" s="117"/>
      <c r="V1023" s="117"/>
      <c r="W1023" s="117"/>
      <c r="X1023" s="303"/>
      <c r="Y1023" s="117"/>
      <c r="Z1023" s="117"/>
      <c r="AA1023" s="117"/>
      <c r="AB1023" s="117"/>
      <c r="AC1023" s="117"/>
      <c r="AD1023" s="117"/>
      <c r="AE1023" s="117"/>
      <c r="AF1023" s="4"/>
      <c r="AG1023" s="419"/>
    </row>
    <row r="1024" spans="1:33" s="4" customFormat="1">
      <c r="A1024" s="58"/>
      <c r="B1024" s="117"/>
      <c r="C1024" s="117"/>
      <c r="D1024" s="146"/>
      <c r="E1024" s="117" t="s">
        <v>560</v>
      </c>
      <c r="F1024" s="117"/>
      <c r="G1024" s="117"/>
      <c r="H1024" s="117"/>
      <c r="I1024" s="117"/>
      <c r="J1024" s="117"/>
      <c r="K1024" s="117"/>
      <c r="L1024" s="117"/>
      <c r="M1024" s="117"/>
      <c r="N1024" s="117"/>
      <c r="O1024" s="117"/>
      <c r="P1024" s="117"/>
      <c r="Q1024" s="146"/>
      <c r="R1024" s="117" t="s">
        <v>615</v>
      </c>
      <c r="S1024" s="117"/>
      <c r="T1024" s="117"/>
      <c r="U1024" s="117"/>
      <c r="V1024" s="117"/>
      <c r="W1024" s="117"/>
      <c r="X1024" s="303"/>
      <c r="Y1024" s="117"/>
      <c r="Z1024" s="117"/>
      <c r="AA1024" s="117"/>
      <c r="AB1024" s="117"/>
      <c r="AC1024" s="117"/>
      <c r="AD1024" s="117"/>
      <c r="AE1024" s="117"/>
      <c r="AF1024" s="4"/>
      <c r="AG1024" s="419"/>
    </row>
    <row r="1025" spans="1:33" s="4" customFormat="1">
      <c r="A1025" s="58"/>
      <c r="B1025" s="117"/>
      <c r="C1025" s="117"/>
      <c r="D1025" s="117"/>
      <c r="E1025" s="117"/>
      <c r="F1025" s="117"/>
      <c r="G1025" s="117"/>
      <c r="H1025" s="117"/>
      <c r="I1025" s="117"/>
      <c r="J1025" s="117"/>
      <c r="K1025" s="117"/>
      <c r="L1025" s="117"/>
      <c r="M1025" s="117"/>
      <c r="N1025" s="117"/>
      <c r="O1025" s="117"/>
      <c r="P1025" s="117"/>
      <c r="Q1025" s="117"/>
      <c r="R1025" s="117"/>
      <c r="S1025" s="117"/>
      <c r="T1025" s="117"/>
      <c r="U1025" s="117"/>
      <c r="V1025" s="117"/>
      <c r="W1025" s="117"/>
      <c r="X1025" s="303"/>
      <c r="Y1025" s="117"/>
      <c r="Z1025" s="117"/>
      <c r="AA1025" s="117"/>
      <c r="AB1025" s="117"/>
      <c r="AC1025" s="117"/>
      <c r="AD1025" s="117"/>
      <c r="AE1025" s="117"/>
      <c r="AF1025" s="4"/>
      <c r="AG1025" s="419"/>
    </row>
    <row r="1026" spans="1:33" s="4" customFormat="1">
      <c r="A1026" s="58"/>
      <c r="B1026" s="117" t="s">
        <v>675</v>
      </c>
      <c r="C1026" s="117"/>
      <c r="D1026" s="117"/>
      <c r="E1026" s="117"/>
      <c r="F1026" s="117"/>
      <c r="G1026" s="117"/>
      <c r="H1026" s="117"/>
      <c r="I1026" s="117"/>
      <c r="J1026" s="117"/>
      <c r="K1026" s="117"/>
      <c r="L1026" s="117"/>
      <c r="M1026" s="117"/>
      <c r="N1026" s="117"/>
      <c r="O1026" s="117"/>
      <c r="P1026" s="117"/>
      <c r="Q1026" s="117"/>
      <c r="R1026" s="117"/>
      <c r="S1026" s="117"/>
      <c r="T1026" s="117"/>
      <c r="U1026" s="117"/>
      <c r="V1026" s="117"/>
      <c r="W1026" s="117"/>
      <c r="X1026" s="303"/>
      <c r="Y1026" s="369" t="s">
        <v>158</v>
      </c>
      <c r="Z1026" s="329"/>
      <c r="AA1026" s="329"/>
      <c r="AB1026" s="329"/>
      <c r="AC1026" s="329"/>
      <c r="AD1026" s="329"/>
      <c r="AE1026" s="329"/>
      <c r="AF1026" s="329"/>
      <c r="AG1026" s="465"/>
    </row>
    <row r="1027" spans="1:33" s="4" customFormat="1">
      <c r="A1027" s="58"/>
      <c r="B1027" s="117"/>
      <c r="C1027" s="117"/>
      <c r="D1027" s="117"/>
      <c r="E1027" s="117"/>
      <c r="F1027" s="117"/>
      <c r="G1027" s="117"/>
      <c r="H1027" s="117"/>
      <c r="I1027" s="117"/>
      <c r="J1027" s="117"/>
      <c r="K1027" s="117"/>
      <c r="L1027" s="117"/>
      <c r="M1027" s="117"/>
      <c r="N1027" s="117"/>
      <c r="O1027" s="117"/>
      <c r="P1027" s="117"/>
      <c r="Q1027" s="117"/>
      <c r="R1027" s="146"/>
      <c r="S1027" s="72" t="s">
        <v>581</v>
      </c>
      <c r="T1027" s="72"/>
      <c r="U1027" s="146"/>
      <c r="V1027" s="72" t="s">
        <v>97</v>
      </c>
      <c r="W1027" s="117"/>
      <c r="X1027" s="303"/>
      <c r="Y1027" s="369"/>
      <c r="Z1027" s="329"/>
      <c r="AA1027" s="329"/>
      <c r="AB1027" s="329"/>
      <c r="AC1027" s="329"/>
      <c r="AD1027" s="329"/>
      <c r="AE1027" s="329"/>
      <c r="AF1027" s="329"/>
      <c r="AG1027" s="465"/>
    </row>
    <row r="1028" spans="1:33" s="4" customFormat="1">
      <c r="A1028" s="58"/>
      <c r="B1028" s="117"/>
      <c r="C1028" s="117"/>
      <c r="D1028" s="117"/>
      <c r="E1028" s="117"/>
      <c r="F1028" s="117"/>
      <c r="G1028" s="117"/>
      <c r="H1028" s="117"/>
      <c r="I1028" s="117"/>
      <c r="J1028" s="117"/>
      <c r="K1028" s="117"/>
      <c r="L1028" s="117"/>
      <c r="M1028" s="117"/>
      <c r="N1028" s="117"/>
      <c r="O1028" s="117"/>
      <c r="P1028" s="117"/>
      <c r="Q1028" s="117"/>
      <c r="R1028" s="117"/>
      <c r="S1028" s="117"/>
      <c r="T1028" s="117"/>
      <c r="U1028" s="117"/>
      <c r="V1028" s="117"/>
      <c r="W1028" s="117"/>
      <c r="X1028" s="303"/>
      <c r="Y1028" s="369"/>
      <c r="Z1028" s="329"/>
      <c r="AA1028" s="329"/>
      <c r="AB1028" s="329"/>
      <c r="AC1028" s="329"/>
      <c r="AD1028" s="329"/>
      <c r="AE1028" s="329"/>
      <c r="AF1028" s="329"/>
      <c r="AG1028" s="465"/>
    </row>
    <row r="1029" spans="1:33" s="4" customFormat="1">
      <c r="A1029" s="58"/>
      <c r="B1029" s="117" t="s">
        <v>645</v>
      </c>
      <c r="C1029" s="117"/>
      <c r="D1029" s="117"/>
      <c r="E1029" s="117"/>
      <c r="F1029" s="117"/>
      <c r="G1029" s="117"/>
      <c r="H1029" s="117"/>
      <c r="I1029" s="117"/>
      <c r="J1029" s="117"/>
      <c r="K1029" s="117"/>
      <c r="L1029" s="117"/>
      <c r="M1029" s="117"/>
      <c r="N1029" s="117"/>
      <c r="O1029" s="117"/>
      <c r="P1029" s="117"/>
      <c r="Q1029" s="117"/>
      <c r="R1029" s="146"/>
      <c r="S1029" s="72" t="s">
        <v>581</v>
      </c>
      <c r="T1029" s="72"/>
      <c r="U1029" s="146"/>
      <c r="V1029" s="72" t="s">
        <v>97</v>
      </c>
      <c r="W1029" s="117"/>
      <c r="X1029" s="303"/>
      <c r="Y1029" s="117"/>
      <c r="Z1029" s="117"/>
      <c r="AA1029" s="117"/>
      <c r="AB1029" s="117"/>
      <c r="AC1029" s="117"/>
      <c r="AD1029" s="117"/>
      <c r="AE1029" s="117"/>
      <c r="AF1029" s="4"/>
      <c r="AG1029" s="419"/>
    </row>
    <row r="1030" spans="1:33" s="4" customFormat="1">
      <c r="A1030" s="58"/>
      <c r="B1030" s="117"/>
      <c r="C1030" s="117"/>
      <c r="D1030" s="117"/>
      <c r="E1030" s="117"/>
      <c r="F1030" s="117"/>
      <c r="G1030" s="117"/>
      <c r="H1030" s="117"/>
      <c r="I1030" s="117"/>
      <c r="J1030" s="117"/>
      <c r="K1030" s="117"/>
      <c r="L1030" s="117"/>
      <c r="M1030" s="117"/>
      <c r="N1030" s="117"/>
      <c r="O1030" s="117"/>
      <c r="P1030" s="117"/>
      <c r="Q1030" s="117"/>
      <c r="R1030" s="117"/>
      <c r="S1030" s="117"/>
      <c r="T1030" s="117"/>
      <c r="U1030" s="117"/>
      <c r="V1030" s="117"/>
      <c r="W1030" s="117"/>
      <c r="X1030" s="303"/>
      <c r="Y1030" s="117"/>
      <c r="Z1030" s="117"/>
      <c r="AA1030" s="117"/>
      <c r="AB1030" s="117"/>
      <c r="AC1030" s="117"/>
      <c r="AD1030" s="117"/>
      <c r="AE1030" s="117"/>
      <c r="AF1030" s="4"/>
      <c r="AG1030" s="419"/>
    </row>
    <row r="1031" spans="1:33" s="4" customFormat="1">
      <c r="A1031" s="58"/>
      <c r="B1031" s="117" t="s">
        <v>228</v>
      </c>
      <c r="C1031" s="117"/>
      <c r="D1031" s="117"/>
      <c r="E1031" s="117"/>
      <c r="F1031" s="117"/>
      <c r="G1031" s="117"/>
      <c r="H1031" s="117"/>
      <c r="I1031" s="117"/>
      <c r="J1031" s="117"/>
      <c r="K1031" s="117"/>
      <c r="L1031" s="117"/>
      <c r="M1031" s="117"/>
      <c r="N1031" s="117"/>
      <c r="O1031" s="117"/>
      <c r="P1031" s="117"/>
      <c r="Q1031" s="117"/>
      <c r="R1031" s="117"/>
      <c r="S1031" s="117"/>
      <c r="T1031" s="117"/>
      <c r="U1031" s="117"/>
      <c r="V1031" s="117"/>
      <c r="W1031" s="117"/>
      <c r="X1031" s="303"/>
      <c r="Y1031" s="117"/>
      <c r="Z1031" s="117"/>
      <c r="AA1031" s="117"/>
      <c r="AB1031" s="117"/>
      <c r="AC1031" s="117"/>
      <c r="AD1031" s="117"/>
      <c r="AE1031" s="117"/>
      <c r="AF1031" s="4"/>
      <c r="AG1031" s="419"/>
    </row>
    <row r="1032" spans="1:33" s="4" customFormat="1">
      <c r="A1032" s="58"/>
      <c r="B1032" s="117"/>
      <c r="C1032" s="117"/>
      <c r="D1032" s="117"/>
      <c r="E1032" s="117"/>
      <c r="F1032" s="117"/>
      <c r="G1032" s="117"/>
      <c r="H1032" s="117"/>
      <c r="I1032" s="117"/>
      <c r="J1032" s="117"/>
      <c r="K1032" s="117"/>
      <c r="L1032" s="117"/>
      <c r="M1032" s="117"/>
      <c r="N1032" s="117"/>
      <c r="O1032" s="117"/>
      <c r="P1032" s="117"/>
      <c r="Q1032" s="117"/>
      <c r="R1032" s="146"/>
      <c r="S1032" s="72" t="s">
        <v>581</v>
      </c>
      <c r="T1032" s="72"/>
      <c r="U1032" s="146"/>
      <c r="V1032" s="72" t="s">
        <v>97</v>
      </c>
      <c r="W1032" s="117"/>
      <c r="X1032" s="303"/>
      <c r="Y1032" s="117"/>
      <c r="Z1032" s="117"/>
      <c r="AA1032" s="117"/>
      <c r="AB1032" s="117"/>
      <c r="AC1032" s="117"/>
      <c r="AD1032" s="117"/>
      <c r="AE1032" s="117"/>
      <c r="AF1032" s="4"/>
      <c r="AG1032" s="419"/>
    </row>
    <row r="1033" spans="1:33" s="4" customFormat="1">
      <c r="A1033" s="58"/>
      <c r="B1033" s="117"/>
      <c r="C1033" s="117"/>
      <c r="D1033" s="117"/>
      <c r="E1033" s="117"/>
      <c r="F1033" s="117"/>
      <c r="G1033" s="117"/>
      <c r="H1033" s="117"/>
      <c r="I1033" s="117"/>
      <c r="J1033" s="117"/>
      <c r="K1033" s="117"/>
      <c r="L1033" s="117"/>
      <c r="M1033" s="117"/>
      <c r="N1033" s="117"/>
      <c r="O1033" s="117"/>
      <c r="P1033" s="117"/>
      <c r="Q1033" s="117"/>
      <c r="R1033" s="117"/>
      <c r="S1033" s="117"/>
      <c r="T1033" s="117"/>
      <c r="U1033" s="117"/>
      <c r="V1033" s="117"/>
      <c r="W1033" s="117"/>
      <c r="X1033" s="303"/>
      <c r="Y1033" s="117"/>
      <c r="Z1033" s="117"/>
      <c r="AA1033" s="117"/>
      <c r="AB1033" s="117"/>
      <c r="AC1033" s="117"/>
      <c r="AD1033" s="117"/>
      <c r="AE1033" s="117"/>
      <c r="AF1033" s="4"/>
      <c r="AG1033" s="419"/>
    </row>
    <row r="1034" spans="1:33" s="4" customFormat="1">
      <c r="A1034" s="58"/>
      <c r="B1034" s="117" t="s">
        <v>1045</v>
      </c>
      <c r="C1034" s="117"/>
      <c r="D1034" s="117"/>
      <c r="E1034" s="117"/>
      <c r="F1034" s="117"/>
      <c r="G1034" s="117"/>
      <c r="H1034" s="117"/>
      <c r="I1034" s="117"/>
      <c r="J1034" s="117"/>
      <c r="K1034" s="117"/>
      <c r="L1034" s="117"/>
      <c r="M1034" s="117"/>
      <c r="N1034" s="117"/>
      <c r="O1034" s="117"/>
      <c r="P1034" s="117"/>
      <c r="Q1034" s="117"/>
      <c r="R1034" s="117"/>
      <c r="S1034" s="117"/>
      <c r="T1034" s="117"/>
      <c r="U1034" s="117"/>
      <c r="V1034" s="117"/>
      <c r="W1034" s="117"/>
      <c r="X1034" s="303"/>
      <c r="Y1034" s="117"/>
      <c r="Z1034" s="117"/>
      <c r="AA1034" s="117"/>
      <c r="AB1034" s="117"/>
      <c r="AC1034" s="117"/>
      <c r="AD1034" s="117"/>
      <c r="AE1034" s="117"/>
      <c r="AF1034" s="4"/>
      <c r="AG1034" s="419"/>
    </row>
    <row r="1035" spans="1:33" s="4" customFormat="1">
      <c r="A1035" s="58"/>
      <c r="B1035" s="117"/>
      <c r="C1035" s="109"/>
      <c r="D1035" s="142"/>
      <c r="E1035" s="142"/>
      <c r="F1035" s="142"/>
      <c r="G1035" s="142"/>
      <c r="H1035" s="142"/>
      <c r="I1035" s="142"/>
      <c r="J1035" s="142"/>
      <c r="K1035" s="142"/>
      <c r="L1035" s="142"/>
      <c r="M1035" s="142"/>
      <c r="N1035" s="142"/>
      <c r="O1035" s="142"/>
      <c r="P1035" s="142"/>
      <c r="Q1035" s="142"/>
      <c r="R1035" s="142"/>
      <c r="S1035" s="142"/>
      <c r="T1035" s="142"/>
      <c r="U1035" s="142"/>
      <c r="V1035" s="142"/>
      <c r="W1035" s="287"/>
      <c r="X1035" s="303"/>
      <c r="Y1035" s="117"/>
      <c r="Z1035" s="117"/>
      <c r="AA1035" s="117"/>
      <c r="AB1035" s="117"/>
      <c r="AC1035" s="117"/>
      <c r="AD1035" s="117"/>
      <c r="AE1035" s="117"/>
      <c r="AF1035" s="4"/>
      <c r="AG1035" s="419"/>
    </row>
    <row r="1036" spans="1:33" s="4" customFormat="1">
      <c r="A1036" s="58"/>
      <c r="B1036" s="117"/>
      <c r="C1036" s="156"/>
      <c r="D1036" s="174"/>
      <c r="E1036" s="174"/>
      <c r="F1036" s="174"/>
      <c r="G1036" s="174"/>
      <c r="H1036" s="174"/>
      <c r="I1036" s="174"/>
      <c r="J1036" s="174"/>
      <c r="K1036" s="174"/>
      <c r="L1036" s="174"/>
      <c r="M1036" s="174"/>
      <c r="N1036" s="174"/>
      <c r="O1036" s="174"/>
      <c r="P1036" s="174"/>
      <c r="Q1036" s="174"/>
      <c r="R1036" s="174"/>
      <c r="S1036" s="174"/>
      <c r="T1036" s="174"/>
      <c r="U1036" s="174"/>
      <c r="V1036" s="174"/>
      <c r="W1036" s="288"/>
      <c r="X1036" s="303"/>
      <c r="Y1036" s="117"/>
      <c r="Z1036" s="117"/>
      <c r="AA1036" s="117"/>
      <c r="AB1036" s="117"/>
      <c r="AC1036" s="117"/>
      <c r="AD1036" s="117"/>
      <c r="AE1036" s="117"/>
      <c r="AF1036" s="4"/>
      <c r="AG1036" s="419"/>
    </row>
    <row r="1037" spans="1:33" s="4" customFormat="1">
      <c r="A1037" s="58"/>
      <c r="B1037" s="117"/>
      <c r="C1037" s="156"/>
      <c r="D1037" s="174"/>
      <c r="E1037" s="174"/>
      <c r="F1037" s="174"/>
      <c r="G1037" s="174"/>
      <c r="H1037" s="174"/>
      <c r="I1037" s="174"/>
      <c r="J1037" s="174"/>
      <c r="K1037" s="174"/>
      <c r="L1037" s="174"/>
      <c r="M1037" s="174"/>
      <c r="N1037" s="174"/>
      <c r="O1037" s="174"/>
      <c r="P1037" s="174"/>
      <c r="Q1037" s="174"/>
      <c r="R1037" s="174"/>
      <c r="S1037" s="174"/>
      <c r="T1037" s="174"/>
      <c r="U1037" s="174"/>
      <c r="V1037" s="174"/>
      <c r="W1037" s="288"/>
      <c r="X1037" s="303"/>
      <c r="Y1037" s="117"/>
      <c r="Z1037" s="117"/>
      <c r="AA1037" s="117"/>
      <c r="AB1037" s="117"/>
      <c r="AC1037" s="117"/>
      <c r="AD1037" s="117"/>
      <c r="AE1037" s="117"/>
      <c r="AF1037" s="4"/>
      <c r="AG1037" s="419"/>
    </row>
    <row r="1038" spans="1:33" s="4" customFormat="1">
      <c r="A1038" s="58"/>
      <c r="B1038" s="117"/>
      <c r="C1038" s="156"/>
      <c r="D1038" s="174"/>
      <c r="E1038" s="174"/>
      <c r="F1038" s="174"/>
      <c r="G1038" s="174"/>
      <c r="H1038" s="174"/>
      <c r="I1038" s="174"/>
      <c r="J1038" s="174"/>
      <c r="K1038" s="174"/>
      <c r="L1038" s="174"/>
      <c r="M1038" s="174"/>
      <c r="N1038" s="174"/>
      <c r="O1038" s="174"/>
      <c r="P1038" s="174"/>
      <c r="Q1038" s="174"/>
      <c r="R1038" s="174"/>
      <c r="S1038" s="174"/>
      <c r="T1038" s="174"/>
      <c r="U1038" s="174"/>
      <c r="V1038" s="174"/>
      <c r="W1038" s="288"/>
      <c r="X1038" s="303"/>
      <c r="Y1038" s="117"/>
      <c r="Z1038" s="117"/>
      <c r="AA1038" s="117"/>
      <c r="AB1038" s="117"/>
      <c r="AC1038" s="117"/>
      <c r="AD1038" s="117"/>
      <c r="AE1038" s="117"/>
      <c r="AF1038" s="4"/>
      <c r="AG1038" s="419"/>
    </row>
    <row r="1039" spans="1:33" s="4" customFormat="1">
      <c r="A1039" s="58"/>
      <c r="B1039" s="117"/>
      <c r="C1039" s="110"/>
      <c r="D1039" s="143"/>
      <c r="E1039" s="143"/>
      <c r="F1039" s="143"/>
      <c r="G1039" s="143"/>
      <c r="H1039" s="143"/>
      <c r="I1039" s="143"/>
      <c r="J1039" s="143"/>
      <c r="K1039" s="143"/>
      <c r="L1039" s="143"/>
      <c r="M1039" s="143"/>
      <c r="N1039" s="143"/>
      <c r="O1039" s="143"/>
      <c r="P1039" s="143"/>
      <c r="Q1039" s="143"/>
      <c r="R1039" s="143"/>
      <c r="S1039" s="143"/>
      <c r="T1039" s="143"/>
      <c r="U1039" s="143"/>
      <c r="V1039" s="143"/>
      <c r="W1039" s="289"/>
      <c r="X1039" s="303"/>
      <c r="Y1039" s="117"/>
      <c r="Z1039" s="117"/>
      <c r="AA1039" s="117"/>
      <c r="AB1039" s="117"/>
      <c r="AC1039" s="117"/>
      <c r="AD1039" s="117"/>
      <c r="AE1039" s="117"/>
      <c r="AF1039" s="4"/>
      <c r="AG1039" s="419"/>
    </row>
    <row r="1040" spans="1:33" s="4" customFormat="1">
      <c r="A1040" s="58"/>
      <c r="B1040" s="72"/>
      <c r="C1040" s="72"/>
      <c r="D1040" s="72"/>
      <c r="E1040" s="72"/>
      <c r="F1040" s="72"/>
      <c r="G1040" s="72"/>
      <c r="H1040" s="72"/>
      <c r="I1040" s="72"/>
      <c r="J1040" s="72"/>
      <c r="K1040" s="72"/>
      <c r="L1040" s="72"/>
      <c r="M1040" s="72"/>
      <c r="N1040" s="72"/>
      <c r="O1040" s="72"/>
      <c r="P1040" s="72"/>
      <c r="Q1040" s="72"/>
      <c r="R1040" s="72"/>
      <c r="S1040" s="72"/>
      <c r="T1040" s="72"/>
      <c r="U1040" s="72"/>
      <c r="V1040" s="72"/>
      <c r="W1040" s="72"/>
      <c r="X1040" s="303"/>
      <c r="Y1040" s="72"/>
      <c r="Z1040" s="72"/>
      <c r="AA1040" s="72"/>
      <c r="AB1040" s="72"/>
      <c r="AC1040" s="72"/>
      <c r="AD1040" s="72"/>
      <c r="AE1040" s="72"/>
      <c r="AF1040" s="82"/>
      <c r="AG1040" s="419"/>
    </row>
    <row r="1041" spans="1:33" s="4" customFormat="1">
      <c r="A1041" s="58"/>
      <c r="B1041" s="72"/>
      <c r="C1041" s="72"/>
      <c r="D1041" s="72"/>
      <c r="E1041" s="72"/>
      <c r="F1041" s="72"/>
      <c r="G1041" s="72"/>
      <c r="H1041" s="72"/>
      <c r="I1041" s="72"/>
      <c r="J1041" s="72"/>
      <c r="K1041" s="72"/>
      <c r="L1041" s="72"/>
      <c r="M1041" s="117"/>
      <c r="N1041" s="72"/>
      <c r="O1041" s="72"/>
      <c r="P1041" s="72"/>
      <c r="Q1041" s="72"/>
      <c r="R1041" s="72"/>
      <c r="S1041" s="72"/>
      <c r="T1041" s="72"/>
      <c r="U1041" s="72"/>
      <c r="V1041" s="72"/>
      <c r="W1041" s="72"/>
      <c r="X1041" s="303"/>
      <c r="Y1041" s="82"/>
      <c r="Z1041" s="82"/>
      <c r="AA1041" s="82"/>
      <c r="AB1041" s="82"/>
      <c r="AC1041" s="82"/>
      <c r="AD1041" s="82"/>
      <c r="AE1041" s="82"/>
      <c r="AF1041" s="82"/>
      <c r="AG1041" s="419"/>
    </row>
    <row r="1042" spans="1:33" s="4" customFormat="1">
      <c r="A1042" s="58"/>
      <c r="B1042" s="117" t="s">
        <v>655</v>
      </c>
      <c r="C1042" s="117"/>
      <c r="D1042" s="117"/>
      <c r="E1042" s="117"/>
      <c r="F1042" s="117"/>
      <c r="G1042" s="117"/>
      <c r="H1042" s="117"/>
      <c r="I1042" s="117"/>
      <c r="J1042" s="117"/>
      <c r="K1042" s="117"/>
      <c r="L1042" s="117"/>
      <c r="M1042" s="117"/>
      <c r="N1042" s="117"/>
      <c r="O1042" s="117"/>
      <c r="P1042" s="117"/>
      <c r="Q1042" s="117"/>
      <c r="R1042" s="146"/>
      <c r="S1042" s="72" t="s">
        <v>581</v>
      </c>
      <c r="T1042" s="72"/>
      <c r="U1042" s="146"/>
      <c r="V1042" s="72" t="s">
        <v>97</v>
      </c>
      <c r="W1042" s="117"/>
      <c r="X1042" s="303"/>
      <c r="Y1042" s="327" t="s">
        <v>996</v>
      </c>
      <c r="Z1042" s="374"/>
      <c r="AA1042" s="374"/>
      <c r="AB1042" s="374"/>
      <c r="AC1042" s="374"/>
      <c r="AD1042" s="374"/>
      <c r="AE1042" s="374"/>
      <c r="AF1042" s="374"/>
      <c r="AG1042" s="440"/>
    </row>
    <row r="1043" spans="1:33" s="4" customFormat="1">
      <c r="A1043" s="58"/>
      <c r="B1043" s="117"/>
      <c r="C1043" s="117"/>
      <c r="D1043" s="117"/>
      <c r="E1043" s="117"/>
      <c r="F1043" s="117"/>
      <c r="G1043" s="117"/>
      <c r="H1043" s="117"/>
      <c r="I1043" s="117"/>
      <c r="J1043" s="117"/>
      <c r="K1043" s="117"/>
      <c r="L1043" s="117"/>
      <c r="M1043" s="117"/>
      <c r="N1043" s="117"/>
      <c r="O1043" s="117"/>
      <c r="P1043" s="117"/>
      <c r="Q1043" s="117"/>
      <c r="R1043" s="117"/>
      <c r="S1043" s="117"/>
      <c r="T1043" s="117"/>
      <c r="U1043" s="117"/>
      <c r="V1043" s="117"/>
      <c r="W1043" s="117"/>
      <c r="X1043" s="303"/>
      <c r="Y1043" s="327"/>
      <c r="Z1043" s="374"/>
      <c r="AA1043" s="374"/>
      <c r="AB1043" s="374"/>
      <c r="AC1043" s="374"/>
      <c r="AD1043" s="374"/>
      <c r="AE1043" s="374"/>
      <c r="AF1043" s="374"/>
      <c r="AG1043" s="440"/>
    </row>
    <row r="1044" spans="1:33" s="4" customFormat="1">
      <c r="A1044" s="58"/>
      <c r="B1044" s="117"/>
      <c r="C1044" s="117" t="s">
        <v>192</v>
      </c>
      <c r="D1044" s="117"/>
      <c r="E1044" s="117"/>
      <c r="F1044" s="117"/>
      <c r="G1044" s="117"/>
      <c r="H1044" s="117"/>
      <c r="I1044" s="117"/>
      <c r="J1044" s="117"/>
      <c r="K1044" s="117"/>
      <c r="L1044" s="117"/>
      <c r="M1044" s="117"/>
      <c r="N1044" s="117"/>
      <c r="O1044" s="117"/>
      <c r="P1044" s="117"/>
      <c r="Q1044" s="117"/>
      <c r="R1044" s="146"/>
      <c r="S1044" s="72" t="s">
        <v>581</v>
      </c>
      <c r="T1044" s="72"/>
      <c r="U1044" s="146"/>
      <c r="V1044" s="72" t="s">
        <v>97</v>
      </c>
      <c r="W1044" s="117"/>
      <c r="X1044" s="303"/>
      <c r="Y1044" s="327"/>
      <c r="Z1044" s="374"/>
      <c r="AA1044" s="374"/>
      <c r="AB1044" s="374"/>
      <c r="AC1044" s="374"/>
      <c r="AD1044" s="374"/>
      <c r="AE1044" s="374"/>
      <c r="AF1044" s="374"/>
      <c r="AG1044" s="440"/>
    </row>
    <row r="1045" spans="1:33" s="4" customFormat="1">
      <c r="A1045" s="58"/>
      <c r="B1045" s="117"/>
      <c r="C1045" s="117"/>
      <c r="D1045" s="117"/>
      <c r="E1045" s="117"/>
      <c r="F1045" s="117"/>
      <c r="G1045" s="117"/>
      <c r="H1045" s="117"/>
      <c r="I1045" s="117"/>
      <c r="J1045" s="117"/>
      <c r="K1045" s="117"/>
      <c r="L1045" s="117"/>
      <c r="M1045" s="117"/>
      <c r="N1045" s="117"/>
      <c r="O1045" s="117"/>
      <c r="P1045" s="117"/>
      <c r="Q1045" s="117"/>
      <c r="R1045" s="117"/>
      <c r="S1045" s="117"/>
      <c r="T1045" s="117"/>
      <c r="U1045" s="117"/>
      <c r="V1045" s="117"/>
      <c r="W1045" s="117"/>
      <c r="X1045" s="303"/>
      <c r="Y1045" s="327"/>
      <c r="Z1045" s="374"/>
      <c r="AA1045" s="374"/>
      <c r="AB1045" s="374"/>
      <c r="AC1045" s="374"/>
      <c r="AD1045" s="374"/>
      <c r="AE1045" s="374"/>
      <c r="AF1045" s="374"/>
      <c r="AG1045" s="440"/>
    </row>
    <row r="1046" spans="1:33" s="4" customFormat="1">
      <c r="A1046" s="58"/>
      <c r="B1046" s="119" t="s">
        <v>995</v>
      </c>
      <c r="C1046" s="119"/>
      <c r="D1046" s="119"/>
      <c r="E1046" s="119"/>
      <c r="F1046" s="119"/>
      <c r="G1046" s="119"/>
      <c r="H1046" s="119"/>
      <c r="I1046" s="119"/>
      <c r="J1046" s="119"/>
      <c r="K1046" s="119"/>
      <c r="L1046" s="119"/>
      <c r="M1046" s="119"/>
      <c r="N1046" s="119"/>
      <c r="O1046" s="119"/>
      <c r="P1046" s="119"/>
      <c r="Q1046" s="119"/>
      <c r="R1046" s="119"/>
      <c r="S1046" s="119"/>
      <c r="T1046" s="119"/>
      <c r="U1046" s="119"/>
      <c r="V1046" s="119"/>
      <c r="W1046" s="119"/>
      <c r="X1046" s="304"/>
      <c r="Y1046" s="327"/>
      <c r="Z1046" s="374"/>
      <c r="AA1046" s="374"/>
      <c r="AB1046" s="374"/>
      <c r="AC1046" s="374"/>
      <c r="AD1046" s="374"/>
      <c r="AE1046" s="374"/>
      <c r="AF1046" s="374"/>
      <c r="AG1046" s="440"/>
    </row>
    <row r="1047" spans="1:33" s="4" customFormat="1">
      <c r="A1047" s="58"/>
      <c r="B1047" s="119"/>
      <c r="C1047" s="119"/>
      <c r="D1047" s="119"/>
      <c r="E1047" s="119"/>
      <c r="F1047" s="119"/>
      <c r="G1047" s="119"/>
      <c r="H1047" s="119"/>
      <c r="I1047" s="119"/>
      <c r="J1047" s="119"/>
      <c r="K1047" s="119"/>
      <c r="L1047" s="119"/>
      <c r="M1047" s="119"/>
      <c r="N1047" s="119"/>
      <c r="O1047" s="119"/>
      <c r="P1047" s="119"/>
      <c r="Q1047" s="119"/>
      <c r="R1047" s="119"/>
      <c r="S1047" s="119"/>
      <c r="T1047" s="119"/>
      <c r="U1047" s="119"/>
      <c r="V1047" s="119"/>
      <c r="W1047" s="119"/>
      <c r="X1047" s="304"/>
      <c r="Y1047" s="327"/>
      <c r="Z1047" s="374"/>
      <c r="AA1047" s="374"/>
      <c r="AB1047" s="374"/>
      <c r="AC1047" s="374"/>
      <c r="AD1047" s="374"/>
      <c r="AE1047" s="374"/>
      <c r="AF1047" s="374"/>
      <c r="AG1047" s="440"/>
    </row>
    <row r="1048" spans="1:33" s="4" customFormat="1">
      <c r="A1048" s="58"/>
      <c r="B1048" s="119"/>
      <c r="C1048" s="119"/>
      <c r="D1048" s="119"/>
      <c r="E1048" s="119"/>
      <c r="F1048" s="119"/>
      <c r="G1048" s="119"/>
      <c r="H1048" s="119"/>
      <c r="I1048" s="119"/>
      <c r="J1048" s="119"/>
      <c r="K1048" s="119"/>
      <c r="L1048" s="119"/>
      <c r="M1048" s="119"/>
      <c r="N1048" s="119"/>
      <c r="O1048" s="119"/>
      <c r="P1048" s="119"/>
      <c r="Q1048" s="119"/>
      <c r="R1048" s="119"/>
      <c r="S1048" s="119"/>
      <c r="T1048" s="119"/>
      <c r="U1048" s="119"/>
      <c r="V1048" s="119"/>
      <c r="W1048" s="119"/>
      <c r="X1048" s="304"/>
      <c r="Y1048" s="372"/>
      <c r="Z1048" s="328"/>
      <c r="AA1048" s="328"/>
      <c r="AB1048" s="328"/>
      <c r="AC1048" s="328"/>
      <c r="AD1048" s="328"/>
      <c r="AE1048" s="328"/>
      <c r="AF1048" s="328"/>
      <c r="AG1048" s="441"/>
    </row>
    <row r="1049" spans="1:33" s="4" customFormat="1">
      <c r="A1049" s="58"/>
      <c r="B1049" s="117"/>
      <c r="C1049" s="117"/>
      <c r="D1049" s="117"/>
      <c r="E1049" s="117"/>
      <c r="F1049" s="117"/>
      <c r="G1049" s="117"/>
      <c r="H1049" s="117"/>
      <c r="I1049" s="117"/>
      <c r="J1049" s="117"/>
      <c r="K1049" s="117"/>
      <c r="L1049" s="117"/>
      <c r="M1049" s="117"/>
      <c r="N1049" s="117"/>
      <c r="O1049" s="117"/>
      <c r="P1049" s="117"/>
      <c r="Q1049" s="117"/>
      <c r="R1049" s="146"/>
      <c r="S1049" s="72" t="s">
        <v>581</v>
      </c>
      <c r="T1049" s="72"/>
      <c r="U1049" s="146"/>
      <c r="V1049" s="72" t="s">
        <v>97</v>
      </c>
      <c r="W1049" s="117"/>
      <c r="X1049" s="303"/>
      <c r="Y1049" s="327" t="s">
        <v>902</v>
      </c>
      <c r="Z1049" s="374"/>
      <c r="AA1049" s="374"/>
      <c r="AB1049" s="374"/>
      <c r="AC1049" s="374"/>
      <c r="AD1049" s="374"/>
      <c r="AE1049" s="374"/>
      <c r="AF1049" s="374"/>
      <c r="AG1049" s="440"/>
    </row>
    <row r="1050" spans="1:33" s="4" customFormat="1">
      <c r="A1050" s="58"/>
      <c r="B1050" s="119" t="s">
        <v>851</v>
      </c>
      <c r="C1050" s="119"/>
      <c r="D1050" s="119"/>
      <c r="E1050" s="119"/>
      <c r="F1050" s="119"/>
      <c r="G1050" s="119"/>
      <c r="H1050" s="119"/>
      <c r="I1050" s="119"/>
      <c r="J1050" s="119"/>
      <c r="K1050" s="119"/>
      <c r="L1050" s="119"/>
      <c r="M1050" s="119"/>
      <c r="N1050" s="119"/>
      <c r="O1050" s="119"/>
      <c r="P1050" s="119"/>
      <c r="Q1050" s="119"/>
      <c r="R1050" s="119"/>
      <c r="S1050" s="119"/>
      <c r="T1050" s="119"/>
      <c r="U1050" s="119"/>
      <c r="V1050" s="119"/>
      <c r="W1050" s="119"/>
      <c r="X1050" s="304"/>
      <c r="Y1050" s="327"/>
      <c r="Z1050" s="374"/>
      <c r="AA1050" s="374"/>
      <c r="AB1050" s="374"/>
      <c r="AC1050" s="374"/>
      <c r="AD1050" s="374"/>
      <c r="AE1050" s="374"/>
      <c r="AF1050" s="374"/>
      <c r="AG1050" s="440"/>
    </row>
    <row r="1051" spans="1:33" s="4" customFormat="1">
      <c r="A1051" s="58"/>
      <c r="B1051" s="119"/>
      <c r="C1051" s="119"/>
      <c r="D1051" s="119"/>
      <c r="E1051" s="119"/>
      <c r="F1051" s="119"/>
      <c r="G1051" s="119"/>
      <c r="H1051" s="119"/>
      <c r="I1051" s="119"/>
      <c r="J1051" s="119"/>
      <c r="K1051" s="119"/>
      <c r="L1051" s="119"/>
      <c r="M1051" s="119"/>
      <c r="N1051" s="119"/>
      <c r="O1051" s="119"/>
      <c r="P1051" s="119"/>
      <c r="Q1051" s="119"/>
      <c r="R1051" s="119"/>
      <c r="S1051" s="119"/>
      <c r="T1051" s="119"/>
      <c r="U1051" s="119"/>
      <c r="V1051" s="119"/>
      <c r="W1051" s="119"/>
      <c r="X1051" s="304"/>
      <c r="Y1051" s="327"/>
      <c r="Z1051" s="374"/>
      <c r="AA1051" s="374"/>
      <c r="AB1051" s="374"/>
      <c r="AC1051" s="374"/>
      <c r="AD1051" s="374"/>
      <c r="AE1051" s="374"/>
      <c r="AF1051" s="374"/>
      <c r="AG1051" s="440"/>
    </row>
    <row r="1052" spans="1:33" s="4" customFormat="1">
      <c r="A1052" s="58"/>
      <c r="B1052" s="117"/>
      <c r="C1052" s="117"/>
      <c r="D1052" s="117"/>
      <c r="E1052" s="117"/>
      <c r="F1052" s="117"/>
      <c r="G1052" s="117"/>
      <c r="H1052" s="117"/>
      <c r="I1052" s="117"/>
      <c r="J1052" s="117"/>
      <c r="K1052" s="117"/>
      <c r="L1052" s="117"/>
      <c r="M1052" s="117"/>
      <c r="N1052" s="117"/>
      <c r="O1052" s="117"/>
      <c r="P1052" s="117"/>
      <c r="Q1052" s="117"/>
      <c r="R1052" s="146"/>
      <c r="S1052" s="72" t="s">
        <v>581</v>
      </c>
      <c r="T1052" s="72"/>
      <c r="U1052" s="146"/>
      <c r="V1052" s="72" t="s">
        <v>97</v>
      </c>
      <c r="W1052" s="117"/>
      <c r="X1052" s="303"/>
      <c r="Y1052" s="327"/>
      <c r="Z1052" s="374"/>
      <c r="AA1052" s="374"/>
      <c r="AB1052" s="374"/>
      <c r="AC1052" s="374"/>
      <c r="AD1052" s="374"/>
      <c r="AE1052" s="374"/>
      <c r="AF1052" s="374"/>
      <c r="AG1052" s="440"/>
    </row>
    <row r="1053" spans="1:33" s="4" customFormat="1">
      <c r="A1053" s="58"/>
      <c r="B1053" s="117"/>
      <c r="C1053" s="117"/>
      <c r="D1053" s="117"/>
      <c r="E1053" s="117"/>
      <c r="F1053" s="117"/>
      <c r="G1053" s="117"/>
      <c r="H1053" s="117"/>
      <c r="I1053" s="117"/>
      <c r="J1053" s="117"/>
      <c r="K1053" s="117"/>
      <c r="L1053" s="117"/>
      <c r="M1053" s="117"/>
      <c r="N1053" s="117"/>
      <c r="O1053" s="117"/>
      <c r="P1053" s="117"/>
      <c r="Q1053" s="117"/>
      <c r="R1053" s="117"/>
      <c r="S1053" s="117"/>
      <c r="T1053" s="117"/>
      <c r="U1053" s="117"/>
      <c r="V1053" s="117"/>
      <c r="W1053" s="117"/>
      <c r="X1053" s="303"/>
      <c r="Y1053" s="327"/>
      <c r="Z1053" s="374"/>
      <c r="AA1053" s="374"/>
      <c r="AB1053" s="374"/>
      <c r="AC1053" s="374"/>
      <c r="AD1053" s="374"/>
      <c r="AE1053" s="374"/>
      <c r="AF1053" s="374"/>
      <c r="AG1053" s="440"/>
    </row>
    <row r="1054" spans="1:33" s="4" customFormat="1">
      <c r="A1054" s="58"/>
      <c r="B1054" s="119" t="s">
        <v>844</v>
      </c>
      <c r="C1054" s="119"/>
      <c r="D1054" s="119"/>
      <c r="E1054" s="119"/>
      <c r="F1054" s="119"/>
      <c r="G1054" s="119"/>
      <c r="H1054" s="119"/>
      <c r="I1054" s="119"/>
      <c r="J1054" s="119"/>
      <c r="K1054" s="119"/>
      <c r="L1054" s="119"/>
      <c r="M1054" s="119"/>
      <c r="N1054" s="119"/>
      <c r="O1054" s="119"/>
      <c r="P1054" s="119"/>
      <c r="Q1054" s="119"/>
      <c r="R1054" s="119"/>
      <c r="S1054" s="119"/>
      <c r="T1054" s="119"/>
      <c r="U1054" s="119"/>
      <c r="V1054" s="119"/>
      <c r="W1054" s="119"/>
      <c r="X1054" s="304"/>
      <c r="Y1054" s="327"/>
      <c r="Z1054" s="374"/>
      <c r="AA1054" s="374"/>
      <c r="AB1054" s="374"/>
      <c r="AC1054" s="374"/>
      <c r="AD1054" s="374"/>
      <c r="AE1054" s="374"/>
      <c r="AF1054" s="374"/>
      <c r="AG1054" s="440"/>
    </row>
    <row r="1055" spans="1:33" s="4" customFormat="1">
      <c r="A1055" s="58"/>
      <c r="B1055" s="119"/>
      <c r="C1055" s="119"/>
      <c r="D1055" s="119"/>
      <c r="E1055" s="119"/>
      <c r="F1055" s="119"/>
      <c r="G1055" s="119"/>
      <c r="H1055" s="119"/>
      <c r="I1055" s="119"/>
      <c r="J1055" s="119"/>
      <c r="K1055" s="119"/>
      <c r="L1055" s="119"/>
      <c r="M1055" s="119"/>
      <c r="N1055" s="119"/>
      <c r="O1055" s="119"/>
      <c r="P1055" s="119"/>
      <c r="Q1055" s="119"/>
      <c r="R1055" s="119"/>
      <c r="S1055" s="119"/>
      <c r="T1055" s="119"/>
      <c r="U1055" s="119"/>
      <c r="V1055" s="119"/>
      <c r="W1055" s="119"/>
      <c r="X1055" s="304"/>
      <c r="Y1055" s="357" t="s">
        <v>722</v>
      </c>
      <c r="Z1055" s="381"/>
      <c r="AA1055" s="381"/>
      <c r="AB1055" s="381"/>
      <c r="AC1055" s="381"/>
      <c r="AD1055" s="381"/>
      <c r="AE1055" s="381"/>
      <c r="AF1055" s="381"/>
      <c r="AG1055" s="443"/>
    </row>
    <row r="1056" spans="1:33" s="4" customFormat="1">
      <c r="A1056" s="58"/>
      <c r="B1056" s="119"/>
      <c r="C1056" s="119"/>
      <c r="D1056" s="119"/>
      <c r="E1056" s="119"/>
      <c r="F1056" s="119"/>
      <c r="G1056" s="119"/>
      <c r="H1056" s="119"/>
      <c r="I1056" s="119"/>
      <c r="J1056" s="119"/>
      <c r="K1056" s="119"/>
      <c r="L1056" s="119"/>
      <c r="M1056" s="119"/>
      <c r="N1056" s="119"/>
      <c r="O1056" s="119"/>
      <c r="P1056" s="119"/>
      <c r="Q1056" s="119"/>
      <c r="R1056" s="119"/>
      <c r="S1056" s="119"/>
      <c r="T1056" s="119"/>
      <c r="U1056" s="119"/>
      <c r="V1056" s="119"/>
      <c r="W1056" s="119"/>
      <c r="X1056" s="304"/>
      <c r="Y1056" s="372"/>
      <c r="Z1056" s="328"/>
      <c r="AA1056" s="328"/>
      <c r="AB1056" s="328"/>
      <c r="AC1056" s="328"/>
      <c r="AD1056" s="328"/>
      <c r="AE1056" s="328"/>
      <c r="AF1056" s="328"/>
      <c r="AG1056" s="441"/>
    </row>
    <row r="1057" spans="1:34" s="4" customFormat="1">
      <c r="A1057" s="58"/>
      <c r="B1057" s="117"/>
      <c r="C1057" s="117"/>
      <c r="D1057" s="117"/>
      <c r="E1057" s="117"/>
      <c r="F1057" s="117"/>
      <c r="G1057" s="117"/>
      <c r="H1057" s="117"/>
      <c r="I1057" s="117"/>
      <c r="J1057" s="117"/>
      <c r="K1057" s="117"/>
      <c r="L1057" s="117"/>
      <c r="M1057" s="117"/>
      <c r="N1057" s="117"/>
      <c r="O1057" s="117"/>
      <c r="P1057" s="117"/>
      <c r="Q1057" s="117"/>
      <c r="R1057" s="146"/>
      <c r="S1057" s="72" t="s">
        <v>581</v>
      </c>
      <c r="T1057" s="72"/>
      <c r="U1057" s="146"/>
      <c r="V1057" s="72" t="s">
        <v>97</v>
      </c>
      <c r="W1057" s="117"/>
      <c r="X1057" s="303"/>
      <c r="Y1057" s="372"/>
      <c r="Z1057" s="390"/>
      <c r="AA1057" s="390"/>
      <c r="AB1057" s="390"/>
      <c r="AC1057" s="390"/>
      <c r="AD1057" s="390"/>
      <c r="AE1057" s="390"/>
      <c r="AF1057" s="390"/>
      <c r="AG1057" s="441"/>
      <c r="AH1057" s="4"/>
    </row>
    <row r="1058" spans="1:34" s="4" customFormat="1">
      <c r="A1058" s="60"/>
      <c r="B1058" s="134"/>
      <c r="C1058" s="134"/>
      <c r="D1058" s="134"/>
      <c r="E1058" s="134"/>
      <c r="F1058" s="134"/>
      <c r="G1058" s="134"/>
      <c r="H1058" s="134"/>
      <c r="I1058" s="134"/>
      <c r="J1058" s="134"/>
      <c r="K1058" s="134"/>
      <c r="L1058" s="134"/>
      <c r="M1058" s="134"/>
      <c r="N1058" s="134"/>
      <c r="O1058" s="134"/>
      <c r="P1058" s="134"/>
      <c r="Q1058" s="134"/>
      <c r="R1058" s="134"/>
      <c r="S1058" s="134"/>
      <c r="T1058" s="134"/>
      <c r="U1058" s="134"/>
      <c r="V1058" s="134"/>
      <c r="W1058" s="134"/>
      <c r="X1058" s="315"/>
      <c r="Y1058" s="373"/>
      <c r="Z1058" s="391"/>
      <c r="AA1058" s="391"/>
      <c r="AB1058" s="391"/>
      <c r="AC1058" s="391"/>
      <c r="AD1058" s="391"/>
      <c r="AE1058" s="391"/>
      <c r="AF1058" s="391"/>
      <c r="AG1058" s="466"/>
      <c r="AH1058" s="4"/>
    </row>
    <row r="1059" spans="1:34" s="4" customFormat="1">
      <c r="A1059" s="64" t="s">
        <v>81</v>
      </c>
      <c r="B1059" s="135"/>
      <c r="C1059" s="135"/>
      <c r="D1059" s="135"/>
      <c r="E1059" s="135"/>
      <c r="F1059" s="135"/>
      <c r="G1059" s="135"/>
      <c r="H1059" s="135"/>
      <c r="I1059" s="135"/>
      <c r="J1059" s="135"/>
      <c r="K1059" s="135"/>
      <c r="L1059" s="135"/>
      <c r="M1059" s="135"/>
      <c r="N1059" s="135"/>
      <c r="O1059" s="135"/>
      <c r="P1059" s="135"/>
      <c r="Q1059" s="135"/>
      <c r="R1059" s="135"/>
      <c r="S1059" s="135"/>
      <c r="T1059" s="135"/>
      <c r="U1059" s="135"/>
      <c r="V1059" s="135"/>
      <c r="W1059" s="135"/>
      <c r="X1059" s="316"/>
      <c r="Y1059" s="75" t="s">
        <v>220</v>
      </c>
      <c r="Z1059" s="75"/>
      <c r="AA1059" s="75"/>
      <c r="AB1059" s="75"/>
      <c r="AC1059" s="75"/>
      <c r="AD1059" s="75"/>
      <c r="AE1059" s="75"/>
      <c r="AF1059" s="75"/>
      <c r="AG1059" s="186"/>
      <c r="AH1059" s="82"/>
    </row>
    <row r="1060" spans="1:34" s="4" customFormat="1">
      <c r="A1060" s="65"/>
      <c r="B1060" s="136"/>
      <c r="C1060" s="136"/>
      <c r="D1060" s="136"/>
      <c r="E1060" s="136"/>
      <c r="F1060" s="136"/>
      <c r="G1060" s="136"/>
      <c r="H1060" s="136"/>
      <c r="I1060" s="136"/>
      <c r="J1060" s="136"/>
      <c r="K1060" s="136"/>
      <c r="L1060" s="136"/>
      <c r="M1060" s="136"/>
      <c r="N1060" s="136"/>
      <c r="O1060" s="136"/>
      <c r="P1060" s="136"/>
      <c r="Q1060" s="136"/>
      <c r="R1060" s="136"/>
      <c r="S1060" s="136"/>
      <c r="T1060" s="136"/>
      <c r="U1060" s="136"/>
      <c r="V1060" s="136"/>
      <c r="W1060" s="136"/>
      <c r="X1060" s="317"/>
      <c r="Y1060" s="103"/>
      <c r="Z1060" s="103"/>
      <c r="AA1060" s="103"/>
      <c r="AB1060" s="103"/>
      <c r="AC1060" s="103"/>
      <c r="AD1060" s="103"/>
      <c r="AE1060" s="103"/>
      <c r="AF1060" s="103"/>
      <c r="AG1060" s="462"/>
      <c r="AH1060" s="82"/>
    </row>
    <row r="1061" spans="1:34" s="4" customFormat="1">
      <c r="A1061" s="63"/>
      <c r="B1061" s="130"/>
      <c r="C1061" s="130"/>
      <c r="D1061" s="130"/>
      <c r="E1061" s="130"/>
      <c r="F1061" s="130"/>
      <c r="G1061" s="130"/>
      <c r="H1061" s="130"/>
      <c r="I1061" s="130"/>
      <c r="J1061" s="130"/>
      <c r="K1061" s="130"/>
      <c r="L1061" s="130"/>
      <c r="M1061" s="130"/>
      <c r="N1061" s="130"/>
      <c r="O1061" s="130"/>
      <c r="P1061" s="130"/>
      <c r="Q1061" s="130"/>
      <c r="R1061" s="130"/>
      <c r="S1061" s="130"/>
      <c r="T1061" s="130"/>
      <c r="U1061" s="130"/>
      <c r="V1061" s="130"/>
      <c r="W1061" s="130"/>
      <c r="X1061" s="311"/>
      <c r="Y1061" s="76"/>
      <c r="Z1061" s="76"/>
      <c r="AA1061" s="76"/>
      <c r="AB1061" s="76"/>
      <c r="AC1061" s="76"/>
      <c r="AD1061" s="76"/>
      <c r="AE1061" s="76"/>
      <c r="AF1061" s="76"/>
      <c r="AG1061" s="187"/>
      <c r="AH1061" s="4"/>
    </row>
    <row r="1062" spans="1:34" s="4" customFormat="1">
      <c r="A1062" s="58"/>
      <c r="B1062" s="117" t="s">
        <v>354</v>
      </c>
      <c r="C1062" s="117"/>
      <c r="D1062" s="117"/>
      <c r="E1062" s="117"/>
      <c r="F1062" s="117"/>
      <c r="G1062" s="117"/>
      <c r="H1062" s="117"/>
      <c r="I1062" s="117"/>
      <c r="J1062" s="117"/>
      <c r="K1062" s="117"/>
      <c r="L1062" s="117"/>
      <c r="M1062" s="117"/>
      <c r="N1062" s="117"/>
      <c r="O1062" s="117"/>
      <c r="P1062" s="117"/>
      <c r="Q1062" s="117"/>
      <c r="R1062" s="146"/>
      <c r="S1062" s="72" t="s">
        <v>581</v>
      </c>
      <c r="T1062" s="72"/>
      <c r="U1062" s="146"/>
      <c r="V1062" s="72" t="s">
        <v>97</v>
      </c>
      <c r="W1062" s="117"/>
      <c r="X1062" s="303"/>
      <c r="Y1062" s="372"/>
      <c r="Z1062" s="328"/>
      <c r="AA1062" s="328"/>
      <c r="AB1062" s="328"/>
      <c r="AC1062" s="328"/>
      <c r="AD1062" s="328"/>
      <c r="AE1062" s="328"/>
      <c r="AF1062" s="328"/>
      <c r="AG1062" s="441"/>
      <c r="AH1062" s="4"/>
    </row>
    <row r="1063" spans="1:34" s="4" customFormat="1">
      <c r="A1063" s="58"/>
      <c r="B1063" s="117"/>
      <c r="C1063" s="117"/>
      <c r="D1063" s="117"/>
      <c r="E1063" s="117"/>
      <c r="F1063" s="117"/>
      <c r="G1063" s="117"/>
      <c r="H1063" s="117"/>
      <c r="I1063" s="117"/>
      <c r="J1063" s="117"/>
      <c r="K1063" s="117"/>
      <c r="L1063" s="117"/>
      <c r="M1063" s="117"/>
      <c r="N1063" s="117"/>
      <c r="O1063" s="117"/>
      <c r="P1063" s="117"/>
      <c r="Q1063" s="117"/>
      <c r="R1063" s="117"/>
      <c r="S1063" s="117"/>
      <c r="T1063" s="117"/>
      <c r="U1063" s="117"/>
      <c r="V1063" s="117"/>
      <c r="W1063" s="117"/>
      <c r="X1063" s="303"/>
      <c r="Y1063" s="327" t="s">
        <v>568</v>
      </c>
      <c r="Z1063" s="374"/>
      <c r="AA1063" s="374"/>
      <c r="AB1063" s="374"/>
      <c r="AC1063" s="374"/>
      <c r="AD1063" s="374"/>
      <c r="AE1063" s="374"/>
      <c r="AF1063" s="374"/>
      <c r="AG1063" s="440"/>
      <c r="AH1063" s="4"/>
    </row>
    <row r="1064" spans="1:34" s="4" customFormat="1">
      <c r="A1064" s="58"/>
      <c r="B1064" s="117"/>
      <c r="C1064" s="117" t="s">
        <v>1041</v>
      </c>
      <c r="D1064" s="117"/>
      <c r="E1064" s="117"/>
      <c r="F1064" s="117"/>
      <c r="G1064" s="117"/>
      <c r="H1064" s="117"/>
      <c r="I1064" s="117"/>
      <c r="J1064" s="117"/>
      <c r="K1064" s="117"/>
      <c r="L1064" s="117"/>
      <c r="M1064" s="117"/>
      <c r="N1064" s="117"/>
      <c r="O1064" s="117"/>
      <c r="P1064" s="117"/>
      <c r="Q1064" s="117"/>
      <c r="R1064" s="117"/>
      <c r="S1064" s="117"/>
      <c r="T1064" s="117"/>
      <c r="U1064" s="117"/>
      <c r="V1064" s="117"/>
      <c r="W1064" s="117"/>
      <c r="X1064" s="303"/>
      <c r="Y1064" s="327"/>
      <c r="Z1064" s="374"/>
      <c r="AA1064" s="374"/>
      <c r="AB1064" s="374"/>
      <c r="AC1064" s="374"/>
      <c r="AD1064" s="374"/>
      <c r="AE1064" s="374"/>
      <c r="AF1064" s="374"/>
      <c r="AG1064" s="440"/>
      <c r="AH1064" s="4"/>
    </row>
    <row r="1065" spans="1:34" s="4" customFormat="1">
      <c r="A1065" s="58"/>
      <c r="B1065" s="117"/>
      <c r="C1065" s="117"/>
      <c r="D1065" s="109"/>
      <c r="E1065" s="142"/>
      <c r="F1065" s="142"/>
      <c r="G1065" s="142"/>
      <c r="H1065" s="142"/>
      <c r="I1065" s="142"/>
      <c r="J1065" s="142"/>
      <c r="K1065" s="142"/>
      <c r="L1065" s="142"/>
      <c r="M1065" s="142"/>
      <c r="N1065" s="142"/>
      <c r="O1065" s="142"/>
      <c r="P1065" s="142"/>
      <c r="Q1065" s="142"/>
      <c r="R1065" s="142"/>
      <c r="S1065" s="142"/>
      <c r="T1065" s="142"/>
      <c r="U1065" s="142"/>
      <c r="V1065" s="142"/>
      <c r="W1065" s="287"/>
      <c r="X1065" s="303"/>
      <c r="Y1065" s="327"/>
      <c r="Z1065" s="374"/>
      <c r="AA1065" s="374"/>
      <c r="AB1065" s="374"/>
      <c r="AC1065" s="374"/>
      <c r="AD1065" s="374"/>
      <c r="AE1065" s="374"/>
      <c r="AF1065" s="374"/>
      <c r="AG1065" s="440"/>
      <c r="AH1065" s="4"/>
    </row>
    <row r="1066" spans="1:34" s="4" customFormat="1">
      <c r="A1066" s="58"/>
      <c r="B1066" s="117"/>
      <c r="C1066" s="117"/>
      <c r="D1066" s="156"/>
      <c r="E1066" s="174"/>
      <c r="F1066" s="174"/>
      <c r="G1066" s="174"/>
      <c r="H1066" s="174"/>
      <c r="I1066" s="174"/>
      <c r="J1066" s="174"/>
      <c r="K1066" s="174"/>
      <c r="L1066" s="174"/>
      <c r="M1066" s="174"/>
      <c r="N1066" s="174"/>
      <c r="O1066" s="174"/>
      <c r="P1066" s="174"/>
      <c r="Q1066" s="174"/>
      <c r="R1066" s="174"/>
      <c r="S1066" s="174"/>
      <c r="T1066" s="174"/>
      <c r="U1066" s="174"/>
      <c r="V1066" s="174"/>
      <c r="W1066" s="288"/>
      <c r="X1066" s="303"/>
      <c r="Y1066" s="327"/>
      <c r="Z1066" s="366"/>
      <c r="AA1066" s="366"/>
      <c r="AB1066" s="366"/>
      <c r="AC1066" s="366"/>
      <c r="AD1066" s="366"/>
      <c r="AE1066" s="366"/>
      <c r="AF1066" s="366"/>
      <c r="AG1066" s="440"/>
      <c r="AH1066" s="4"/>
    </row>
    <row r="1067" spans="1:34" s="4" customFormat="1">
      <c r="A1067" s="58"/>
      <c r="B1067" s="117"/>
      <c r="C1067" s="117"/>
      <c r="D1067" s="156"/>
      <c r="E1067" s="174"/>
      <c r="F1067" s="174"/>
      <c r="G1067" s="174"/>
      <c r="H1067" s="174"/>
      <c r="I1067" s="174"/>
      <c r="J1067" s="174"/>
      <c r="K1067" s="174"/>
      <c r="L1067" s="174"/>
      <c r="M1067" s="174"/>
      <c r="N1067" s="174"/>
      <c r="O1067" s="174"/>
      <c r="P1067" s="174"/>
      <c r="Q1067" s="174"/>
      <c r="R1067" s="174"/>
      <c r="S1067" s="174"/>
      <c r="T1067" s="174"/>
      <c r="U1067" s="174"/>
      <c r="V1067" s="174"/>
      <c r="W1067" s="288"/>
      <c r="X1067" s="303"/>
      <c r="Y1067" s="327"/>
      <c r="Z1067" s="366"/>
      <c r="AA1067" s="366"/>
      <c r="AB1067" s="366"/>
      <c r="AC1067" s="366"/>
      <c r="AD1067" s="366"/>
      <c r="AE1067" s="366"/>
      <c r="AF1067" s="366"/>
      <c r="AG1067" s="440"/>
      <c r="AH1067" s="4"/>
    </row>
    <row r="1068" spans="1:34" s="4" customFormat="1">
      <c r="A1068" s="58"/>
      <c r="B1068" s="117"/>
      <c r="C1068" s="117"/>
      <c r="D1068" s="156"/>
      <c r="E1068" s="175"/>
      <c r="F1068" s="175"/>
      <c r="G1068" s="175"/>
      <c r="H1068" s="175"/>
      <c r="I1068" s="175"/>
      <c r="J1068" s="175"/>
      <c r="K1068" s="175"/>
      <c r="L1068" s="175"/>
      <c r="M1068" s="175"/>
      <c r="N1068" s="175"/>
      <c r="O1068" s="175"/>
      <c r="P1068" s="175"/>
      <c r="Q1068" s="175"/>
      <c r="R1068" s="175"/>
      <c r="S1068" s="175"/>
      <c r="T1068" s="175"/>
      <c r="U1068" s="175"/>
      <c r="V1068" s="175"/>
      <c r="W1068" s="288"/>
      <c r="X1068" s="303"/>
      <c r="Y1068" s="327"/>
      <c r="Z1068" s="374"/>
      <c r="AA1068" s="374"/>
      <c r="AB1068" s="374"/>
      <c r="AC1068" s="374"/>
      <c r="AD1068" s="374"/>
      <c r="AE1068" s="374"/>
      <c r="AF1068" s="374"/>
      <c r="AG1068" s="440"/>
      <c r="AH1068" s="4"/>
    </row>
    <row r="1069" spans="1:34" s="4" customFormat="1">
      <c r="A1069" s="58"/>
      <c r="B1069" s="117"/>
      <c r="C1069" s="117"/>
      <c r="D1069" s="110"/>
      <c r="E1069" s="143"/>
      <c r="F1069" s="143"/>
      <c r="G1069" s="143"/>
      <c r="H1069" s="143"/>
      <c r="I1069" s="143"/>
      <c r="J1069" s="143"/>
      <c r="K1069" s="143"/>
      <c r="L1069" s="143"/>
      <c r="M1069" s="143"/>
      <c r="N1069" s="143"/>
      <c r="O1069" s="143"/>
      <c r="P1069" s="143"/>
      <c r="Q1069" s="143"/>
      <c r="R1069" s="143"/>
      <c r="S1069" s="143"/>
      <c r="T1069" s="143"/>
      <c r="U1069" s="143"/>
      <c r="V1069" s="143"/>
      <c r="W1069" s="289"/>
      <c r="X1069" s="303"/>
      <c r="Y1069" s="327"/>
      <c r="Z1069" s="374"/>
      <c r="AA1069" s="374"/>
      <c r="AB1069" s="374"/>
      <c r="AC1069" s="374"/>
      <c r="AD1069" s="374"/>
      <c r="AE1069" s="374"/>
      <c r="AF1069" s="374"/>
      <c r="AG1069" s="440"/>
      <c r="AH1069" s="4"/>
    </row>
    <row r="1070" spans="1:34" s="4" customFormat="1">
      <c r="A1070" s="58"/>
      <c r="B1070" s="117"/>
      <c r="C1070" s="117"/>
      <c r="D1070" s="117"/>
      <c r="E1070" s="117"/>
      <c r="F1070" s="117"/>
      <c r="G1070" s="117"/>
      <c r="H1070" s="117"/>
      <c r="I1070" s="117"/>
      <c r="J1070" s="117"/>
      <c r="K1070" s="117"/>
      <c r="L1070" s="117"/>
      <c r="M1070" s="117"/>
      <c r="N1070" s="117"/>
      <c r="O1070" s="117"/>
      <c r="P1070" s="117"/>
      <c r="Q1070" s="117"/>
      <c r="R1070" s="117"/>
      <c r="S1070" s="117"/>
      <c r="T1070" s="117"/>
      <c r="U1070" s="117"/>
      <c r="V1070" s="117"/>
      <c r="W1070" s="117"/>
      <c r="X1070" s="303"/>
      <c r="Y1070" s="327"/>
      <c r="Z1070" s="366"/>
      <c r="AA1070" s="366"/>
      <c r="AB1070" s="366"/>
      <c r="AC1070" s="366"/>
      <c r="AD1070" s="366"/>
      <c r="AE1070" s="366"/>
      <c r="AF1070" s="366"/>
      <c r="AG1070" s="440"/>
      <c r="AH1070" s="4"/>
    </row>
    <row r="1071" spans="1:34" s="4" customFormat="1" ht="13.5" customHeight="1">
      <c r="A1071" s="58"/>
      <c r="B1071" s="72" t="s">
        <v>1046</v>
      </c>
      <c r="C1071" s="72"/>
      <c r="D1071" s="72"/>
      <c r="E1071" s="72"/>
      <c r="F1071" s="72"/>
      <c r="G1071" s="72"/>
      <c r="H1071" s="72"/>
      <c r="I1071" s="72"/>
      <c r="J1071" s="72"/>
      <c r="K1071" s="72"/>
      <c r="L1071" s="72"/>
      <c r="M1071" s="72"/>
      <c r="N1071" s="72"/>
      <c r="O1071" s="72"/>
      <c r="P1071" s="72"/>
      <c r="Q1071" s="72"/>
      <c r="R1071" s="72"/>
      <c r="S1071" s="72"/>
      <c r="T1071" s="117"/>
      <c r="U1071" s="117"/>
      <c r="V1071" s="117"/>
      <c r="W1071" s="117"/>
      <c r="X1071" s="303"/>
      <c r="Y1071" s="327"/>
      <c r="Z1071" s="374"/>
      <c r="AA1071" s="374"/>
      <c r="AB1071" s="374"/>
      <c r="AC1071" s="374"/>
      <c r="AD1071" s="374"/>
      <c r="AE1071" s="374"/>
      <c r="AF1071" s="374"/>
      <c r="AG1071" s="440"/>
      <c r="AH1071" s="82"/>
    </row>
    <row r="1072" spans="1:34" s="4" customFormat="1">
      <c r="A1072" s="58"/>
      <c r="B1072" s="72"/>
      <c r="C1072" s="72"/>
      <c r="D1072" s="72"/>
      <c r="E1072" s="72"/>
      <c r="F1072" s="72"/>
      <c r="G1072" s="72"/>
      <c r="H1072" s="72"/>
      <c r="I1072" s="72"/>
      <c r="J1072" s="72"/>
      <c r="K1072" s="72"/>
      <c r="L1072" s="72"/>
      <c r="M1072" s="72"/>
      <c r="N1072" s="72"/>
      <c r="O1072" s="72"/>
      <c r="P1072" s="72"/>
      <c r="Q1072" s="72"/>
      <c r="R1072" s="72"/>
      <c r="S1072" s="72"/>
      <c r="T1072" s="117"/>
      <c r="U1072" s="117"/>
      <c r="V1072" s="117"/>
      <c r="W1072" s="117"/>
      <c r="X1072" s="303"/>
      <c r="Y1072" s="327"/>
      <c r="Z1072" s="374"/>
      <c r="AA1072" s="374"/>
      <c r="AB1072" s="374"/>
      <c r="AC1072" s="374"/>
      <c r="AD1072" s="374"/>
      <c r="AE1072" s="374"/>
      <c r="AF1072" s="374"/>
      <c r="AG1072" s="440"/>
      <c r="AH1072" s="82"/>
    </row>
    <row r="1073" spans="1:34" s="4" customFormat="1">
      <c r="A1073" s="58"/>
      <c r="B1073" s="72"/>
      <c r="C1073" s="102" t="s">
        <v>272</v>
      </c>
      <c r="D1073" s="102"/>
      <c r="E1073" s="102"/>
      <c r="F1073" s="102"/>
      <c r="G1073" s="102"/>
      <c r="H1073" s="102" t="s">
        <v>268</v>
      </c>
      <c r="I1073" s="102"/>
      <c r="J1073" s="102"/>
      <c r="K1073" s="102"/>
      <c r="L1073" s="102" t="s">
        <v>269</v>
      </c>
      <c r="M1073" s="102"/>
      <c r="N1073" s="102"/>
      <c r="O1073" s="102"/>
      <c r="P1073" s="102"/>
      <c r="Q1073" s="102"/>
      <c r="R1073" s="102"/>
      <c r="S1073" s="72"/>
      <c r="T1073" s="117"/>
      <c r="U1073" s="117"/>
      <c r="V1073" s="117"/>
      <c r="W1073" s="117"/>
      <c r="X1073" s="303"/>
      <c r="Y1073" s="327"/>
      <c r="Z1073" s="374"/>
      <c r="AA1073" s="374"/>
      <c r="AB1073" s="374"/>
      <c r="AC1073" s="374"/>
      <c r="AD1073" s="374"/>
      <c r="AE1073" s="374"/>
      <c r="AF1073" s="374"/>
      <c r="AG1073" s="440"/>
      <c r="AH1073" s="82"/>
    </row>
    <row r="1074" spans="1:34" s="4" customFormat="1">
      <c r="A1074" s="58"/>
      <c r="B1074" s="72"/>
      <c r="C1074" s="158"/>
      <c r="D1074" s="158"/>
      <c r="E1074" s="158"/>
      <c r="F1074" s="158"/>
      <c r="G1074" s="158"/>
      <c r="H1074" s="158"/>
      <c r="I1074" s="158"/>
      <c r="J1074" s="158"/>
      <c r="K1074" s="158"/>
      <c r="L1074" s="158"/>
      <c r="M1074" s="158"/>
      <c r="N1074" s="158"/>
      <c r="O1074" s="158"/>
      <c r="P1074" s="158"/>
      <c r="Q1074" s="158"/>
      <c r="R1074" s="158"/>
      <c r="S1074" s="72"/>
      <c r="T1074" s="117"/>
      <c r="U1074" s="117"/>
      <c r="V1074" s="117"/>
      <c r="W1074" s="117"/>
      <c r="X1074" s="303"/>
      <c r="Y1074" s="327"/>
      <c r="Z1074" s="374"/>
      <c r="AA1074" s="374"/>
      <c r="AB1074" s="374"/>
      <c r="AC1074" s="374"/>
      <c r="AD1074" s="374"/>
      <c r="AE1074" s="374"/>
      <c r="AF1074" s="374"/>
      <c r="AG1074" s="440"/>
      <c r="AH1074" s="82"/>
    </row>
    <row r="1075" spans="1:34" s="4" customFormat="1">
      <c r="A1075" s="58"/>
      <c r="B1075" s="72"/>
      <c r="C1075" s="158"/>
      <c r="D1075" s="158"/>
      <c r="E1075" s="158"/>
      <c r="F1075" s="158"/>
      <c r="G1075" s="158"/>
      <c r="H1075" s="158"/>
      <c r="I1075" s="158"/>
      <c r="J1075" s="158"/>
      <c r="K1075" s="158"/>
      <c r="L1075" s="158"/>
      <c r="M1075" s="158"/>
      <c r="N1075" s="158"/>
      <c r="O1075" s="158"/>
      <c r="P1075" s="158"/>
      <c r="Q1075" s="158"/>
      <c r="R1075" s="158"/>
      <c r="S1075" s="72"/>
      <c r="T1075" s="117"/>
      <c r="U1075" s="117"/>
      <c r="V1075" s="117"/>
      <c r="W1075" s="117"/>
      <c r="X1075" s="303"/>
      <c r="Y1075" s="327"/>
      <c r="Z1075" s="374"/>
      <c r="AA1075" s="374"/>
      <c r="AB1075" s="374"/>
      <c r="AC1075" s="374"/>
      <c r="AD1075" s="374"/>
      <c r="AE1075" s="374"/>
      <c r="AF1075" s="374"/>
      <c r="AG1075" s="440"/>
      <c r="AH1075" s="82"/>
    </row>
    <row r="1076" spans="1:34" s="4" customFormat="1">
      <c r="A1076" s="58"/>
      <c r="B1076" s="72"/>
      <c r="C1076" s="72"/>
      <c r="D1076" s="72"/>
      <c r="E1076" s="72"/>
      <c r="F1076" s="72"/>
      <c r="G1076" s="72"/>
      <c r="H1076" s="72"/>
      <c r="I1076" s="72"/>
      <c r="J1076" s="72"/>
      <c r="K1076" s="72"/>
      <c r="L1076" s="72"/>
      <c r="M1076" s="72"/>
      <c r="N1076" s="72"/>
      <c r="O1076" s="72"/>
      <c r="P1076" s="72"/>
      <c r="Q1076" s="72"/>
      <c r="R1076" s="72"/>
      <c r="S1076" s="72"/>
      <c r="T1076" s="72"/>
      <c r="U1076" s="72"/>
      <c r="V1076" s="72"/>
      <c r="W1076" s="72"/>
      <c r="X1076" s="303"/>
      <c r="Y1076" s="82"/>
      <c r="Z1076" s="82"/>
      <c r="AA1076" s="82"/>
      <c r="AB1076" s="82"/>
      <c r="AC1076" s="82"/>
      <c r="AD1076" s="82"/>
      <c r="AE1076" s="82"/>
      <c r="AF1076" s="82"/>
      <c r="AG1076" s="419"/>
      <c r="AH1076" s="82"/>
    </row>
    <row r="1077" spans="1:34" s="4" customFormat="1">
      <c r="A1077" s="58"/>
      <c r="B1077" s="72" t="s">
        <v>649</v>
      </c>
      <c r="C1077" s="72"/>
      <c r="D1077" s="72"/>
      <c r="E1077" s="72"/>
      <c r="F1077" s="72"/>
      <c r="G1077" s="72"/>
      <c r="H1077" s="72"/>
      <c r="I1077" s="72"/>
      <c r="J1077" s="72"/>
      <c r="K1077" s="72"/>
      <c r="L1077" s="72"/>
      <c r="M1077" s="72"/>
      <c r="N1077" s="72"/>
      <c r="O1077" s="72"/>
      <c r="P1077" s="72"/>
      <c r="Q1077" s="72"/>
      <c r="R1077" s="72"/>
      <c r="S1077" s="72"/>
      <c r="T1077" s="72"/>
      <c r="U1077" s="72"/>
      <c r="V1077" s="72"/>
      <c r="W1077" s="72"/>
      <c r="X1077" s="303"/>
      <c r="Y1077" s="4"/>
      <c r="Z1077" s="4"/>
      <c r="AA1077" s="4"/>
      <c r="AB1077" s="4"/>
      <c r="AC1077" s="4"/>
      <c r="AD1077" s="4"/>
      <c r="AE1077" s="4"/>
      <c r="AF1077" s="4"/>
      <c r="AG1077" s="419"/>
      <c r="AH1077" s="37"/>
    </row>
    <row r="1078" spans="1:34" s="4" customFormat="1">
      <c r="A1078" s="58"/>
      <c r="B1078" s="72"/>
      <c r="C1078" s="72"/>
      <c r="D1078" s="72"/>
      <c r="E1078" s="72"/>
      <c r="F1078" s="72"/>
      <c r="G1078" s="72"/>
      <c r="H1078" s="72"/>
      <c r="I1078" s="72"/>
      <c r="J1078" s="72"/>
      <c r="K1078" s="72"/>
      <c r="L1078" s="72"/>
      <c r="M1078" s="72"/>
      <c r="N1078" s="72"/>
      <c r="O1078" s="72"/>
      <c r="P1078" s="72"/>
      <c r="Q1078" s="72"/>
      <c r="R1078" s="72"/>
      <c r="S1078" s="72"/>
      <c r="T1078" s="72"/>
      <c r="U1078" s="72"/>
      <c r="V1078" s="72"/>
      <c r="W1078" s="72"/>
      <c r="X1078" s="303"/>
      <c r="Y1078" s="4"/>
      <c r="Z1078" s="4"/>
      <c r="AA1078" s="4"/>
      <c r="AB1078" s="4"/>
      <c r="AC1078" s="4"/>
      <c r="AD1078" s="4"/>
      <c r="AE1078" s="4"/>
      <c r="AF1078" s="4"/>
      <c r="AG1078" s="419"/>
      <c r="AH1078" s="37"/>
    </row>
    <row r="1079" spans="1:34" s="4" customFormat="1">
      <c r="A1079" s="58"/>
      <c r="B1079" s="72"/>
      <c r="C1079" s="72" t="s">
        <v>1056</v>
      </c>
      <c r="D1079" s="72"/>
      <c r="E1079" s="72"/>
      <c r="F1079" s="72"/>
      <c r="G1079" s="72"/>
      <c r="H1079" s="72"/>
      <c r="I1079" s="72"/>
      <c r="J1079" s="72"/>
      <c r="K1079" s="4"/>
      <c r="L1079" s="4"/>
      <c r="M1079" s="209"/>
      <c r="N1079" s="213"/>
      <c r="O1079" s="215"/>
      <c r="P1079" s="72" t="s">
        <v>13</v>
      </c>
      <c r="Q1079" s="209"/>
      <c r="R1079" s="215"/>
      <c r="S1079" s="72" t="s">
        <v>141</v>
      </c>
      <c r="T1079" s="209"/>
      <c r="U1079" s="215"/>
      <c r="V1079" s="72" t="s">
        <v>363</v>
      </c>
      <c r="W1079" s="72"/>
      <c r="X1079" s="303"/>
      <c r="Y1079" s="4"/>
      <c r="Z1079" s="4"/>
      <c r="AA1079" s="4"/>
      <c r="AB1079" s="4"/>
      <c r="AC1079" s="4"/>
      <c r="AD1079" s="4"/>
      <c r="AE1079" s="4"/>
      <c r="AF1079" s="4"/>
      <c r="AG1079" s="419"/>
      <c r="AH1079" s="37"/>
    </row>
    <row r="1080" spans="1:34" s="4" customFormat="1">
      <c r="A1080" s="58"/>
      <c r="B1080" s="72"/>
      <c r="C1080" s="72"/>
      <c r="D1080" s="72"/>
      <c r="E1080" s="72"/>
      <c r="F1080" s="72"/>
      <c r="G1080" s="72"/>
      <c r="H1080" s="72"/>
      <c r="I1080" s="72"/>
      <c r="J1080" s="72"/>
      <c r="K1080" s="72"/>
      <c r="L1080" s="72"/>
      <c r="M1080" s="72"/>
      <c r="N1080" s="72"/>
      <c r="O1080" s="72"/>
      <c r="P1080" s="72"/>
      <c r="Q1080" s="72"/>
      <c r="R1080" s="72"/>
      <c r="S1080" s="72"/>
      <c r="T1080" s="72"/>
      <c r="U1080" s="72"/>
      <c r="V1080" s="72"/>
      <c r="W1080" s="72"/>
      <c r="X1080" s="303"/>
      <c r="Y1080" s="4"/>
      <c r="Z1080" s="4"/>
      <c r="AA1080" s="4"/>
      <c r="AB1080" s="4"/>
      <c r="AC1080" s="4"/>
      <c r="AD1080" s="4"/>
      <c r="AE1080" s="4"/>
      <c r="AF1080" s="4"/>
      <c r="AG1080" s="419"/>
      <c r="AH1080" s="37"/>
    </row>
    <row r="1081" spans="1:34" s="4" customFormat="1">
      <c r="A1081" s="58"/>
      <c r="B1081" s="72"/>
      <c r="C1081" s="72" t="s">
        <v>265</v>
      </c>
      <c r="D1081" s="72"/>
      <c r="E1081" s="72"/>
      <c r="F1081" s="72"/>
      <c r="G1081" s="72"/>
      <c r="H1081" s="72"/>
      <c r="I1081" s="72"/>
      <c r="J1081" s="72"/>
      <c r="K1081" s="72"/>
      <c r="L1081" s="72"/>
      <c r="M1081" s="72"/>
      <c r="N1081" s="72"/>
      <c r="O1081" s="72"/>
      <c r="P1081" s="72"/>
      <c r="Q1081" s="146"/>
      <c r="R1081" s="72" t="s">
        <v>461</v>
      </c>
      <c r="S1081" s="72"/>
      <c r="T1081" s="72"/>
      <c r="U1081" s="146"/>
      <c r="V1081" s="72" t="s">
        <v>388</v>
      </c>
      <c r="W1081" s="72"/>
      <c r="X1081" s="303"/>
      <c r="Y1081" s="4"/>
      <c r="Z1081" s="4"/>
      <c r="AA1081" s="4"/>
      <c r="AB1081" s="4"/>
      <c r="AC1081" s="4"/>
      <c r="AD1081" s="4"/>
      <c r="AE1081" s="4"/>
      <c r="AF1081" s="4"/>
      <c r="AG1081" s="419"/>
      <c r="AH1081" s="37"/>
    </row>
    <row r="1082" spans="1:34" s="4" customFormat="1">
      <c r="A1082" s="58"/>
      <c r="B1082" s="72"/>
      <c r="C1082" s="72"/>
      <c r="D1082" s="72"/>
      <c r="E1082" s="72"/>
      <c r="F1082" s="72"/>
      <c r="G1082" s="72"/>
      <c r="H1082" s="72"/>
      <c r="I1082" s="72"/>
      <c r="J1082" s="72"/>
      <c r="K1082" s="72"/>
      <c r="L1082" s="72"/>
      <c r="M1082" s="72"/>
      <c r="N1082" s="72"/>
      <c r="O1082" s="72"/>
      <c r="P1082" s="72"/>
      <c r="Q1082" s="72"/>
      <c r="R1082" s="72"/>
      <c r="S1082" s="72"/>
      <c r="T1082" s="72"/>
      <c r="U1082" s="72"/>
      <c r="V1082" s="72"/>
      <c r="W1082" s="72"/>
      <c r="X1082" s="303"/>
      <c r="Y1082" s="4"/>
      <c r="Z1082" s="4"/>
      <c r="AA1082" s="4"/>
      <c r="AB1082" s="4"/>
      <c r="AC1082" s="4"/>
      <c r="AD1082" s="4"/>
      <c r="AE1082" s="4"/>
      <c r="AF1082" s="4"/>
      <c r="AG1082" s="419"/>
      <c r="AH1082" s="37"/>
    </row>
    <row r="1083" spans="1:34" s="4" customFormat="1">
      <c r="A1083" s="58"/>
      <c r="B1083" s="72"/>
      <c r="C1083" s="72" t="s">
        <v>1057</v>
      </c>
      <c r="D1083" s="72"/>
      <c r="E1083" s="72"/>
      <c r="F1083" s="72"/>
      <c r="G1083" s="72"/>
      <c r="H1083" s="72"/>
      <c r="I1083" s="72"/>
      <c r="J1083" s="72"/>
      <c r="K1083" s="72"/>
      <c r="L1083" s="72"/>
      <c r="M1083" s="72"/>
      <c r="N1083" s="72"/>
      <c r="O1083" s="72"/>
      <c r="P1083" s="72"/>
      <c r="Q1083" s="72"/>
      <c r="R1083" s="72"/>
      <c r="S1083" s="72"/>
      <c r="T1083" s="72"/>
      <c r="U1083" s="72"/>
      <c r="V1083" s="72"/>
      <c r="W1083" s="72"/>
      <c r="X1083" s="303"/>
      <c r="Y1083" s="4"/>
      <c r="Z1083" s="4"/>
      <c r="AA1083" s="4"/>
      <c r="AB1083" s="4"/>
      <c r="AC1083" s="4"/>
      <c r="AD1083" s="4"/>
      <c r="AE1083" s="4"/>
      <c r="AF1083" s="4"/>
      <c r="AG1083" s="419"/>
      <c r="AH1083" s="37"/>
    </row>
    <row r="1084" spans="1:34" s="4" customFormat="1">
      <c r="A1084" s="58"/>
      <c r="B1084" s="72"/>
      <c r="C1084" s="72"/>
      <c r="D1084" s="109"/>
      <c r="E1084" s="142"/>
      <c r="F1084" s="142"/>
      <c r="G1084" s="142"/>
      <c r="H1084" s="142"/>
      <c r="I1084" s="142"/>
      <c r="J1084" s="142"/>
      <c r="K1084" s="142"/>
      <c r="L1084" s="142"/>
      <c r="M1084" s="142"/>
      <c r="N1084" s="142"/>
      <c r="O1084" s="142"/>
      <c r="P1084" s="142"/>
      <c r="Q1084" s="142"/>
      <c r="R1084" s="142"/>
      <c r="S1084" s="142"/>
      <c r="T1084" s="142"/>
      <c r="U1084" s="142"/>
      <c r="V1084" s="142"/>
      <c r="W1084" s="287"/>
      <c r="X1084" s="303"/>
      <c r="Y1084" s="4"/>
      <c r="Z1084" s="4"/>
      <c r="AA1084" s="4"/>
      <c r="AB1084" s="4"/>
      <c r="AC1084" s="4"/>
      <c r="AD1084" s="4"/>
      <c r="AE1084" s="4"/>
      <c r="AF1084" s="4"/>
      <c r="AG1084" s="419"/>
      <c r="AH1084" s="37"/>
    </row>
    <row r="1085" spans="1:34" s="4" customFormat="1">
      <c r="A1085" s="58"/>
      <c r="B1085" s="117"/>
      <c r="C1085" s="117"/>
      <c r="D1085" s="156"/>
      <c r="E1085" s="174"/>
      <c r="F1085" s="174"/>
      <c r="G1085" s="174"/>
      <c r="H1085" s="174"/>
      <c r="I1085" s="174"/>
      <c r="J1085" s="174"/>
      <c r="K1085" s="174"/>
      <c r="L1085" s="174"/>
      <c r="M1085" s="174"/>
      <c r="N1085" s="174"/>
      <c r="O1085" s="174"/>
      <c r="P1085" s="174"/>
      <c r="Q1085" s="174"/>
      <c r="R1085" s="174"/>
      <c r="S1085" s="174"/>
      <c r="T1085" s="174"/>
      <c r="U1085" s="174"/>
      <c r="V1085" s="174"/>
      <c r="W1085" s="288"/>
      <c r="X1085" s="303"/>
      <c r="Y1085" s="4"/>
      <c r="Z1085" s="4"/>
      <c r="AA1085" s="4"/>
      <c r="AB1085" s="4"/>
      <c r="AC1085" s="4"/>
      <c r="AD1085" s="4"/>
      <c r="AE1085" s="4"/>
      <c r="AF1085" s="4"/>
      <c r="AG1085" s="419"/>
      <c r="AH1085" s="37"/>
    </row>
    <row r="1086" spans="1:34" s="4" customFormat="1">
      <c r="A1086" s="58"/>
      <c r="B1086" s="72"/>
      <c r="C1086" s="72"/>
      <c r="D1086" s="156"/>
      <c r="E1086" s="174"/>
      <c r="F1086" s="174"/>
      <c r="G1086" s="174"/>
      <c r="H1086" s="174"/>
      <c r="I1086" s="174"/>
      <c r="J1086" s="174"/>
      <c r="K1086" s="174"/>
      <c r="L1086" s="174"/>
      <c r="M1086" s="174"/>
      <c r="N1086" s="174"/>
      <c r="O1086" s="174"/>
      <c r="P1086" s="174"/>
      <c r="Q1086" s="174"/>
      <c r="R1086" s="174"/>
      <c r="S1086" s="174"/>
      <c r="T1086" s="174"/>
      <c r="U1086" s="174"/>
      <c r="V1086" s="174"/>
      <c r="W1086" s="288"/>
      <c r="X1086" s="303"/>
      <c r="Y1086" s="4"/>
      <c r="Z1086" s="4"/>
      <c r="AA1086" s="4"/>
      <c r="AB1086" s="4"/>
      <c r="AC1086" s="4"/>
      <c r="AD1086" s="4"/>
      <c r="AE1086" s="4"/>
      <c r="AF1086" s="4"/>
      <c r="AG1086" s="419"/>
      <c r="AH1086" s="37"/>
    </row>
    <row r="1087" spans="1:34" s="4" customFormat="1">
      <c r="A1087" s="58"/>
      <c r="B1087" s="72"/>
      <c r="C1087" s="72"/>
      <c r="D1087" s="156"/>
      <c r="E1087" s="175"/>
      <c r="F1087" s="175"/>
      <c r="G1087" s="175"/>
      <c r="H1087" s="175"/>
      <c r="I1087" s="175"/>
      <c r="J1087" s="175"/>
      <c r="K1087" s="175"/>
      <c r="L1087" s="175"/>
      <c r="M1087" s="175"/>
      <c r="N1087" s="175"/>
      <c r="O1087" s="175"/>
      <c r="P1087" s="175"/>
      <c r="Q1087" s="175"/>
      <c r="R1087" s="175"/>
      <c r="S1087" s="175"/>
      <c r="T1087" s="175"/>
      <c r="U1087" s="175"/>
      <c r="V1087" s="175"/>
      <c r="W1087" s="288"/>
      <c r="X1087" s="303"/>
      <c r="Y1087" s="4"/>
      <c r="Z1087" s="4"/>
      <c r="AA1087" s="4"/>
      <c r="AB1087" s="4"/>
      <c r="AC1087" s="4"/>
      <c r="AD1087" s="4"/>
      <c r="AE1087" s="4"/>
      <c r="AF1087" s="4"/>
      <c r="AG1087" s="419"/>
      <c r="AH1087" s="37"/>
    </row>
    <row r="1088" spans="1:34" s="4" customFormat="1">
      <c r="A1088" s="58"/>
      <c r="B1088" s="72"/>
      <c r="C1088" s="72"/>
      <c r="D1088" s="110"/>
      <c r="E1088" s="143"/>
      <c r="F1088" s="143"/>
      <c r="G1088" s="143"/>
      <c r="H1088" s="143"/>
      <c r="I1088" s="143"/>
      <c r="J1088" s="143"/>
      <c r="K1088" s="143"/>
      <c r="L1088" s="143"/>
      <c r="M1088" s="143"/>
      <c r="N1088" s="143"/>
      <c r="O1088" s="143"/>
      <c r="P1088" s="143"/>
      <c r="Q1088" s="143"/>
      <c r="R1088" s="143"/>
      <c r="S1088" s="143"/>
      <c r="T1088" s="143"/>
      <c r="U1088" s="143"/>
      <c r="V1088" s="143"/>
      <c r="W1088" s="289"/>
      <c r="X1088" s="303"/>
      <c r="Y1088" s="4"/>
      <c r="Z1088" s="4"/>
      <c r="AA1088" s="4"/>
      <c r="AB1088" s="4"/>
      <c r="AC1088" s="4"/>
      <c r="AD1088" s="4"/>
      <c r="AE1088" s="4"/>
      <c r="AF1088" s="4"/>
      <c r="AG1088" s="419"/>
      <c r="AH1088" s="37"/>
    </row>
    <row r="1089" spans="1:35" s="4" customFormat="1">
      <c r="A1089" s="58"/>
      <c r="B1089" s="72"/>
      <c r="C1089" s="72"/>
      <c r="D1089" s="72"/>
      <c r="E1089" s="72"/>
      <c r="F1089" s="72"/>
      <c r="G1089" s="72"/>
      <c r="H1089" s="72"/>
      <c r="I1089" s="72"/>
      <c r="J1089" s="72"/>
      <c r="K1089" s="72"/>
      <c r="L1089" s="72"/>
      <c r="M1089" s="72"/>
      <c r="N1089" s="72"/>
      <c r="O1089" s="72"/>
      <c r="P1089" s="72"/>
      <c r="Q1089" s="72"/>
      <c r="R1089" s="72"/>
      <c r="S1089" s="72"/>
      <c r="T1089" s="72"/>
      <c r="U1089" s="72"/>
      <c r="V1089" s="72"/>
      <c r="W1089" s="72"/>
      <c r="X1089" s="303"/>
      <c r="Y1089" s="4"/>
      <c r="Z1089" s="4"/>
      <c r="AA1089" s="4"/>
      <c r="AB1089" s="4"/>
      <c r="AC1089" s="4"/>
      <c r="AD1089" s="4"/>
      <c r="AE1089" s="4"/>
      <c r="AF1089" s="4"/>
      <c r="AG1089" s="419"/>
      <c r="AH1089" s="37"/>
      <c r="AI1089" s="4"/>
    </row>
    <row r="1090" spans="1:35" s="4" customFormat="1">
      <c r="A1090" s="58"/>
      <c r="B1090" s="72"/>
      <c r="C1090" s="72"/>
      <c r="D1090" s="72" t="s">
        <v>1059</v>
      </c>
      <c r="E1090" s="72"/>
      <c r="F1090" s="72"/>
      <c r="G1090" s="72"/>
      <c r="H1090" s="72"/>
      <c r="I1090" s="72"/>
      <c r="J1090" s="72"/>
      <c r="K1090" s="72"/>
      <c r="L1090" s="72"/>
      <c r="M1090" s="72"/>
      <c r="N1090" s="72"/>
      <c r="O1090" s="72"/>
      <c r="P1090" s="72"/>
      <c r="Q1090" s="72"/>
      <c r="R1090" s="72"/>
      <c r="S1090" s="72"/>
      <c r="T1090" s="72"/>
      <c r="U1090" s="72"/>
      <c r="V1090" s="72"/>
      <c r="W1090" s="72"/>
      <c r="X1090" s="303"/>
      <c r="Y1090" s="4"/>
      <c r="Z1090" s="4"/>
      <c r="AA1090" s="4"/>
      <c r="AB1090" s="4"/>
      <c r="AC1090" s="4"/>
      <c r="AD1090" s="4"/>
      <c r="AE1090" s="4"/>
      <c r="AF1090" s="4"/>
      <c r="AG1090" s="419"/>
      <c r="AH1090" s="37"/>
      <c r="AI1090" s="4"/>
    </row>
    <row r="1091" spans="1:35" s="4" customFormat="1">
      <c r="A1091" s="58"/>
      <c r="B1091" s="72"/>
      <c r="C1091" s="72"/>
      <c r="D1091" s="109"/>
      <c r="E1091" s="142"/>
      <c r="F1091" s="142"/>
      <c r="G1091" s="142"/>
      <c r="H1091" s="142"/>
      <c r="I1091" s="142"/>
      <c r="J1091" s="142"/>
      <c r="K1091" s="142"/>
      <c r="L1091" s="142"/>
      <c r="M1091" s="142"/>
      <c r="N1091" s="142"/>
      <c r="O1091" s="142"/>
      <c r="P1091" s="142"/>
      <c r="Q1091" s="142"/>
      <c r="R1091" s="142"/>
      <c r="S1091" s="142"/>
      <c r="T1091" s="142"/>
      <c r="U1091" s="142"/>
      <c r="V1091" s="142"/>
      <c r="W1091" s="287"/>
      <c r="X1091" s="303"/>
      <c r="Y1091" s="4"/>
      <c r="Z1091" s="4"/>
      <c r="AA1091" s="4"/>
      <c r="AB1091" s="4"/>
      <c r="AC1091" s="4"/>
      <c r="AD1091" s="4"/>
      <c r="AE1091" s="4"/>
      <c r="AF1091" s="4"/>
      <c r="AG1091" s="419"/>
      <c r="AH1091" s="37"/>
      <c r="AI1091" s="4"/>
    </row>
    <row r="1092" spans="1:35" s="4" customFormat="1">
      <c r="A1092" s="58"/>
      <c r="B1092" s="72"/>
      <c r="C1092" s="72"/>
      <c r="D1092" s="156"/>
      <c r="E1092" s="174"/>
      <c r="F1092" s="174"/>
      <c r="G1092" s="174"/>
      <c r="H1092" s="174"/>
      <c r="I1092" s="174"/>
      <c r="J1092" s="174"/>
      <c r="K1092" s="174"/>
      <c r="L1092" s="174"/>
      <c r="M1092" s="174"/>
      <c r="N1092" s="174"/>
      <c r="O1092" s="174"/>
      <c r="P1092" s="174"/>
      <c r="Q1092" s="174"/>
      <c r="R1092" s="174"/>
      <c r="S1092" s="174"/>
      <c r="T1092" s="174"/>
      <c r="U1092" s="174"/>
      <c r="V1092" s="174"/>
      <c r="W1092" s="288"/>
      <c r="X1092" s="303"/>
      <c r="Y1092" s="4"/>
      <c r="Z1092" s="4"/>
      <c r="AA1092" s="4"/>
      <c r="AB1092" s="4"/>
      <c r="AC1092" s="4"/>
      <c r="AD1092" s="4"/>
      <c r="AE1092" s="4"/>
      <c r="AF1092" s="4"/>
      <c r="AG1092" s="419"/>
      <c r="AH1092" s="37"/>
      <c r="AI1092" s="76"/>
    </row>
    <row r="1093" spans="1:35" s="4" customFormat="1">
      <c r="A1093" s="58"/>
      <c r="B1093" s="117"/>
      <c r="C1093" s="117"/>
      <c r="D1093" s="156"/>
      <c r="E1093" s="174"/>
      <c r="F1093" s="174"/>
      <c r="G1093" s="174"/>
      <c r="H1093" s="174"/>
      <c r="I1093" s="174"/>
      <c r="J1093" s="174"/>
      <c r="K1093" s="174"/>
      <c r="L1093" s="174"/>
      <c r="M1093" s="174"/>
      <c r="N1093" s="174"/>
      <c r="O1093" s="174"/>
      <c r="P1093" s="174"/>
      <c r="Q1093" s="174"/>
      <c r="R1093" s="174"/>
      <c r="S1093" s="174"/>
      <c r="T1093" s="174"/>
      <c r="U1093" s="174"/>
      <c r="V1093" s="174"/>
      <c r="W1093" s="288"/>
      <c r="X1093" s="303"/>
      <c r="Y1093" s="4"/>
      <c r="Z1093" s="4"/>
      <c r="AA1093" s="4"/>
      <c r="AB1093" s="4"/>
      <c r="AC1093" s="4"/>
      <c r="AD1093" s="4"/>
      <c r="AE1093" s="4"/>
      <c r="AF1093" s="4"/>
      <c r="AG1093" s="419"/>
      <c r="AH1093" s="37"/>
      <c r="AI1093" s="76"/>
    </row>
    <row r="1094" spans="1:35" s="4" customFormat="1">
      <c r="A1094" s="58"/>
      <c r="B1094" s="72"/>
      <c r="C1094" s="72"/>
      <c r="D1094" s="156"/>
      <c r="E1094" s="175"/>
      <c r="F1094" s="175"/>
      <c r="G1094" s="175"/>
      <c r="H1094" s="175"/>
      <c r="I1094" s="175"/>
      <c r="J1094" s="175"/>
      <c r="K1094" s="175"/>
      <c r="L1094" s="175"/>
      <c r="M1094" s="175"/>
      <c r="N1094" s="175"/>
      <c r="O1094" s="175"/>
      <c r="P1094" s="175"/>
      <c r="Q1094" s="175"/>
      <c r="R1094" s="175"/>
      <c r="S1094" s="175"/>
      <c r="T1094" s="175"/>
      <c r="U1094" s="175"/>
      <c r="V1094" s="175"/>
      <c r="W1094" s="288"/>
      <c r="X1094" s="303"/>
      <c r="Y1094" s="4"/>
      <c r="Z1094" s="4"/>
      <c r="AA1094" s="4"/>
      <c r="AB1094" s="4"/>
      <c r="AC1094" s="4"/>
      <c r="AD1094" s="4"/>
      <c r="AE1094" s="4"/>
      <c r="AF1094" s="4"/>
      <c r="AG1094" s="419"/>
      <c r="AH1094" s="37"/>
      <c r="AI1094" s="76"/>
    </row>
    <row r="1095" spans="1:35" s="4" customFormat="1">
      <c r="A1095" s="58"/>
      <c r="B1095" s="72"/>
      <c r="C1095" s="72"/>
      <c r="D1095" s="110"/>
      <c r="E1095" s="143"/>
      <c r="F1095" s="143"/>
      <c r="G1095" s="143"/>
      <c r="H1095" s="143"/>
      <c r="I1095" s="143"/>
      <c r="J1095" s="143"/>
      <c r="K1095" s="143"/>
      <c r="L1095" s="143"/>
      <c r="M1095" s="143"/>
      <c r="N1095" s="143"/>
      <c r="O1095" s="143"/>
      <c r="P1095" s="143"/>
      <c r="Q1095" s="143"/>
      <c r="R1095" s="143"/>
      <c r="S1095" s="143"/>
      <c r="T1095" s="143"/>
      <c r="U1095" s="143"/>
      <c r="V1095" s="143"/>
      <c r="W1095" s="289"/>
      <c r="X1095" s="303"/>
      <c r="Y1095" s="4"/>
      <c r="Z1095" s="4"/>
      <c r="AA1095" s="4"/>
      <c r="AB1095" s="4"/>
      <c r="AC1095" s="4"/>
      <c r="AD1095" s="4"/>
      <c r="AE1095" s="4"/>
      <c r="AF1095" s="4"/>
      <c r="AG1095" s="419"/>
      <c r="AH1095" s="37"/>
      <c r="AI1095" s="4"/>
    </row>
    <row r="1096" spans="1:35" s="4" customFormat="1">
      <c r="A1096" s="58"/>
      <c r="B1096" s="72"/>
      <c r="C1096" s="72"/>
      <c r="D1096" s="72"/>
      <c r="E1096" s="72"/>
      <c r="F1096" s="72"/>
      <c r="G1096" s="72"/>
      <c r="H1096" s="72"/>
      <c r="I1096" s="72"/>
      <c r="J1096" s="72"/>
      <c r="K1096" s="72"/>
      <c r="L1096" s="72"/>
      <c r="M1096" s="72"/>
      <c r="N1096" s="72"/>
      <c r="O1096" s="72"/>
      <c r="P1096" s="72"/>
      <c r="Q1096" s="72"/>
      <c r="R1096" s="72"/>
      <c r="S1096" s="72"/>
      <c r="T1096" s="72"/>
      <c r="U1096" s="72"/>
      <c r="V1096" s="72"/>
      <c r="W1096" s="72"/>
      <c r="X1096" s="303"/>
      <c r="Y1096" s="82"/>
      <c r="Z1096" s="82"/>
      <c r="AA1096" s="82"/>
      <c r="AB1096" s="82"/>
      <c r="AC1096" s="82"/>
      <c r="AD1096" s="82"/>
      <c r="AE1096" s="82"/>
      <c r="AF1096" s="82"/>
      <c r="AG1096" s="419"/>
      <c r="AH1096" s="37"/>
      <c r="AI1096" s="4"/>
    </row>
    <row r="1097" spans="1:35" s="4" customFormat="1">
      <c r="A1097" s="58"/>
      <c r="B1097" s="72" t="s">
        <v>499</v>
      </c>
      <c r="C1097" s="72"/>
      <c r="D1097" s="72"/>
      <c r="E1097" s="72"/>
      <c r="F1097" s="72"/>
      <c r="G1097" s="72"/>
      <c r="H1097" s="72"/>
      <c r="I1097" s="72"/>
      <c r="J1097" s="72"/>
      <c r="K1097" s="72"/>
      <c r="L1097" s="72"/>
      <c r="M1097" s="72"/>
      <c r="N1097" s="72"/>
      <c r="O1097" s="72"/>
      <c r="P1097" s="72"/>
      <c r="Q1097" s="72"/>
      <c r="R1097" s="72"/>
      <c r="S1097" s="72"/>
      <c r="T1097" s="72"/>
      <c r="U1097" s="72"/>
      <c r="V1097" s="72"/>
      <c r="W1097" s="72"/>
      <c r="X1097" s="303"/>
      <c r="Y1097" s="82"/>
      <c r="Z1097" s="82"/>
      <c r="AA1097" s="82"/>
      <c r="AB1097" s="82"/>
      <c r="AC1097" s="82"/>
      <c r="AD1097" s="82"/>
      <c r="AE1097" s="82"/>
      <c r="AF1097" s="82"/>
      <c r="AG1097" s="419"/>
      <c r="AH1097" s="37"/>
      <c r="AI1097" s="4"/>
    </row>
    <row r="1098" spans="1:35" s="4" customFormat="1">
      <c r="A1098" s="58"/>
      <c r="B1098" s="72"/>
      <c r="C1098" s="72"/>
      <c r="D1098" s="72"/>
      <c r="E1098" s="72"/>
      <c r="F1098" s="72"/>
      <c r="G1098" s="72"/>
      <c r="H1098" s="72"/>
      <c r="I1098" s="72"/>
      <c r="J1098" s="72"/>
      <c r="K1098" s="72"/>
      <c r="L1098" s="72"/>
      <c r="M1098" s="72"/>
      <c r="N1098" s="72"/>
      <c r="O1098" s="72"/>
      <c r="P1098" s="72"/>
      <c r="Q1098" s="72"/>
      <c r="R1098" s="72"/>
      <c r="S1098" s="72"/>
      <c r="T1098" s="72"/>
      <c r="U1098" s="72"/>
      <c r="V1098" s="72"/>
      <c r="W1098" s="72"/>
      <c r="X1098" s="303"/>
      <c r="Y1098" s="4"/>
      <c r="Z1098" s="4"/>
      <c r="AA1098" s="4"/>
      <c r="AB1098" s="4"/>
      <c r="AC1098" s="4"/>
      <c r="AD1098" s="4"/>
      <c r="AE1098" s="4"/>
      <c r="AF1098" s="4"/>
      <c r="AG1098" s="419"/>
      <c r="AH1098" s="37"/>
      <c r="AI1098" s="4"/>
    </row>
    <row r="1099" spans="1:35" s="4" customFormat="1">
      <c r="A1099" s="58"/>
      <c r="B1099" s="72"/>
      <c r="C1099" s="72" t="s">
        <v>1042</v>
      </c>
      <c r="D1099" s="72"/>
      <c r="E1099" s="72"/>
      <c r="F1099" s="72"/>
      <c r="G1099" s="72"/>
      <c r="H1099" s="72"/>
      <c r="I1099" s="72"/>
      <c r="J1099" s="72"/>
      <c r="K1099" s="72"/>
      <c r="L1099" s="72"/>
      <c r="M1099" s="4"/>
      <c r="N1099" s="4"/>
      <c r="O1099" s="209"/>
      <c r="P1099" s="213"/>
      <c r="Q1099" s="215"/>
      <c r="R1099" s="72" t="s">
        <v>13</v>
      </c>
      <c r="S1099" s="209"/>
      <c r="T1099" s="215"/>
      <c r="U1099" s="72" t="s">
        <v>141</v>
      </c>
      <c r="V1099" s="209"/>
      <c r="W1099" s="215"/>
      <c r="X1099" s="303" t="s">
        <v>363</v>
      </c>
      <c r="Y1099" s="4"/>
      <c r="Z1099" s="4"/>
      <c r="AA1099" s="4"/>
      <c r="AB1099" s="4"/>
      <c r="AC1099" s="4"/>
      <c r="AD1099" s="4"/>
      <c r="AE1099" s="4"/>
      <c r="AF1099" s="4"/>
      <c r="AG1099" s="419"/>
      <c r="AH1099" s="37"/>
      <c r="AI1099" s="4"/>
    </row>
    <row r="1100" spans="1:35" s="4" customFormat="1">
      <c r="A1100" s="58"/>
      <c r="B1100" s="72"/>
      <c r="C1100" s="72"/>
      <c r="D1100" s="72"/>
      <c r="E1100" s="72"/>
      <c r="F1100" s="72"/>
      <c r="G1100" s="72"/>
      <c r="H1100" s="72"/>
      <c r="I1100" s="72"/>
      <c r="J1100" s="72"/>
      <c r="K1100" s="72"/>
      <c r="L1100" s="72"/>
      <c r="M1100" s="72"/>
      <c r="N1100" s="72"/>
      <c r="O1100" s="4"/>
      <c r="P1100" s="4"/>
      <c r="Q1100" s="4"/>
      <c r="R1100" s="4"/>
      <c r="S1100" s="4"/>
      <c r="T1100" s="4"/>
      <c r="U1100" s="4"/>
      <c r="V1100" s="4"/>
      <c r="W1100" s="4"/>
      <c r="X1100" s="225"/>
      <c r="Y1100" s="4"/>
      <c r="Z1100" s="4"/>
      <c r="AA1100" s="4"/>
      <c r="AB1100" s="4"/>
      <c r="AC1100" s="4"/>
      <c r="AD1100" s="4"/>
      <c r="AE1100" s="4"/>
      <c r="AF1100" s="4"/>
      <c r="AG1100" s="419"/>
      <c r="AH1100" s="37"/>
      <c r="AI1100" s="4"/>
    </row>
    <row r="1101" spans="1:35" s="4" customFormat="1">
      <c r="A1101" s="58"/>
      <c r="B1101" s="72"/>
      <c r="C1101" s="72" t="s">
        <v>966</v>
      </c>
      <c r="D1101" s="72"/>
      <c r="E1101" s="72"/>
      <c r="F1101" s="72"/>
      <c r="G1101" s="72"/>
      <c r="H1101" s="72"/>
      <c r="I1101" s="72"/>
      <c r="J1101" s="72"/>
      <c r="K1101" s="72"/>
      <c r="L1101" s="72"/>
      <c r="M1101" s="72"/>
      <c r="N1101" s="72"/>
      <c r="O1101" s="72"/>
      <c r="P1101" s="72"/>
      <c r="Q1101" s="146"/>
      <c r="R1101" s="72" t="s">
        <v>461</v>
      </c>
      <c r="S1101" s="72"/>
      <c r="T1101" s="72"/>
      <c r="U1101" s="146"/>
      <c r="V1101" s="72" t="s">
        <v>388</v>
      </c>
      <c r="W1101" s="72"/>
      <c r="X1101" s="303"/>
      <c r="Y1101" s="4"/>
      <c r="Z1101" s="4"/>
      <c r="AA1101" s="4"/>
      <c r="AB1101" s="4"/>
      <c r="AC1101" s="4"/>
      <c r="AD1101" s="4"/>
      <c r="AE1101" s="4"/>
      <c r="AF1101" s="4"/>
      <c r="AG1101" s="419"/>
      <c r="AH1101" s="37"/>
      <c r="AI1101" s="4"/>
    </row>
    <row r="1102" spans="1:35" s="4" customFormat="1">
      <c r="A1102" s="58"/>
      <c r="B1102" s="72"/>
      <c r="C1102" s="72"/>
      <c r="D1102" s="72"/>
      <c r="E1102" s="72"/>
      <c r="F1102" s="72"/>
      <c r="G1102" s="72"/>
      <c r="H1102" s="72"/>
      <c r="I1102" s="72"/>
      <c r="J1102" s="72"/>
      <c r="K1102" s="72"/>
      <c r="L1102" s="72"/>
      <c r="M1102" s="72"/>
      <c r="N1102" s="72"/>
      <c r="O1102" s="72"/>
      <c r="P1102" s="72"/>
      <c r="Q1102" s="72"/>
      <c r="R1102" s="72"/>
      <c r="S1102" s="72"/>
      <c r="T1102" s="72"/>
      <c r="U1102" s="72"/>
      <c r="V1102" s="72"/>
      <c r="W1102" s="72"/>
      <c r="X1102" s="303"/>
      <c r="Y1102" s="4"/>
      <c r="Z1102" s="4"/>
      <c r="AA1102" s="4"/>
      <c r="AB1102" s="4"/>
      <c r="AC1102" s="4"/>
      <c r="AD1102" s="4"/>
      <c r="AE1102" s="4"/>
      <c r="AF1102" s="4"/>
      <c r="AG1102" s="419"/>
      <c r="AH1102" s="37"/>
      <c r="AI1102" s="4"/>
    </row>
    <row r="1103" spans="1:35" s="4" customFormat="1">
      <c r="A1103" s="58"/>
      <c r="B1103" s="72"/>
      <c r="C1103" s="72" t="s">
        <v>1058</v>
      </c>
      <c r="D1103" s="72"/>
      <c r="E1103" s="72"/>
      <c r="F1103" s="72"/>
      <c r="G1103" s="72"/>
      <c r="H1103" s="72"/>
      <c r="I1103" s="72"/>
      <c r="J1103" s="72"/>
      <c r="K1103" s="72"/>
      <c r="L1103" s="72"/>
      <c r="M1103" s="72"/>
      <c r="N1103" s="72"/>
      <c r="O1103" s="72"/>
      <c r="P1103" s="72"/>
      <c r="Q1103" s="72"/>
      <c r="R1103" s="72"/>
      <c r="S1103" s="72"/>
      <c r="T1103" s="72"/>
      <c r="U1103" s="72"/>
      <c r="V1103" s="72"/>
      <c r="W1103" s="72"/>
      <c r="X1103" s="303"/>
      <c r="Y1103" s="4"/>
      <c r="Z1103" s="4"/>
      <c r="AA1103" s="4"/>
      <c r="AB1103" s="4"/>
      <c r="AC1103" s="4"/>
      <c r="AD1103" s="4"/>
      <c r="AE1103" s="4"/>
      <c r="AF1103" s="4"/>
      <c r="AG1103" s="419"/>
      <c r="AH1103" s="37"/>
      <c r="AI1103" s="4"/>
    </row>
    <row r="1104" spans="1:35" s="4" customFormat="1">
      <c r="A1104" s="58"/>
      <c r="B1104" s="72"/>
      <c r="C1104" s="72"/>
      <c r="D1104" s="109"/>
      <c r="E1104" s="142"/>
      <c r="F1104" s="142"/>
      <c r="G1104" s="142"/>
      <c r="H1104" s="142"/>
      <c r="I1104" s="142"/>
      <c r="J1104" s="142"/>
      <c r="K1104" s="142"/>
      <c r="L1104" s="142"/>
      <c r="M1104" s="142"/>
      <c r="N1104" s="142"/>
      <c r="O1104" s="142"/>
      <c r="P1104" s="142"/>
      <c r="Q1104" s="142"/>
      <c r="R1104" s="142"/>
      <c r="S1104" s="142"/>
      <c r="T1104" s="142"/>
      <c r="U1104" s="142"/>
      <c r="V1104" s="142"/>
      <c r="W1104" s="287"/>
      <c r="X1104" s="303"/>
      <c r="Y1104" s="4"/>
      <c r="Z1104" s="4"/>
      <c r="AA1104" s="4"/>
      <c r="AB1104" s="4"/>
      <c r="AC1104" s="4"/>
      <c r="AD1104" s="4"/>
      <c r="AE1104" s="4"/>
      <c r="AF1104" s="4"/>
      <c r="AG1104" s="419"/>
      <c r="AH1104" s="37"/>
      <c r="AI1104" s="4"/>
    </row>
    <row r="1105" spans="1:34" s="4" customFormat="1">
      <c r="A1105" s="58"/>
      <c r="B1105" s="72"/>
      <c r="C1105" s="72"/>
      <c r="D1105" s="156"/>
      <c r="E1105" s="174"/>
      <c r="F1105" s="174"/>
      <c r="G1105" s="174"/>
      <c r="H1105" s="174"/>
      <c r="I1105" s="174"/>
      <c r="J1105" s="174"/>
      <c r="K1105" s="174"/>
      <c r="L1105" s="174"/>
      <c r="M1105" s="174"/>
      <c r="N1105" s="174"/>
      <c r="O1105" s="174"/>
      <c r="P1105" s="174"/>
      <c r="Q1105" s="174"/>
      <c r="R1105" s="174"/>
      <c r="S1105" s="174"/>
      <c r="T1105" s="174"/>
      <c r="U1105" s="174"/>
      <c r="V1105" s="174"/>
      <c r="W1105" s="288"/>
      <c r="X1105" s="303"/>
      <c r="Y1105" s="4"/>
      <c r="Z1105" s="4"/>
      <c r="AA1105" s="4"/>
      <c r="AB1105" s="4"/>
      <c r="AC1105" s="4"/>
      <c r="AD1105" s="4"/>
      <c r="AE1105" s="4"/>
      <c r="AF1105" s="4"/>
      <c r="AG1105" s="419"/>
      <c r="AH1105" s="37"/>
    </row>
    <row r="1106" spans="1:34" s="4" customFormat="1">
      <c r="A1106" s="58"/>
      <c r="B1106" s="117"/>
      <c r="C1106" s="117"/>
      <c r="D1106" s="156"/>
      <c r="E1106" s="174"/>
      <c r="F1106" s="174"/>
      <c r="G1106" s="174"/>
      <c r="H1106" s="174"/>
      <c r="I1106" s="174"/>
      <c r="J1106" s="174"/>
      <c r="K1106" s="174"/>
      <c r="L1106" s="174"/>
      <c r="M1106" s="174"/>
      <c r="N1106" s="174"/>
      <c r="O1106" s="174"/>
      <c r="P1106" s="174"/>
      <c r="Q1106" s="174"/>
      <c r="R1106" s="174"/>
      <c r="S1106" s="174"/>
      <c r="T1106" s="174"/>
      <c r="U1106" s="174"/>
      <c r="V1106" s="174"/>
      <c r="W1106" s="288"/>
      <c r="X1106" s="303"/>
      <c r="Y1106" s="4"/>
      <c r="Z1106" s="4"/>
      <c r="AA1106" s="4"/>
      <c r="AB1106" s="4"/>
      <c r="AC1106" s="4"/>
      <c r="AD1106" s="4"/>
      <c r="AE1106" s="4"/>
      <c r="AF1106" s="4"/>
      <c r="AG1106" s="419"/>
      <c r="AH1106" s="37"/>
    </row>
    <row r="1107" spans="1:34" s="4" customFormat="1">
      <c r="A1107" s="58"/>
      <c r="B1107" s="72"/>
      <c r="C1107" s="72"/>
      <c r="D1107" s="156"/>
      <c r="E1107" s="175"/>
      <c r="F1107" s="175"/>
      <c r="G1107" s="175"/>
      <c r="H1107" s="175"/>
      <c r="I1107" s="175"/>
      <c r="J1107" s="175"/>
      <c r="K1107" s="175"/>
      <c r="L1107" s="175"/>
      <c r="M1107" s="175"/>
      <c r="N1107" s="175"/>
      <c r="O1107" s="175"/>
      <c r="P1107" s="175"/>
      <c r="Q1107" s="175"/>
      <c r="R1107" s="175"/>
      <c r="S1107" s="175"/>
      <c r="T1107" s="175"/>
      <c r="U1107" s="175"/>
      <c r="V1107" s="175"/>
      <c r="W1107" s="288"/>
      <c r="X1107" s="303"/>
      <c r="Y1107" s="4"/>
      <c r="Z1107" s="4"/>
      <c r="AA1107" s="4"/>
      <c r="AB1107" s="4"/>
      <c r="AC1107" s="4"/>
      <c r="AD1107" s="4"/>
      <c r="AE1107" s="4"/>
      <c r="AF1107" s="4"/>
      <c r="AG1107" s="419"/>
      <c r="AH1107" s="37"/>
    </row>
    <row r="1108" spans="1:34" s="4" customFormat="1">
      <c r="A1108" s="58"/>
      <c r="B1108" s="72"/>
      <c r="C1108" s="72"/>
      <c r="D1108" s="110"/>
      <c r="E1108" s="143"/>
      <c r="F1108" s="143"/>
      <c r="G1108" s="143"/>
      <c r="H1108" s="143"/>
      <c r="I1108" s="143"/>
      <c r="J1108" s="143"/>
      <c r="K1108" s="143"/>
      <c r="L1108" s="143"/>
      <c r="M1108" s="143"/>
      <c r="N1108" s="143"/>
      <c r="O1108" s="143"/>
      <c r="P1108" s="143"/>
      <c r="Q1108" s="143"/>
      <c r="R1108" s="143"/>
      <c r="S1108" s="143"/>
      <c r="T1108" s="143"/>
      <c r="U1108" s="143"/>
      <c r="V1108" s="143"/>
      <c r="W1108" s="289"/>
      <c r="X1108" s="303"/>
      <c r="Y1108" s="4"/>
      <c r="Z1108" s="4"/>
      <c r="AA1108" s="4"/>
      <c r="AB1108" s="4"/>
      <c r="AC1108" s="4"/>
      <c r="AD1108" s="4"/>
      <c r="AE1108" s="4"/>
      <c r="AF1108" s="4"/>
      <c r="AG1108" s="419"/>
      <c r="AH1108" s="37"/>
    </row>
    <row r="1109" spans="1:34" s="4" customFormat="1">
      <c r="A1109" s="58"/>
      <c r="B1109" s="72"/>
      <c r="C1109" s="72"/>
      <c r="D1109" s="72"/>
      <c r="E1109" s="72"/>
      <c r="F1109" s="72"/>
      <c r="G1109" s="72"/>
      <c r="H1109" s="72"/>
      <c r="I1109" s="72"/>
      <c r="J1109" s="72"/>
      <c r="K1109" s="72"/>
      <c r="L1109" s="72"/>
      <c r="M1109" s="72"/>
      <c r="N1109" s="72"/>
      <c r="O1109" s="72"/>
      <c r="P1109" s="72"/>
      <c r="Q1109" s="72"/>
      <c r="R1109" s="72"/>
      <c r="S1109" s="72"/>
      <c r="T1109" s="72"/>
      <c r="U1109" s="72"/>
      <c r="V1109" s="72"/>
      <c r="W1109" s="72"/>
      <c r="X1109" s="303"/>
      <c r="Y1109" s="4"/>
      <c r="Z1109" s="4"/>
      <c r="AA1109" s="4"/>
      <c r="AB1109" s="4"/>
      <c r="AC1109" s="4"/>
      <c r="AD1109" s="4"/>
      <c r="AE1109" s="4"/>
      <c r="AF1109" s="4"/>
      <c r="AG1109" s="419"/>
      <c r="AH1109" s="37"/>
    </row>
    <row r="1110" spans="1:34" s="4" customFormat="1">
      <c r="A1110" s="58"/>
      <c r="B1110" s="72"/>
      <c r="C1110" s="72"/>
      <c r="D1110" s="72" t="s">
        <v>420</v>
      </c>
      <c r="E1110" s="72"/>
      <c r="F1110" s="72"/>
      <c r="G1110" s="72"/>
      <c r="H1110" s="72"/>
      <c r="I1110" s="72"/>
      <c r="J1110" s="72"/>
      <c r="K1110" s="72"/>
      <c r="L1110" s="72"/>
      <c r="M1110" s="72"/>
      <c r="N1110" s="72"/>
      <c r="O1110" s="72"/>
      <c r="P1110" s="72"/>
      <c r="Q1110" s="72"/>
      <c r="R1110" s="72"/>
      <c r="S1110" s="72"/>
      <c r="T1110" s="72"/>
      <c r="U1110" s="72"/>
      <c r="V1110" s="72"/>
      <c r="W1110" s="72"/>
      <c r="X1110" s="303"/>
      <c r="Y1110" s="4"/>
      <c r="Z1110" s="4"/>
      <c r="AA1110" s="4"/>
      <c r="AB1110" s="4"/>
      <c r="AC1110" s="4"/>
      <c r="AD1110" s="4"/>
      <c r="AE1110" s="4"/>
      <c r="AF1110" s="4"/>
      <c r="AG1110" s="419"/>
      <c r="AH1110" s="37"/>
    </row>
    <row r="1111" spans="1:34" s="4" customFormat="1">
      <c r="A1111" s="58"/>
      <c r="B1111" s="72"/>
      <c r="C1111" s="72"/>
      <c r="D1111" s="109"/>
      <c r="E1111" s="142"/>
      <c r="F1111" s="142"/>
      <c r="G1111" s="142"/>
      <c r="H1111" s="142"/>
      <c r="I1111" s="142"/>
      <c r="J1111" s="142"/>
      <c r="K1111" s="142"/>
      <c r="L1111" s="142"/>
      <c r="M1111" s="142"/>
      <c r="N1111" s="142"/>
      <c r="O1111" s="142"/>
      <c r="P1111" s="142"/>
      <c r="Q1111" s="142"/>
      <c r="R1111" s="142"/>
      <c r="S1111" s="142"/>
      <c r="T1111" s="142"/>
      <c r="U1111" s="142"/>
      <c r="V1111" s="142"/>
      <c r="W1111" s="287"/>
      <c r="X1111" s="303"/>
      <c r="Y1111" s="4"/>
      <c r="Z1111" s="4"/>
      <c r="AA1111" s="4"/>
      <c r="AB1111" s="4"/>
      <c r="AC1111" s="4"/>
      <c r="AD1111" s="4"/>
      <c r="AE1111" s="4"/>
      <c r="AF1111" s="4"/>
      <c r="AG1111" s="419"/>
      <c r="AH1111" s="82"/>
    </row>
    <row r="1112" spans="1:34" s="4" customFormat="1">
      <c r="A1112" s="58"/>
      <c r="B1112" s="117"/>
      <c r="C1112" s="117"/>
      <c r="D1112" s="156"/>
      <c r="E1112" s="174"/>
      <c r="F1112" s="174"/>
      <c r="G1112" s="174"/>
      <c r="H1112" s="174"/>
      <c r="I1112" s="174"/>
      <c r="J1112" s="174"/>
      <c r="K1112" s="174"/>
      <c r="L1112" s="174"/>
      <c r="M1112" s="174"/>
      <c r="N1112" s="174"/>
      <c r="O1112" s="174"/>
      <c r="P1112" s="174"/>
      <c r="Q1112" s="174"/>
      <c r="R1112" s="174"/>
      <c r="S1112" s="174"/>
      <c r="T1112" s="174"/>
      <c r="U1112" s="174"/>
      <c r="V1112" s="174"/>
      <c r="W1112" s="288"/>
      <c r="X1112" s="303"/>
      <c r="Y1112" s="4"/>
      <c r="Z1112" s="4"/>
      <c r="AA1112" s="4"/>
      <c r="AB1112" s="4"/>
      <c r="AC1112" s="4"/>
      <c r="AD1112" s="4"/>
      <c r="AE1112" s="4"/>
      <c r="AF1112" s="4"/>
      <c r="AG1112" s="419"/>
      <c r="AH1112" s="4"/>
    </row>
    <row r="1113" spans="1:34" s="4" customFormat="1">
      <c r="A1113" s="58"/>
      <c r="B1113" s="72"/>
      <c r="C1113" s="72"/>
      <c r="D1113" s="156"/>
      <c r="E1113" s="174"/>
      <c r="F1113" s="174"/>
      <c r="G1113" s="174"/>
      <c r="H1113" s="174"/>
      <c r="I1113" s="174"/>
      <c r="J1113" s="174"/>
      <c r="K1113" s="174"/>
      <c r="L1113" s="174"/>
      <c r="M1113" s="174"/>
      <c r="N1113" s="174"/>
      <c r="O1113" s="174"/>
      <c r="P1113" s="174"/>
      <c r="Q1113" s="174"/>
      <c r="R1113" s="174"/>
      <c r="S1113" s="174"/>
      <c r="T1113" s="174"/>
      <c r="U1113" s="174"/>
      <c r="V1113" s="174"/>
      <c r="W1113" s="288"/>
      <c r="X1113" s="303"/>
      <c r="Y1113" s="4"/>
      <c r="Z1113" s="4"/>
      <c r="AA1113" s="4"/>
      <c r="AB1113" s="4"/>
      <c r="AC1113" s="4"/>
      <c r="AD1113" s="4"/>
      <c r="AE1113" s="4"/>
      <c r="AF1113" s="4"/>
      <c r="AG1113" s="419"/>
      <c r="AH1113" s="82"/>
    </row>
    <row r="1114" spans="1:34" s="4" customFormat="1">
      <c r="A1114" s="58"/>
      <c r="B1114" s="72"/>
      <c r="C1114" s="72"/>
      <c r="D1114" s="156"/>
      <c r="E1114" s="175"/>
      <c r="F1114" s="175"/>
      <c r="G1114" s="175"/>
      <c r="H1114" s="175"/>
      <c r="I1114" s="175"/>
      <c r="J1114" s="175"/>
      <c r="K1114" s="175"/>
      <c r="L1114" s="175"/>
      <c r="M1114" s="175"/>
      <c r="N1114" s="175"/>
      <c r="O1114" s="175"/>
      <c r="P1114" s="175"/>
      <c r="Q1114" s="175"/>
      <c r="R1114" s="175"/>
      <c r="S1114" s="175"/>
      <c r="T1114" s="175"/>
      <c r="U1114" s="175"/>
      <c r="V1114" s="175"/>
      <c r="W1114" s="288"/>
      <c r="X1114" s="303"/>
      <c r="Y1114" s="4"/>
      <c r="Z1114" s="4"/>
      <c r="AA1114" s="4"/>
      <c r="AB1114" s="4"/>
      <c r="AC1114" s="4"/>
      <c r="AD1114" s="4"/>
      <c r="AE1114" s="4"/>
      <c r="AF1114" s="4"/>
      <c r="AG1114" s="419"/>
      <c r="AH1114" s="37"/>
    </row>
    <row r="1115" spans="1:34" s="4" customFormat="1">
      <c r="A1115" s="58"/>
      <c r="B1115" s="72"/>
      <c r="C1115" s="72"/>
      <c r="D1115" s="110"/>
      <c r="E1115" s="143"/>
      <c r="F1115" s="143"/>
      <c r="G1115" s="143"/>
      <c r="H1115" s="143"/>
      <c r="I1115" s="143"/>
      <c r="J1115" s="143"/>
      <c r="K1115" s="143"/>
      <c r="L1115" s="143"/>
      <c r="M1115" s="143"/>
      <c r="N1115" s="143"/>
      <c r="O1115" s="143"/>
      <c r="P1115" s="143"/>
      <c r="Q1115" s="143"/>
      <c r="R1115" s="143"/>
      <c r="S1115" s="143"/>
      <c r="T1115" s="143"/>
      <c r="U1115" s="143"/>
      <c r="V1115" s="143"/>
      <c r="W1115" s="289"/>
      <c r="X1115" s="303"/>
      <c r="Y1115" s="4"/>
      <c r="Z1115" s="4"/>
      <c r="AA1115" s="4"/>
      <c r="AB1115" s="4"/>
      <c r="AC1115" s="4"/>
      <c r="AD1115" s="4"/>
      <c r="AE1115" s="4"/>
      <c r="AF1115" s="4"/>
      <c r="AG1115" s="419"/>
      <c r="AH1115" s="37"/>
    </row>
    <row r="1116" spans="1:34" s="4" customFormat="1">
      <c r="A1116" s="60"/>
      <c r="B1116" s="134"/>
      <c r="C1116" s="134"/>
      <c r="D1116" s="134"/>
      <c r="E1116" s="134"/>
      <c r="F1116" s="134"/>
      <c r="G1116" s="134"/>
      <c r="H1116" s="134"/>
      <c r="I1116" s="134"/>
      <c r="J1116" s="134"/>
      <c r="K1116" s="134"/>
      <c r="L1116" s="134"/>
      <c r="M1116" s="134"/>
      <c r="N1116" s="134"/>
      <c r="O1116" s="134"/>
      <c r="P1116" s="134"/>
      <c r="Q1116" s="134"/>
      <c r="R1116" s="134"/>
      <c r="S1116" s="134"/>
      <c r="T1116" s="134"/>
      <c r="U1116" s="134"/>
      <c r="V1116" s="134"/>
      <c r="W1116" s="134"/>
      <c r="X1116" s="315"/>
      <c r="Y1116" s="84"/>
      <c r="Z1116" s="84"/>
      <c r="AA1116" s="84"/>
      <c r="AB1116" s="84"/>
      <c r="AC1116" s="84"/>
      <c r="AD1116" s="84"/>
      <c r="AE1116" s="84"/>
      <c r="AF1116" s="84"/>
      <c r="AG1116" s="423"/>
      <c r="AH1116" s="37"/>
    </row>
    <row r="1117" spans="1:34">
      <c r="A1117" s="66"/>
      <c r="X1117" s="67"/>
      <c r="Y1117" s="67"/>
      <c r="AG1117" s="67"/>
      <c r="AH1117" s="82"/>
    </row>
    <row r="1118" spans="1:34">
      <c r="A1118" s="66"/>
      <c r="X1118" s="67"/>
      <c r="Y1118" s="67"/>
      <c r="AG1118" s="67"/>
      <c r="AH1118" s="82"/>
    </row>
    <row r="1119" spans="1:34">
      <c r="A1119" s="67"/>
      <c r="B1119" s="67"/>
      <c r="C1119" s="67"/>
      <c r="D1119" s="67"/>
      <c r="E1119" s="67"/>
      <c r="F1119" s="67"/>
      <c r="G1119" s="67"/>
      <c r="H1119" s="67"/>
      <c r="I1119" s="67"/>
      <c r="J1119" s="67"/>
      <c r="K1119" s="67"/>
      <c r="L1119" s="67"/>
      <c r="M1119" s="67"/>
      <c r="N1119" s="67"/>
      <c r="O1119" s="67"/>
      <c r="P1119" s="67"/>
      <c r="Q1119" s="67"/>
      <c r="R1119" s="67"/>
      <c r="S1119" s="67"/>
      <c r="T1119" s="67"/>
      <c r="U1119" s="67"/>
      <c r="V1119" s="67"/>
      <c r="W1119" s="67"/>
      <c r="X1119" s="67"/>
      <c r="Y1119" s="67"/>
      <c r="Z1119" s="67"/>
      <c r="AA1119" s="67"/>
      <c r="AB1119" s="67"/>
      <c r="AC1119" s="67"/>
      <c r="AD1119" s="67"/>
      <c r="AE1119" s="67"/>
      <c r="AF1119" s="67"/>
      <c r="AG1119" s="67"/>
      <c r="AH1119" s="82"/>
    </row>
    <row r="1120" spans="1:34">
      <c r="A1120" s="67"/>
      <c r="B1120" s="67"/>
      <c r="C1120" s="67"/>
      <c r="D1120" s="67"/>
      <c r="E1120" s="67"/>
      <c r="F1120" s="67"/>
      <c r="G1120" s="67"/>
      <c r="H1120" s="67"/>
      <c r="I1120" s="67"/>
      <c r="J1120" s="67"/>
      <c r="K1120" s="67"/>
      <c r="L1120" s="67"/>
      <c r="M1120" s="67"/>
      <c r="N1120" s="67"/>
      <c r="O1120" s="67"/>
      <c r="P1120" s="67"/>
      <c r="Q1120" s="67"/>
      <c r="R1120" s="67"/>
      <c r="S1120" s="67"/>
      <c r="T1120" s="67"/>
      <c r="U1120" s="67"/>
      <c r="V1120" s="67"/>
      <c r="W1120" s="67"/>
      <c r="X1120" s="67"/>
      <c r="Y1120" s="67"/>
      <c r="Z1120" s="67"/>
      <c r="AA1120" s="67"/>
      <c r="AB1120" s="67"/>
      <c r="AC1120" s="67"/>
      <c r="AD1120" s="67"/>
      <c r="AE1120" s="67"/>
      <c r="AF1120" s="67"/>
      <c r="AG1120" s="67"/>
      <c r="AH1120" s="82"/>
    </row>
    <row r="1121" spans="1:34">
      <c r="A1121" s="67"/>
      <c r="B1121" s="67"/>
      <c r="C1121" s="67"/>
      <c r="D1121" s="67"/>
      <c r="E1121" s="67"/>
      <c r="F1121" s="67"/>
      <c r="G1121" s="67"/>
      <c r="H1121" s="67"/>
      <c r="I1121" s="67"/>
      <c r="J1121" s="67"/>
      <c r="K1121" s="67"/>
      <c r="L1121" s="67"/>
      <c r="M1121" s="67"/>
      <c r="N1121" s="67"/>
      <c r="O1121" s="67"/>
      <c r="P1121" s="67"/>
      <c r="Q1121" s="67"/>
      <c r="R1121" s="67"/>
      <c r="S1121" s="67"/>
      <c r="T1121" s="67"/>
      <c r="U1121" s="67"/>
      <c r="V1121" s="67"/>
      <c r="W1121" s="67"/>
      <c r="X1121" s="67"/>
      <c r="Y1121" s="67"/>
      <c r="Z1121" s="67"/>
      <c r="AA1121" s="67"/>
      <c r="AB1121" s="67"/>
      <c r="AC1121" s="67"/>
      <c r="AD1121" s="67"/>
      <c r="AE1121" s="67"/>
      <c r="AF1121" s="67"/>
      <c r="AG1121" s="67"/>
      <c r="AH1121" s="82"/>
    </row>
    <row r="1122" spans="1:34">
      <c r="A1122" s="67"/>
      <c r="B1122" s="67"/>
      <c r="C1122" s="67"/>
      <c r="D1122" s="67"/>
      <c r="E1122" s="67"/>
      <c r="F1122" s="67"/>
      <c r="G1122" s="67"/>
      <c r="H1122" s="67"/>
      <c r="I1122" s="67"/>
      <c r="J1122" s="67"/>
      <c r="K1122" s="67"/>
      <c r="L1122" s="67"/>
      <c r="M1122" s="67"/>
      <c r="N1122" s="67"/>
      <c r="O1122" s="67"/>
      <c r="P1122" s="67"/>
      <c r="Q1122" s="67"/>
      <c r="R1122" s="67"/>
      <c r="S1122" s="67"/>
      <c r="T1122" s="67"/>
      <c r="U1122" s="67"/>
      <c r="V1122" s="67"/>
      <c r="W1122" s="67"/>
      <c r="X1122" s="67"/>
      <c r="Y1122" s="67"/>
      <c r="Z1122" s="67"/>
      <c r="AA1122" s="67"/>
      <c r="AB1122" s="67"/>
      <c r="AC1122" s="67"/>
      <c r="AD1122" s="67"/>
      <c r="AE1122" s="67"/>
      <c r="AF1122" s="67"/>
      <c r="AG1122" s="67"/>
      <c r="AH1122" s="82"/>
    </row>
    <row r="1123" spans="1:34">
      <c r="A1123" s="67"/>
      <c r="B1123" s="67"/>
      <c r="C1123" s="67"/>
      <c r="D1123" s="67"/>
      <c r="E1123" s="67"/>
      <c r="F1123" s="67"/>
      <c r="G1123" s="67"/>
      <c r="H1123" s="67"/>
      <c r="I1123" s="67"/>
      <c r="J1123" s="67"/>
      <c r="K1123" s="67"/>
      <c r="L1123" s="67"/>
      <c r="M1123" s="67"/>
      <c r="N1123" s="67"/>
      <c r="O1123" s="67"/>
      <c r="P1123" s="67"/>
      <c r="Q1123" s="67"/>
      <c r="R1123" s="67"/>
      <c r="S1123" s="67"/>
      <c r="T1123" s="67"/>
      <c r="U1123" s="67"/>
      <c r="V1123" s="67"/>
      <c r="W1123" s="67"/>
      <c r="X1123" s="67"/>
      <c r="Y1123" s="67"/>
      <c r="Z1123" s="67"/>
      <c r="AA1123" s="67"/>
      <c r="AB1123" s="67"/>
      <c r="AC1123" s="67"/>
      <c r="AD1123" s="67"/>
      <c r="AE1123" s="67"/>
      <c r="AF1123" s="67"/>
      <c r="AG1123" s="67"/>
      <c r="AH1123" s="82"/>
    </row>
    <row r="1124" spans="1:34">
      <c r="A1124" s="67"/>
      <c r="B1124" s="67"/>
      <c r="C1124" s="67"/>
      <c r="D1124" s="67"/>
      <c r="E1124" s="67"/>
      <c r="F1124" s="67"/>
      <c r="G1124" s="67"/>
      <c r="H1124" s="67"/>
      <c r="I1124" s="67"/>
      <c r="J1124" s="67"/>
      <c r="K1124" s="67"/>
      <c r="L1124" s="67"/>
      <c r="M1124" s="67"/>
      <c r="N1124" s="67"/>
      <c r="O1124" s="67"/>
      <c r="P1124" s="67"/>
      <c r="Q1124" s="67"/>
      <c r="R1124" s="67"/>
      <c r="S1124" s="67"/>
      <c r="T1124" s="67"/>
      <c r="U1124" s="67"/>
      <c r="V1124" s="67"/>
      <c r="W1124" s="67"/>
      <c r="X1124" s="67"/>
      <c r="Y1124" s="67"/>
      <c r="Z1124" s="67"/>
      <c r="AA1124" s="67"/>
      <c r="AB1124" s="67"/>
      <c r="AC1124" s="67"/>
      <c r="AD1124" s="67"/>
      <c r="AE1124" s="67"/>
      <c r="AF1124" s="67"/>
      <c r="AG1124" s="67"/>
      <c r="AH1124" s="82"/>
    </row>
    <row r="1125" spans="1:34">
      <c r="A1125" s="68"/>
      <c r="B1125" s="67"/>
      <c r="C1125" s="67"/>
      <c r="D1125" s="67"/>
      <c r="E1125" s="67"/>
      <c r="F1125" s="67"/>
      <c r="G1125" s="67"/>
      <c r="H1125" s="67"/>
      <c r="I1125" s="67"/>
      <c r="J1125" s="67"/>
      <c r="K1125" s="67"/>
      <c r="L1125" s="67"/>
      <c r="M1125" s="67"/>
      <c r="N1125" s="67"/>
      <c r="O1125" s="67"/>
      <c r="P1125" s="67"/>
      <c r="Q1125" s="67"/>
      <c r="R1125" s="67"/>
      <c r="S1125" s="67"/>
      <c r="T1125" s="67"/>
      <c r="U1125" s="67"/>
      <c r="V1125" s="67"/>
      <c r="W1125" s="67"/>
      <c r="X1125" s="67"/>
      <c r="Y1125" s="67"/>
      <c r="Z1125" s="67"/>
      <c r="AA1125" s="67"/>
      <c r="AB1125" s="67"/>
      <c r="AC1125" s="67"/>
      <c r="AD1125" s="67"/>
      <c r="AE1125" s="67"/>
      <c r="AF1125" s="67"/>
      <c r="AG1125" s="67"/>
      <c r="AH1125" s="82"/>
    </row>
    <row r="1126" spans="1:34">
      <c r="A1126" s="68"/>
      <c r="B1126" s="67"/>
      <c r="C1126" s="67"/>
      <c r="D1126" s="67"/>
      <c r="E1126" s="67"/>
      <c r="F1126" s="67"/>
      <c r="G1126" s="67"/>
      <c r="H1126" s="67"/>
      <c r="I1126" s="67"/>
      <c r="J1126" s="67"/>
      <c r="K1126" s="67"/>
      <c r="L1126" s="67"/>
      <c r="M1126" s="67"/>
      <c r="N1126" s="67"/>
      <c r="O1126" s="67"/>
      <c r="P1126" s="67"/>
      <c r="Q1126" s="67"/>
      <c r="R1126" s="67"/>
      <c r="S1126" s="67"/>
      <c r="T1126" s="67"/>
      <c r="U1126" s="67"/>
      <c r="V1126" s="67"/>
      <c r="W1126" s="67"/>
      <c r="X1126" s="67"/>
      <c r="Y1126" s="67"/>
      <c r="Z1126" s="67"/>
      <c r="AA1126" s="67"/>
      <c r="AB1126" s="67"/>
      <c r="AC1126" s="67"/>
      <c r="AD1126" s="67"/>
      <c r="AE1126" s="67"/>
      <c r="AF1126" s="67"/>
      <c r="AG1126" s="67"/>
      <c r="AH1126" s="82"/>
    </row>
    <row r="1127" spans="1:34">
      <c r="A1127" s="68"/>
      <c r="B1127" s="67"/>
      <c r="C1127" s="67"/>
      <c r="D1127" s="67"/>
      <c r="E1127" s="67"/>
      <c r="F1127" s="67"/>
      <c r="G1127" s="67"/>
      <c r="H1127" s="67"/>
      <c r="I1127" s="67"/>
      <c r="J1127" s="67"/>
      <c r="K1127" s="67"/>
      <c r="L1127" s="67"/>
      <c r="M1127" s="67"/>
      <c r="N1127" s="67"/>
      <c r="O1127" s="67"/>
      <c r="P1127" s="67"/>
      <c r="Q1127" s="67"/>
      <c r="R1127" s="67"/>
      <c r="S1127" s="67"/>
      <c r="T1127" s="67"/>
      <c r="U1127" s="67"/>
      <c r="V1127" s="67"/>
      <c r="W1127" s="67"/>
      <c r="X1127" s="67"/>
      <c r="Y1127" s="67"/>
      <c r="Z1127" s="67"/>
      <c r="AA1127" s="67"/>
      <c r="AB1127" s="67"/>
      <c r="AC1127" s="67"/>
      <c r="AD1127" s="67"/>
      <c r="AE1127" s="67"/>
      <c r="AF1127" s="67"/>
      <c r="AG1127" s="67"/>
      <c r="AH1127" s="82"/>
    </row>
    <row r="1128" spans="1:34">
      <c r="A1128" s="68"/>
      <c r="B1128" s="67"/>
      <c r="C1128" s="67"/>
      <c r="D1128" s="67"/>
      <c r="E1128" s="67"/>
      <c r="F1128" s="67"/>
      <c r="G1128" s="67"/>
      <c r="H1128" s="67"/>
      <c r="I1128" s="67"/>
      <c r="J1128" s="67"/>
      <c r="K1128" s="67"/>
      <c r="L1128" s="67"/>
      <c r="M1128" s="67"/>
      <c r="N1128" s="67"/>
      <c r="O1128" s="67"/>
      <c r="P1128" s="67"/>
      <c r="Q1128" s="67"/>
      <c r="R1128" s="67"/>
      <c r="S1128" s="67"/>
      <c r="T1128" s="67"/>
      <c r="U1128" s="67"/>
      <c r="V1128" s="67"/>
      <c r="W1128" s="67"/>
      <c r="X1128" s="67"/>
      <c r="Y1128" s="67"/>
      <c r="Z1128" s="67"/>
      <c r="AA1128" s="67"/>
      <c r="AB1128" s="67"/>
      <c r="AC1128" s="67"/>
      <c r="AD1128" s="67"/>
      <c r="AE1128" s="67"/>
      <c r="AF1128" s="67"/>
      <c r="AG1128" s="67"/>
      <c r="AH1128" s="82"/>
    </row>
    <row r="1129" spans="1:34">
      <c r="A1129" s="68"/>
      <c r="B1129" s="67"/>
      <c r="C1129" s="67"/>
      <c r="D1129" s="67"/>
      <c r="E1129" s="67"/>
      <c r="F1129" s="67"/>
      <c r="G1129" s="67"/>
      <c r="H1129" s="67"/>
      <c r="I1129" s="67"/>
      <c r="J1129" s="67"/>
      <c r="K1129" s="67"/>
      <c r="L1129" s="67"/>
      <c r="M1129" s="67"/>
      <c r="N1129" s="67"/>
      <c r="O1129" s="67"/>
      <c r="P1129" s="67"/>
      <c r="Q1129" s="67"/>
      <c r="R1129" s="67"/>
      <c r="S1129" s="67"/>
      <c r="T1129" s="67"/>
      <c r="U1129" s="67"/>
      <c r="V1129" s="67"/>
      <c r="W1129" s="67"/>
      <c r="X1129" s="67"/>
      <c r="Y1129" s="67"/>
      <c r="Z1129" s="67"/>
      <c r="AA1129" s="67"/>
      <c r="AB1129" s="67"/>
      <c r="AC1129" s="67"/>
      <c r="AD1129" s="67"/>
      <c r="AE1129" s="67"/>
      <c r="AF1129" s="67"/>
      <c r="AG1129" s="67"/>
      <c r="AH1129" s="82"/>
    </row>
    <row r="1130" spans="1:34">
      <c r="A1130" s="68"/>
      <c r="B1130" s="67"/>
      <c r="C1130" s="67"/>
      <c r="D1130" s="67"/>
      <c r="E1130" s="67"/>
      <c r="F1130" s="67"/>
      <c r="G1130" s="67"/>
      <c r="H1130" s="67"/>
      <c r="I1130" s="67"/>
      <c r="J1130" s="67"/>
      <c r="K1130" s="67"/>
      <c r="L1130" s="67"/>
      <c r="M1130" s="67"/>
      <c r="N1130" s="67"/>
      <c r="O1130" s="67"/>
      <c r="P1130" s="67"/>
      <c r="Q1130" s="67"/>
      <c r="R1130" s="67"/>
      <c r="S1130" s="67"/>
      <c r="T1130" s="67"/>
      <c r="U1130" s="67"/>
      <c r="V1130" s="67"/>
      <c r="W1130" s="67"/>
      <c r="X1130" s="67"/>
      <c r="Y1130" s="67"/>
      <c r="Z1130" s="67"/>
      <c r="AA1130" s="67"/>
      <c r="AB1130" s="67"/>
      <c r="AC1130" s="67"/>
      <c r="AD1130" s="67"/>
      <c r="AE1130" s="67"/>
      <c r="AF1130" s="67"/>
      <c r="AG1130" s="67"/>
      <c r="AH1130" s="82"/>
    </row>
    <row r="1131" spans="1:34">
      <c r="A1131" s="68"/>
      <c r="B1131" s="67"/>
      <c r="C1131" s="67"/>
      <c r="D1131" s="67"/>
      <c r="E1131" s="67"/>
      <c r="F1131" s="67"/>
      <c r="G1131" s="67"/>
      <c r="H1131" s="67"/>
      <c r="I1131" s="67"/>
      <c r="J1131" s="67"/>
      <c r="K1131" s="67"/>
      <c r="L1131" s="67"/>
      <c r="M1131" s="67"/>
      <c r="N1131" s="67"/>
      <c r="O1131" s="67"/>
      <c r="P1131" s="67"/>
      <c r="Q1131" s="67"/>
      <c r="R1131" s="67"/>
      <c r="S1131" s="67"/>
      <c r="T1131" s="67"/>
      <c r="U1131" s="67"/>
      <c r="V1131" s="67"/>
      <c r="W1131" s="67"/>
      <c r="X1131" s="67"/>
      <c r="Y1131" s="67"/>
      <c r="Z1131" s="67"/>
      <c r="AA1131" s="67"/>
      <c r="AB1131" s="67"/>
      <c r="AC1131" s="67"/>
      <c r="AD1131" s="67"/>
      <c r="AE1131" s="67"/>
      <c r="AF1131" s="67"/>
      <c r="AG1131" s="67"/>
      <c r="AH1131" s="82"/>
    </row>
    <row r="1132" spans="1:34">
      <c r="A1132" s="68"/>
      <c r="B1132" s="67"/>
      <c r="C1132" s="67"/>
      <c r="D1132" s="67"/>
      <c r="E1132" s="67"/>
      <c r="F1132" s="67"/>
      <c r="G1132" s="67"/>
      <c r="H1132" s="67"/>
      <c r="I1132" s="67"/>
      <c r="J1132" s="67"/>
      <c r="K1132" s="67"/>
      <c r="L1132" s="67"/>
      <c r="M1132" s="67"/>
      <c r="N1132" s="67"/>
      <c r="O1132" s="67"/>
      <c r="P1132" s="67"/>
      <c r="Q1132" s="67"/>
      <c r="R1132" s="67"/>
      <c r="S1132" s="67"/>
      <c r="T1132" s="67"/>
      <c r="U1132" s="67"/>
      <c r="V1132" s="67"/>
      <c r="W1132" s="67"/>
      <c r="X1132" s="67"/>
      <c r="Y1132" s="67"/>
      <c r="Z1132" s="67"/>
      <c r="AA1132" s="67"/>
      <c r="AB1132" s="67"/>
      <c r="AC1132" s="67"/>
      <c r="AD1132" s="67"/>
      <c r="AE1132" s="67"/>
      <c r="AF1132" s="67"/>
      <c r="AG1132" s="67"/>
      <c r="AH1132" s="82"/>
    </row>
    <row r="1133" spans="1:34">
      <c r="A1133" s="68"/>
      <c r="B1133" s="67"/>
      <c r="C1133" s="67"/>
      <c r="D1133" s="67"/>
      <c r="E1133" s="67"/>
      <c r="F1133" s="67"/>
      <c r="G1133" s="67"/>
      <c r="H1133" s="67"/>
      <c r="I1133" s="67"/>
      <c r="J1133" s="67"/>
      <c r="K1133" s="67"/>
      <c r="L1133" s="67"/>
      <c r="M1133" s="67"/>
      <c r="N1133" s="67"/>
      <c r="O1133" s="67"/>
      <c r="P1133" s="67"/>
      <c r="Q1133" s="67"/>
      <c r="R1133" s="67"/>
      <c r="S1133" s="67"/>
      <c r="T1133" s="67"/>
      <c r="U1133" s="67"/>
      <c r="V1133" s="67"/>
      <c r="W1133" s="67"/>
      <c r="X1133" s="67"/>
      <c r="Y1133" s="67"/>
      <c r="Z1133" s="67"/>
      <c r="AA1133" s="67"/>
      <c r="AB1133" s="67"/>
      <c r="AC1133" s="67"/>
      <c r="AD1133" s="67"/>
      <c r="AE1133" s="67"/>
      <c r="AF1133" s="67"/>
      <c r="AG1133" s="67"/>
      <c r="AH1133" s="82"/>
    </row>
    <row r="1134" spans="1:34">
      <c r="A1134" s="68"/>
      <c r="B1134" s="67"/>
      <c r="C1134" s="67"/>
      <c r="D1134" s="67"/>
      <c r="E1134" s="67"/>
      <c r="F1134" s="67"/>
      <c r="G1134" s="67"/>
      <c r="H1134" s="67"/>
      <c r="I1134" s="67"/>
      <c r="J1134" s="67"/>
      <c r="K1134" s="67"/>
      <c r="L1134" s="67"/>
      <c r="M1134" s="67"/>
      <c r="N1134" s="67"/>
      <c r="O1134" s="67"/>
      <c r="P1134" s="67"/>
      <c r="Q1134" s="67"/>
      <c r="R1134" s="67"/>
      <c r="S1134" s="67"/>
      <c r="T1134" s="67"/>
      <c r="U1134" s="67"/>
      <c r="V1134" s="67"/>
      <c r="W1134" s="67"/>
      <c r="X1134" s="67"/>
      <c r="Y1134" s="67"/>
      <c r="Z1134" s="67"/>
      <c r="AA1134" s="67"/>
      <c r="AB1134" s="67"/>
      <c r="AC1134" s="67"/>
      <c r="AD1134" s="67"/>
      <c r="AE1134" s="67"/>
      <c r="AF1134" s="67"/>
      <c r="AG1134" s="67"/>
      <c r="AH1134" s="82"/>
    </row>
    <row r="1135" spans="1:34">
      <c r="A1135" s="68"/>
      <c r="B1135" s="67"/>
      <c r="C1135" s="67"/>
      <c r="D1135" s="67"/>
      <c r="E1135" s="67"/>
      <c r="F1135" s="67"/>
      <c r="G1135" s="67"/>
      <c r="H1135" s="67"/>
      <c r="I1135" s="67"/>
      <c r="J1135" s="67"/>
      <c r="K1135" s="67"/>
      <c r="L1135" s="67"/>
      <c r="M1135" s="67"/>
      <c r="N1135" s="67"/>
      <c r="O1135" s="67"/>
      <c r="P1135" s="67"/>
      <c r="Q1135" s="67"/>
      <c r="R1135" s="67"/>
      <c r="S1135" s="67"/>
      <c r="T1135" s="67"/>
      <c r="U1135" s="67"/>
      <c r="V1135" s="67"/>
      <c r="W1135" s="67"/>
      <c r="X1135" s="67"/>
      <c r="Y1135" s="67"/>
      <c r="Z1135" s="67"/>
      <c r="AA1135" s="67"/>
      <c r="AB1135" s="67"/>
      <c r="AC1135" s="67"/>
      <c r="AD1135" s="67"/>
      <c r="AE1135" s="67"/>
      <c r="AF1135" s="67"/>
      <c r="AG1135" s="67"/>
      <c r="AH1135" s="82"/>
    </row>
    <row r="1136" spans="1:34">
      <c r="A1136" s="68"/>
      <c r="B1136" s="67"/>
      <c r="C1136" s="67"/>
      <c r="D1136" s="67"/>
      <c r="E1136" s="67"/>
      <c r="F1136" s="67"/>
      <c r="G1136" s="67"/>
      <c r="H1136" s="67"/>
      <c r="I1136" s="67"/>
      <c r="J1136" s="67"/>
      <c r="K1136" s="67"/>
      <c r="L1136" s="67"/>
      <c r="M1136" s="67"/>
      <c r="N1136" s="67"/>
      <c r="O1136" s="67"/>
      <c r="P1136" s="67"/>
      <c r="Q1136" s="67"/>
      <c r="R1136" s="67"/>
      <c r="S1136" s="67"/>
      <c r="T1136" s="67"/>
      <c r="U1136" s="67"/>
      <c r="V1136" s="67"/>
      <c r="W1136" s="67"/>
      <c r="X1136" s="67"/>
      <c r="Y1136" s="67"/>
      <c r="Z1136" s="67"/>
      <c r="AA1136" s="67"/>
      <c r="AB1136" s="67"/>
      <c r="AC1136" s="67"/>
      <c r="AD1136" s="67"/>
      <c r="AE1136" s="67"/>
      <c r="AF1136" s="67"/>
      <c r="AG1136" s="67"/>
      <c r="AH1136" s="82"/>
    </row>
    <row r="1137" spans="1:34">
      <c r="A1137" s="68"/>
      <c r="B1137" s="67"/>
      <c r="C1137" s="67"/>
      <c r="D1137" s="67"/>
      <c r="E1137" s="67"/>
      <c r="F1137" s="67"/>
      <c r="G1137" s="67"/>
      <c r="H1137" s="67"/>
      <c r="I1137" s="67"/>
      <c r="J1137" s="67"/>
      <c r="K1137" s="67"/>
      <c r="L1137" s="67"/>
      <c r="M1137" s="67"/>
      <c r="N1137" s="67"/>
      <c r="O1137" s="67"/>
      <c r="P1137" s="67"/>
      <c r="Q1137" s="67"/>
      <c r="R1137" s="67"/>
      <c r="S1137" s="67"/>
      <c r="T1137" s="67"/>
      <c r="U1137" s="67"/>
      <c r="V1137" s="67"/>
      <c r="W1137" s="67"/>
      <c r="X1137" s="67"/>
      <c r="Y1137" s="67"/>
      <c r="Z1137" s="67"/>
      <c r="AA1137" s="67"/>
      <c r="AB1137" s="67"/>
      <c r="AC1137" s="67"/>
      <c r="AD1137" s="67"/>
      <c r="AE1137" s="67"/>
      <c r="AF1137" s="67"/>
      <c r="AG1137" s="67"/>
      <c r="AH1137" s="82"/>
    </row>
    <row r="1138" spans="1:34">
      <c r="A1138" s="68"/>
      <c r="B1138" s="67"/>
      <c r="C1138" s="67"/>
      <c r="D1138" s="67"/>
      <c r="E1138" s="67"/>
      <c r="F1138" s="67"/>
      <c r="G1138" s="67"/>
      <c r="H1138" s="67"/>
      <c r="I1138" s="67"/>
      <c r="J1138" s="67"/>
      <c r="K1138" s="67"/>
      <c r="L1138" s="67"/>
      <c r="M1138" s="67"/>
      <c r="N1138" s="67"/>
      <c r="O1138" s="67"/>
      <c r="P1138" s="67"/>
      <c r="Q1138" s="67"/>
      <c r="R1138" s="67"/>
      <c r="S1138" s="67"/>
      <c r="T1138" s="67"/>
      <c r="U1138" s="67"/>
      <c r="V1138" s="67"/>
      <c r="W1138" s="67"/>
      <c r="X1138" s="67"/>
      <c r="Y1138" s="67"/>
      <c r="Z1138" s="67"/>
      <c r="AA1138" s="67"/>
      <c r="AB1138" s="67"/>
      <c r="AC1138" s="67"/>
      <c r="AD1138" s="67"/>
      <c r="AE1138" s="67"/>
      <c r="AF1138" s="67"/>
      <c r="AG1138" s="67"/>
      <c r="AH1138" s="82"/>
    </row>
    <row r="1139" spans="1:34">
      <c r="A1139" s="68"/>
      <c r="B1139" s="67"/>
      <c r="C1139" s="67"/>
      <c r="D1139" s="67"/>
      <c r="E1139" s="67"/>
      <c r="F1139" s="67"/>
      <c r="G1139" s="67"/>
      <c r="H1139" s="67"/>
      <c r="I1139" s="67"/>
      <c r="J1139" s="67"/>
      <c r="K1139" s="67"/>
      <c r="L1139" s="67"/>
      <c r="M1139" s="67"/>
      <c r="N1139" s="67"/>
      <c r="O1139" s="67"/>
      <c r="P1139" s="67"/>
      <c r="Q1139" s="67"/>
      <c r="R1139" s="67"/>
      <c r="S1139" s="67"/>
      <c r="T1139" s="67"/>
      <c r="U1139" s="67"/>
      <c r="V1139" s="67"/>
      <c r="W1139" s="67"/>
      <c r="X1139" s="67"/>
      <c r="Y1139" s="67"/>
      <c r="Z1139" s="67"/>
      <c r="AA1139" s="67"/>
      <c r="AB1139" s="67"/>
      <c r="AC1139" s="67"/>
      <c r="AD1139" s="67"/>
      <c r="AE1139" s="67"/>
      <c r="AF1139" s="67"/>
      <c r="AG1139" s="67"/>
      <c r="AH1139" s="82"/>
    </row>
    <row r="1140" spans="1:34">
      <c r="A1140" s="68"/>
      <c r="B1140" s="67"/>
      <c r="C1140" s="67"/>
      <c r="D1140" s="67"/>
      <c r="E1140" s="67"/>
      <c r="F1140" s="67"/>
      <c r="G1140" s="67"/>
      <c r="H1140" s="67"/>
      <c r="I1140" s="67"/>
      <c r="J1140" s="67"/>
      <c r="K1140" s="67"/>
      <c r="L1140" s="67"/>
      <c r="M1140" s="67"/>
      <c r="N1140" s="67"/>
      <c r="O1140" s="67"/>
      <c r="P1140" s="67"/>
      <c r="Q1140" s="67"/>
      <c r="R1140" s="67"/>
      <c r="S1140" s="67"/>
      <c r="T1140" s="67"/>
      <c r="U1140" s="67"/>
      <c r="V1140" s="67"/>
      <c r="W1140" s="67"/>
      <c r="X1140" s="67"/>
      <c r="Y1140" s="67"/>
      <c r="Z1140" s="67"/>
      <c r="AA1140" s="67"/>
      <c r="AB1140" s="67"/>
      <c r="AC1140" s="67"/>
      <c r="AD1140" s="67"/>
      <c r="AE1140" s="67"/>
      <c r="AF1140" s="67"/>
      <c r="AG1140" s="67"/>
      <c r="AH1140" s="82"/>
    </row>
    <row r="1141" spans="1:34">
      <c r="A1141" s="68"/>
      <c r="B1141" s="67"/>
      <c r="C1141" s="67"/>
      <c r="D1141" s="67"/>
      <c r="E1141" s="67"/>
      <c r="F1141" s="67"/>
      <c r="G1141" s="67"/>
      <c r="H1141" s="67"/>
      <c r="I1141" s="67"/>
      <c r="J1141" s="67"/>
      <c r="K1141" s="67"/>
      <c r="L1141" s="67"/>
      <c r="M1141" s="67"/>
      <c r="N1141" s="67"/>
      <c r="O1141" s="67"/>
      <c r="P1141" s="67"/>
      <c r="Q1141" s="67"/>
      <c r="R1141" s="67"/>
      <c r="S1141" s="67"/>
      <c r="T1141" s="67"/>
      <c r="U1141" s="67"/>
      <c r="V1141" s="67"/>
      <c r="W1141" s="67"/>
      <c r="X1141" s="67"/>
      <c r="Y1141" s="67"/>
      <c r="Z1141" s="67"/>
      <c r="AA1141" s="67"/>
      <c r="AB1141" s="67"/>
      <c r="AC1141" s="67"/>
      <c r="AD1141" s="67"/>
      <c r="AE1141" s="67"/>
      <c r="AF1141" s="67"/>
      <c r="AG1141" s="67"/>
      <c r="AH1141" s="82"/>
    </row>
    <row r="1142" spans="1:34">
      <c r="A1142" s="68"/>
      <c r="B1142" s="67"/>
      <c r="C1142" s="67"/>
      <c r="D1142" s="67"/>
      <c r="E1142" s="67"/>
      <c r="F1142" s="67"/>
      <c r="G1142" s="67"/>
      <c r="H1142" s="67"/>
      <c r="I1142" s="67"/>
      <c r="J1142" s="67"/>
      <c r="K1142" s="67"/>
      <c r="L1142" s="67"/>
      <c r="M1142" s="67"/>
      <c r="N1142" s="67"/>
      <c r="O1142" s="67"/>
      <c r="P1142" s="67"/>
      <c r="Q1142" s="67"/>
      <c r="R1142" s="67"/>
      <c r="S1142" s="67"/>
      <c r="T1142" s="67"/>
      <c r="U1142" s="67"/>
      <c r="V1142" s="67"/>
      <c r="W1142" s="67"/>
      <c r="X1142" s="67"/>
      <c r="Y1142" s="67"/>
      <c r="Z1142" s="67"/>
      <c r="AA1142" s="67"/>
      <c r="AB1142" s="67"/>
      <c r="AC1142" s="67"/>
      <c r="AD1142" s="67"/>
      <c r="AE1142" s="67"/>
      <c r="AF1142" s="67"/>
      <c r="AG1142" s="67"/>
      <c r="AH1142" s="82"/>
    </row>
    <row r="1143" spans="1:34">
      <c r="A1143" s="68"/>
      <c r="B1143" s="67"/>
      <c r="C1143" s="67"/>
      <c r="D1143" s="67"/>
      <c r="E1143" s="67"/>
      <c r="F1143" s="67"/>
      <c r="G1143" s="67"/>
      <c r="H1143" s="67"/>
      <c r="I1143" s="67"/>
      <c r="J1143" s="67"/>
      <c r="K1143" s="67"/>
      <c r="L1143" s="67"/>
      <c r="M1143" s="67"/>
      <c r="N1143" s="67"/>
      <c r="O1143" s="67"/>
      <c r="P1143" s="67"/>
      <c r="Q1143" s="67"/>
      <c r="R1143" s="67"/>
      <c r="S1143" s="67"/>
      <c r="T1143" s="67"/>
      <c r="U1143" s="67"/>
      <c r="V1143" s="67"/>
      <c r="W1143" s="67"/>
      <c r="X1143" s="67"/>
      <c r="Y1143" s="67"/>
      <c r="Z1143" s="67"/>
      <c r="AA1143" s="67"/>
      <c r="AB1143" s="67"/>
      <c r="AC1143" s="67"/>
      <c r="AD1143" s="67"/>
      <c r="AE1143" s="67"/>
      <c r="AF1143" s="67"/>
      <c r="AG1143" s="67"/>
      <c r="AH1143" s="82"/>
    </row>
    <row r="1144" spans="1:34">
      <c r="AF1144" s="67"/>
      <c r="AG1144" s="67"/>
      <c r="AH1144" s="82"/>
    </row>
    <row r="1145" spans="1:34">
      <c r="AF1145" s="67"/>
      <c r="AG1145" s="67"/>
      <c r="AH1145" s="82"/>
    </row>
    <row r="1146" spans="1:34">
      <c r="AF1146" s="67"/>
      <c r="AG1146" s="67"/>
      <c r="AH1146" s="82"/>
    </row>
    <row r="1147" spans="1:34">
      <c r="AF1147" s="67"/>
      <c r="AG1147" s="67"/>
      <c r="AH1147" s="82"/>
    </row>
    <row r="1148" spans="1:34">
      <c r="AF1148" s="67"/>
      <c r="AG1148" s="67"/>
      <c r="AH1148" s="82"/>
    </row>
    <row r="1149" spans="1:34">
      <c r="AF1149" s="67"/>
      <c r="AG1149" s="67"/>
      <c r="AH1149" s="82"/>
    </row>
    <row r="1150" spans="1:34">
      <c r="AF1150" s="67"/>
      <c r="AG1150" s="67"/>
      <c r="AH1150" s="82"/>
    </row>
    <row r="1151" spans="1:34">
      <c r="AF1151" s="67"/>
      <c r="AG1151" s="67"/>
      <c r="AH1151" s="82"/>
    </row>
    <row r="1152" spans="1:34">
      <c r="AF1152" s="67"/>
      <c r="AG1152" s="67"/>
      <c r="AH1152" s="82"/>
    </row>
    <row r="1153" spans="32:34">
      <c r="AF1153" s="67"/>
      <c r="AG1153" s="67"/>
      <c r="AH1153" s="82"/>
    </row>
    <row r="1154" spans="32:34">
      <c r="AF1154" s="67"/>
      <c r="AG1154" s="67"/>
      <c r="AH1154" s="82"/>
    </row>
    <row r="1155" spans="32:34">
      <c r="AF1155" s="67"/>
      <c r="AG1155" s="67"/>
      <c r="AH1155" s="82"/>
    </row>
    <row r="1156" spans="32:34">
      <c r="AF1156" s="67"/>
      <c r="AG1156" s="67"/>
      <c r="AH1156" s="82"/>
    </row>
    <row r="1157" spans="32:34">
      <c r="AF1157" s="67"/>
      <c r="AG1157" s="67"/>
      <c r="AH1157" s="82"/>
    </row>
    <row r="1158" spans="32:34">
      <c r="AF1158" s="67"/>
      <c r="AG1158" s="67"/>
      <c r="AH1158" s="82"/>
    </row>
    <row r="1159" spans="32:34">
      <c r="AF1159" s="67"/>
      <c r="AG1159" s="67"/>
      <c r="AH1159" s="82"/>
    </row>
    <row r="1160" spans="32:34">
      <c r="AF1160" s="67"/>
      <c r="AG1160" s="67"/>
      <c r="AH1160" s="82"/>
    </row>
    <row r="1161" spans="32:34">
      <c r="AF1161" s="67"/>
      <c r="AG1161" s="67"/>
      <c r="AH1161" s="82"/>
    </row>
    <row r="1162" spans="32:34">
      <c r="AF1162" s="67"/>
      <c r="AG1162" s="67"/>
      <c r="AH1162" s="82"/>
    </row>
    <row r="1163" spans="32:34">
      <c r="AF1163" s="67"/>
      <c r="AG1163" s="67"/>
      <c r="AH1163" s="82"/>
    </row>
    <row r="1164" spans="32:34">
      <c r="AF1164" s="67"/>
      <c r="AG1164" s="67"/>
      <c r="AH1164" s="82"/>
    </row>
    <row r="1165" spans="32:34">
      <c r="AF1165" s="67"/>
      <c r="AG1165" s="67"/>
      <c r="AH1165" s="82"/>
    </row>
    <row r="1166" spans="32:34">
      <c r="AF1166" s="67"/>
      <c r="AG1166" s="67"/>
      <c r="AH1166" s="82"/>
    </row>
    <row r="1167" spans="32:34">
      <c r="AF1167" s="67"/>
      <c r="AG1167" s="67"/>
      <c r="AH1167" s="82"/>
    </row>
    <row r="1168" spans="32:34">
      <c r="AF1168" s="67"/>
      <c r="AG1168" s="67"/>
      <c r="AH1168" s="82"/>
    </row>
    <row r="1169" spans="32:34">
      <c r="AF1169" s="67"/>
      <c r="AG1169" s="67"/>
      <c r="AH1169" s="82"/>
    </row>
    <row r="1170" spans="32:34">
      <c r="AF1170" s="67"/>
      <c r="AG1170" s="67"/>
      <c r="AH1170" s="82"/>
    </row>
    <row r="1171" spans="32:34">
      <c r="AF1171" s="67"/>
      <c r="AG1171" s="67"/>
      <c r="AH1171" s="82"/>
    </row>
    <row r="1172" spans="32:34">
      <c r="AF1172" s="67"/>
      <c r="AG1172" s="67"/>
      <c r="AH1172" s="82"/>
    </row>
    <row r="1173" spans="32:34">
      <c r="AF1173" s="67"/>
      <c r="AG1173" s="67"/>
      <c r="AH1173" s="82"/>
    </row>
    <row r="1174" spans="32:34">
      <c r="AF1174" s="67"/>
      <c r="AG1174" s="67"/>
      <c r="AH1174" s="82"/>
    </row>
    <row r="1175" spans="32:34">
      <c r="AF1175" s="67"/>
      <c r="AG1175" s="67"/>
      <c r="AH1175" s="82"/>
    </row>
    <row r="1176" spans="32:34">
      <c r="AF1176" s="67"/>
      <c r="AG1176" s="67"/>
      <c r="AH1176" s="82"/>
    </row>
    <row r="1177" spans="32:34">
      <c r="AF1177" s="67"/>
      <c r="AG1177" s="67"/>
      <c r="AH1177" s="82"/>
    </row>
    <row r="1178" spans="32:34">
      <c r="AF1178" s="67"/>
      <c r="AG1178" s="67"/>
      <c r="AH1178" s="82"/>
    </row>
    <row r="1179" spans="32:34">
      <c r="AF1179" s="67"/>
      <c r="AG1179" s="67"/>
      <c r="AH1179" s="82"/>
    </row>
    <row r="1180" spans="32:34">
      <c r="AF1180" s="67"/>
      <c r="AG1180" s="67"/>
      <c r="AH1180" s="82"/>
    </row>
    <row r="1181" spans="32:34">
      <c r="AF1181" s="67"/>
      <c r="AG1181" s="67"/>
      <c r="AH1181" s="82"/>
    </row>
    <row r="1182" spans="32:34">
      <c r="AF1182" s="67"/>
      <c r="AG1182" s="67"/>
      <c r="AH1182" s="82"/>
    </row>
    <row r="1183" spans="32:34">
      <c r="AF1183" s="67"/>
      <c r="AG1183" s="67"/>
      <c r="AH1183" s="82"/>
    </row>
    <row r="1184" spans="32:34">
      <c r="AF1184" s="67"/>
      <c r="AG1184" s="67"/>
      <c r="AH1184" s="82"/>
    </row>
    <row r="1185" spans="32:34">
      <c r="AF1185" s="67"/>
      <c r="AG1185" s="67"/>
      <c r="AH1185" s="82"/>
    </row>
    <row r="1186" spans="32:34">
      <c r="AF1186" s="67"/>
      <c r="AG1186" s="67"/>
      <c r="AH1186" s="82"/>
    </row>
    <row r="1187" spans="32:34">
      <c r="AF1187" s="67"/>
      <c r="AG1187" s="67"/>
      <c r="AH1187" s="82"/>
    </row>
    <row r="1188" spans="32:34">
      <c r="AF1188" s="67"/>
      <c r="AG1188" s="67"/>
      <c r="AH1188" s="82"/>
    </row>
    <row r="1189" spans="32:34">
      <c r="AF1189" s="67"/>
      <c r="AG1189" s="67"/>
      <c r="AH1189" s="82"/>
    </row>
    <row r="1190" spans="32:34">
      <c r="AF1190" s="67"/>
      <c r="AG1190" s="67"/>
      <c r="AH1190" s="82"/>
    </row>
    <row r="1191" spans="32:34">
      <c r="AF1191" s="67"/>
      <c r="AG1191" s="67"/>
      <c r="AH1191" s="82"/>
    </row>
    <row r="1192" spans="32:34">
      <c r="AF1192" s="67"/>
      <c r="AG1192" s="67"/>
      <c r="AH1192" s="82"/>
    </row>
    <row r="1193" spans="32:34">
      <c r="AF1193" s="67"/>
      <c r="AG1193" s="67"/>
      <c r="AH1193" s="82"/>
    </row>
    <row r="1194" spans="32:34">
      <c r="AF1194" s="67"/>
      <c r="AG1194" s="67"/>
      <c r="AH1194" s="82"/>
    </row>
    <row r="1195" spans="32:34">
      <c r="AF1195" s="67"/>
      <c r="AG1195" s="67"/>
      <c r="AH1195" s="82"/>
    </row>
    <row r="1196" spans="32:34">
      <c r="AF1196" s="67"/>
      <c r="AG1196" s="67"/>
      <c r="AH1196" s="82"/>
    </row>
    <row r="1197" spans="32:34">
      <c r="AF1197" s="67"/>
      <c r="AG1197" s="67"/>
      <c r="AH1197" s="82"/>
    </row>
    <row r="1198" spans="32:34">
      <c r="AF1198" s="67"/>
      <c r="AG1198" s="67"/>
      <c r="AH1198" s="82"/>
    </row>
    <row r="1199" spans="32:34">
      <c r="AF1199" s="67"/>
      <c r="AG1199" s="67"/>
      <c r="AH1199" s="82"/>
    </row>
    <row r="1200" spans="32:34">
      <c r="AF1200" s="67"/>
      <c r="AG1200" s="67"/>
      <c r="AH1200" s="82"/>
    </row>
    <row r="1201" spans="32:34">
      <c r="AF1201" s="67"/>
      <c r="AG1201" s="67"/>
      <c r="AH1201" s="82"/>
    </row>
    <row r="1202" spans="32:34">
      <c r="AF1202" s="67"/>
      <c r="AG1202" s="67"/>
      <c r="AH1202" s="82"/>
    </row>
    <row r="1203" spans="32:34">
      <c r="AF1203" s="67"/>
      <c r="AG1203" s="67"/>
      <c r="AH1203" s="82"/>
    </row>
    <row r="1204" spans="32:34">
      <c r="AF1204" s="67"/>
      <c r="AG1204" s="67"/>
      <c r="AH1204" s="82"/>
    </row>
    <row r="1205" spans="32:34">
      <c r="AF1205" s="67"/>
      <c r="AG1205" s="67"/>
      <c r="AH1205" s="82"/>
    </row>
    <row r="1206" spans="32:34">
      <c r="AF1206" s="67"/>
      <c r="AG1206" s="67"/>
      <c r="AH1206" s="82"/>
    </row>
    <row r="1207" spans="32:34">
      <c r="AF1207" s="67"/>
      <c r="AG1207" s="67"/>
      <c r="AH1207" s="82"/>
    </row>
    <row r="1208" spans="32:34">
      <c r="AF1208" s="67"/>
      <c r="AG1208" s="67"/>
      <c r="AH1208" s="82"/>
    </row>
    <row r="1209" spans="32:34">
      <c r="AF1209" s="67"/>
      <c r="AG1209" s="67"/>
      <c r="AH1209" s="82"/>
    </row>
    <row r="1210" spans="32:34">
      <c r="AF1210" s="67"/>
      <c r="AG1210" s="67"/>
      <c r="AH1210" s="82"/>
    </row>
    <row r="1211" spans="32:34">
      <c r="AF1211" s="67"/>
      <c r="AG1211" s="67"/>
      <c r="AH1211" s="82"/>
    </row>
    <row r="1212" spans="32:34">
      <c r="AF1212" s="67"/>
      <c r="AG1212" s="67"/>
      <c r="AH1212" s="82"/>
    </row>
    <row r="1213" spans="32:34">
      <c r="AF1213" s="67"/>
      <c r="AG1213" s="67"/>
      <c r="AH1213" s="82"/>
    </row>
    <row r="1214" spans="32:34">
      <c r="AF1214" s="67"/>
      <c r="AG1214" s="67"/>
      <c r="AH1214" s="82"/>
    </row>
    <row r="1215" spans="32:34">
      <c r="AF1215" s="67"/>
      <c r="AG1215" s="67"/>
      <c r="AH1215" s="82"/>
    </row>
    <row r="1216" spans="32:34">
      <c r="AF1216" s="67"/>
      <c r="AG1216" s="67"/>
      <c r="AH1216" s="82"/>
    </row>
    <row r="1217" spans="32:34">
      <c r="AF1217" s="67"/>
      <c r="AG1217" s="67"/>
      <c r="AH1217" s="82"/>
    </row>
    <row r="1218" spans="32:34">
      <c r="AF1218" s="67"/>
      <c r="AG1218" s="67"/>
      <c r="AH1218" s="82"/>
    </row>
    <row r="1219" spans="32:34">
      <c r="AF1219" s="67"/>
      <c r="AG1219" s="67"/>
      <c r="AH1219" s="82"/>
    </row>
    <row r="1220" spans="32:34">
      <c r="AF1220" s="67"/>
      <c r="AG1220" s="67"/>
      <c r="AH1220" s="82"/>
    </row>
    <row r="1221" spans="32:34">
      <c r="AF1221" s="67"/>
      <c r="AG1221" s="67"/>
      <c r="AH1221" s="82"/>
    </row>
    <row r="1222" spans="32:34">
      <c r="AF1222" s="67"/>
      <c r="AG1222" s="67"/>
      <c r="AH1222" s="82"/>
    </row>
    <row r="1223" spans="32:34">
      <c r="AF1223" s="67"/>
      <c r="AG1223" s="67"/>
      <c r="AH1223" s="82"/>
    </row>
    <row r="1224" spans="32:34">
      <c r="AF1224" s="67"/>
      <c r="AG1224" s="67"/>
      <c r="AH1224" s="82"/>
    </row>
    <row r="1225" spans="32:34">
      <c r="AF1225" s="67"/>
      <c r="AG1225" s="67"/>
      <c r="AH1225" s="82"/>
    </row>
    <row r="1226" spans="32:34">
      <c r="AF1226" s="67"/>
      <c r="AG1226" s="67"/>
      <c r="AH1226" s="82"/>
    </row>
    <row r="1227" spans="32:34">
      <c r="AF1227" s="67"/>
      <c r="AG1227" s="67"/>
      <c r="AH1227" s="82"/>
    </row>
    <row r="1228" spans="32:34">
      <c r="AF1228" s="67"/>
      <c r="AG1228" s="67"/>
      <c r="AH1228" s="82"/>
    </row>
    <row r="1229" spans="32:34">
      <c r="AF1229" s="67"/>
      <c r="AG1229" s="67"/>
      <c r="AH1229" s="82"/>
    </row>
    <row r="1230" spans="32:34">
      <c r="AF1230" s="67"/>
      <c r="AG1230" s="67"/>
      <c r="AH1230" s="82"/>
    </row>
    <row r="1231" spans="32:34">
      <c r="AF1231" s="67"/>
      <c r="AG1231" s="67"/>
      <c r="AH1231" s="82"/>
    </row>
    <row r="1232" spans="32:34">
      <c r="AF1232" s="67"/>
      <c r="AG1232" s="67"/>
      <c r="AH1232" s="82"/>
    </row>
    <row r="1233" spans="32:34">
      <c r="AF1233" s="67"/>
      <c r="AG1233" s="67"/>
      <c r="AH1233" s="82"/>
    </row>
    <row r="1234" spans="32:34">
      <c r="AF1234" s="67"/>
      <c r="AG1234" s="67"/>
      <c r="AH1234" s="82"/>
    </row>
    <row r="1235" spans="32:34">
      <c r="AF1235" s="67"/>
      <c r="AG1235" s="67"/>
      <c r="AH1235" s="82"/>
    </row>
    <row r="1236" spans="32:34">
      <c r="AF1236" s="67"/>
      <c r="AG1236" s="67"/>
      <c r="AH1236" s="82"/>
    </row>
    <row r="1237" spans="32:34">
      <c r="AF1237" s="67"/>
      <c r="AG1237" s="67"/>
      <c r="AH1237" s="82"/>
    </row>
    <row r="1238" spans="32:34">
      <c r="AF1238" s="67"/>
      <c r="AG1238" s="67"/>
      <c r="AH1238" s="82"/>
    </row>
    <row r="1239" spans="32:34">
      <c r="AF1239" s="67"/>
      <c r="AG1239" s="67"/>
      <c r="AH1239" s="82"/>
    </row>
    <row r="1240" spans="32:34">
      <c r="AF1240" s="67"/>
      <c r="AG1240" s="67"/>
      <c r="AH1240" s="82"/>
    </row>
    <row r="1241" spans="32:34">
      <c r="AF1241" s="67"/>
      <c r="AG1241" s="67"/>
      <c r="AH1241" s="82"/>
    </row>
    <row r="1242" spans="32:34">
      <c r="AF1242" s="67"/>
      <c r="AG1242" s="67"/>
      <c r="AH1242" s="82"/>
    </row>
    <row r="1243" spans="32:34">
      <c r="AF1243" s="67"/>
      <c r="AG1243" s="67"/>
      <c r="AH1243" s="82"/>
    </row>
    <row r="1244" spans="32:34">
      <c r="AF1244" s="67"/>
      <c r="AG1244" s="67"/>
      <c r="AH1244" s="82"/>
    </row>
    <row r="1245" spans="32:34">
      <c r="AF1245" s="67"/>
      <c r="AG1245" s="67"/>
      <c r="AH1245" s="82"/>
    </row>
    <row r="1246" spans="32:34">
      <c r="AF1246" s="67"/>
      <c r="AG1246" s="67"/>
      <c r="AH1246" s="82"/>
    </row>
    <row r="1247" spans="32:34">
      <c r="AF1247" s="67"/>
      <c r="AG1247" s="67"/>
      <c r="AH1247" s="82"/>
    </row>
    <row r="1248" spans="32:34">
      <c r="AF1248" s="67"/>
      <c r="AG1248" s="67"/>
      <c r="AH1248" s="82"/>
    </row>
    <row r="1249" spans="32:34">
      <c r="AF1249" s="67"/>
      <c r="AG1249" s="67"/>
      <c r="AH1249" s="82"/>
    </row>
    <row r="1250" spans="32:34">
      <c r="AF1250" s="67"/>
      <c r="AG1250" s="67"/>
      <c r="AH1250" s="82"/>
    </row>
    <row r="1251" spans="32:34">
      <c r="AF1251" s="67"/>
      <c r="AG1251" s="67"/>
      <c r="AH1251" s="82"/>
    </row>
    <row r="1252" spans="32:34">
      <c r="AF1252" s="67"/>
      <c r="AG1252" s="67"/>
      <c r="AH1252" s="82"/>
    </row>
    <row r="1253" spans="32:34">
      <c r="AF1253" s="67"/>
      <c r="AG1253" s="67"/>
      <c r="AH1253" s="82"/>
    </row>
    <row r="1254" spans="32:34">
      <c r="AF1254" s="67"/>
      <c r="AG1254" s="67"/>
      <c r="AH1254" s="82"/>
    </row>
    <row r="1255" spans="32:34">
      <c r="AF1255" s="67"/>
      <c r="AG1255" s="67"/>
      <c r="AH1255" s="82"/>
    </row>
    <row r="1256" spans="32:34">
      <c r="AF1256" s="67"/>
      <c r="AG1256" s="67"/>
      <c r="AH1256" s="82"/>
    </row>
    <row r="1257" spans="32:34">
      <c r="AF1257" s="67"/>
      <c r="AG1257" s="67"/>
      <c r="AH1257" s="82"/>
    </row>
    <row r="1258" spans="32:34">
      <c r="AF1258" s="67"/>
      <c r="AG1258" s="67"/>
      <c r="AH1258" s="82"/>
    </row>
    <row r="1259" spans="32:34">
      <c r="AF1259" s="67"/>
      <c r="AG1259" s="67"/>
      <c r="AH1259" s="82"/>
    </row>
    <row r="1260" spans="32:34">
      <c r="AF1260" s="67"/>
      <c r="AG1260" s="67"/>
      <c r="AH1260" s="82"/>
    </row>
    <row r="1261" spans="32:34">
      <c r="AF1261" s="67"/>
      <c r="AG1261" s="67"/>
      <c r="AH1261" s="82"/>
    </row>
    <row r="1262" spans="32:34">
      <c r="AF1262" s="67"/>
      <c r="AG1262" s="67"/>
      <c r="AH1262" s="82"/>
    </row>
    <row r="1263" spans="32:34">
      <c r="AF1263" s="67"/>
      <c r="AG1263" s="67"/>
      <c r="AH1263" s="82"/>
    </row>
    <row r="1264" spans="32:34">
      <c r="AF1264" s="67"/>
      <c r="AG1264" s="67"/>
      <c r="AH1264" s="82"/>
    </row>
    <row r="1265" spans="32:34">
      <c r="AF1265" s="67"/>
      <c r="AG1265" s="67"/>
      <c r="AH1265" s="82"/>
    </row>
    <row r="1266" spans="32:34">
      <c r="AF1266" s="67"/>
      <c r="AG1266" s="67"/>
      <c r="AH1266" s="82"/>
    </row>
    <row r="1267" spans="32:34">
      <c r="AF1267" s="67"/>
      <c r="AG1267" s="67"/>
      <c r="AH1267" s="82"/>
    </row>
    <row r="1268" spans="32:34">
      <c r="AF1268" s="67"/>
      <c r="AG1268" s="67"/>
      <c r="AH1268" s="82"/>
    </row>
    <row r="1269" spans="32:34">
      <c r="AF1269" s="67"/>
      <c r="AG1269" s="67"/>
      <c r="AH1269" s="82"/>
    </row>
    <row r="1270" spans="32:34">
      <c r="AF1270" s="67"/>
      <c r="AG1270" s="67"/>
      <c r="AH1270" s="82"/>
    </row>
    <row r="1271" spans="32:34">
      <c r="AF1271" s="67"/>
      <c r="AG1271" s="67"/>
      <c r="AH1271" s="82"/>
    </row>
    <row r="1272" spans="32:34">
      <c r="AF1272" s="67"/>
      <c r="AG1272" s="67"/>
      <c r="AH1272" s="82"/>
    </row>
    <row r="1273" spans="32:34">
      <c r="AF1273" s="67"/>
      <c r="AG1273" s="67"/>
      <c r="AH1273" s="82"/>
    </row>
    <row r="1274" spans="32:34">
      <c r="AF1274" s="67"/>
      <c r="AG1274" s="67"/>
      <c r="AH1274" s="82"/>
    </row>
    <row r="1275" spans="32:34">
      <c r="AF1275" s="67"/>
      <c r="AG1275" s="67"/>
      <c r="AH1275" s="82"/>
    </row>
    <row r="1276" spans="32:34">
      <c r="AF1276" s="67"/>
      <c r="AG1276" s="67"/>
      <c r="AH1276" s="82"/>
    </row>
    <row r="1277" spans="32:34">
      <c r="AF1277" s="67"/>
      <c r="AG1277" s="67"/>
      <c r="AH1277" s="82"/>
    </row>
    <row r="1278" spans="32:34">
      <c r="AF1278" s="67"/>
      <c r="AG1278" s="67"/>
      <c r="AH1278" s="82"/>
    </row>
    <row r="1279" spans="32:34">
      <c r="AF1279" s="67"/>
      <c r="AG1279" s="67"/>
      <c r="AH1279" s="82"/>
    </row>
    <row r="1280" spans="32:34">
      <c r="AF1280" s="67"/>
      <c r="AG1280" s="67"/>
      <c r="AH1280" s="82"/>
    </row>
    <row r="1281" spans="32:34">
      <c r="AF1281" s="67"/>
      <c r="AG1281" s="67"/>
      <c r="AH1281" s="82"/>
    </row>
    <row r="1282" spans="32:34">
      <c r="AF1282" s="67"/>
      <c r="AG1282" s="67"/>
      <c r="AH1282" s="82"/>
    </row>
    <row r="1283" spans="32:34">
      <c r="AF1283" s="67"/>
      <c r="AG1283" s="67"/>
      <c r="AH1283" s="82"/>
    </row>
    <row r="1284" spans="32:34">
      <c r="AF1284" s="67"/>
      <c r="AG1284" s="67"/>
      <c r="AH1284" s="82"/>
    </row>
    <row r="1285" spans="32:34">
      <c r="AF1285" s="67"/>
      <c r="AG1285" s="67"/>
      <c r="AH1285" s="82"/>
    </row>
    <row r="1286" spans="32:34">
      <c r="AF1286" s="67"/>
      <c r="AG1286" s="67"/>
      <c r="AH1286" s="82"/>
    </row>
    <row r="1287" spans="32:34">
      <c r="AF1287" s="67"/>
      <c r="AG1287" s="67"/>
      <c r="AH1287" s="82"/>
    </row>
    <row r="1288" spans="32:34">
      <c r="AF1288" s="67"/>
      <c r="AG1288" s="67"/>
      <c r="AH1288" s="82"/>
    </row>
    <row r="1289" spans="32:34">
      <c r="AF1289" s="67"/>
      <c r="AG1289" s="67"/>
      <c r="AH1289" s="82"/>
    </row>
    <row r="1290" spans="32:34">
      <c r="AF1290" s="67"/>
      <c r="AG1290" s="67"/>
      <c r="AH1290" s="82"/>
    </row>
    <row r="1291" spans="32:34">
      <c r="AF1291" s="67"/>
      <c r="AG1291" s="67"/>
      <c r="AH1291" s="82"/>
    </row>
    <row r="1292" spans="32:34">
      <c r="AF1292" s="67"/>
      <c r="AG1292" s="67"/>
      <c r="AH1292" s="82"/>
    </row>
    <row r="1293" spans="32:34">
      <c r="AF1293" s="67"/>
      <c r="AG1293" s="67"/>
      <c r="AH1293" s="82"/>
    </row>
    <row r="1294" spans="32:34">
      <c r="AF1294" s="67"/>
      <c r="AG1294" s="67"/>
      <c r="AH1294" s="82"/>
    </row>
    <row r="1295" spans="32:34">
      <c r="AF1295" s="67"/>
      <c r="AG1295" s="67"/>
      <c r="AH1295" s="82"/>
    </row>
    <row r="1296" spans="32:34">
      <c r="AF1296" s="67"/>
      <c r="AG1296" s="67"/>
      <c r="AH1296" s="82"/>
    </row>
    <row r="1297" spans="32:34">
      <c r="AF1297" s="67"/>
      <c r="AG1297" s="67"/>
      <c r="AH1297" s="82"/>
    </row>
    <row r="1298" spans="32:34">
      <c r="AF1298" s="67"/>
      <c r="AG1298" s="67"/>
      <c r="AH1298" s="82"/>
    </row>
    <row r="1299" spans="32:34">
      <c r="AF1299" s="67"/>
      <c r="AG1299" s="67"/>
      <c r="AH1299" s="82"/>
    </row>
    <row r="1300" spans="32:34">
      <c r="AF1300" s="67"/>
      <c r="AG1300" s="67"/>
      <c r="AH1300" s="82"/>
    </row>
    <row r="1301" spans="32:34">
      <c r="AF1301" s="67"/>
      <c r="AG1301" s="67"/>
      <c r="AH1301" s="82"/>
    </row>
    <row r="1302" spans="32:34">
      <c r="AF1302" s="67"/>
      <c r="AG1302" s="67"/>
      <c r="AH1302" s="82"/>
    </row>
    <row r="1303" spans="32:34">
      <c r="AF1303" s="67"/>
      <c r="AG1303" s="67"/>
      <c r="AH1303" s="82"/>
    </row>
    <row r="1304" spans="32:34">
      <c r="AF1304" s="67"/>
      <c r="AG1304" s="67"/>
    </row>
    <row r="1305" spans="32:34">
      <c r="AF1305" s="67"/>
      <c r="AG1305" s="67"/>
    </row>
    <row r="1306" spans="32:34">
      <c r="AF1306" s="67"/>
      <c r="AG1306" s="67"/>
    </row>
    <row r="1307" spans="32:34">
      <c r="AF1307" s="67"/>
      <c r="AG1307" s="67"/>
    </row>
    <row r="1308" spans="32:34">
      <c r="AF1308" s="67"/>
      <c r="AG1308" s="67"/>
    </row>
    <row r="1309" spans="32:34">
      <c r="AF1309" s="67"/>
      <c r="AG1309" s="67"/>
    </row>
    <row r="1310" spans="32:34">
      <c r="AF1310" s="67"/>
      <c r="AG1310" s="67"/>
    </row>
    <row r="1311" spans="32:34">
      <c r="AF1311" s="67"/>
      <c r="AG1311" s="67"/>
    </row>
    <row r="1312" spans="32:34">
      <c r="AF1312" s="67"/>
      <c r="AG1312" s="67"/>
    </row>
    <row r="1313" spans="32:33">
      <c r="AF1313" s="67"/>
      <c r="AG1313" s="67"/>
    </row>
    <row r="1314" spans="32:33">
      <c r="AF1314" s="67"/>
      <c r="AG1314" s="67"/>
    </row>
    <row r="1315" spans="32:33">
      <c r="AF1315" s="67"/>
      <c r="AG1315" s="67"/>
    </row>
    <row r="1316" spans="32:33">
      <c r="AF1316" s="67"/>
      <c r="AG1316" s="67"/>
    </row>
    <row r="1317" spans="32:33">
      <c r="AF1317" s="67"/>
      <c r="AG1317" s="67"/>
    </row>
    <row r="1318" spans="32:33">
      <c r="AF1318" s="67"/>
      <c r="AG1318" s="67"/>
    </row>
    <row r="1319" spans="32:33">
      <c r="AF1319" s="67"/>
      <c r="AG1319" s="67"/>
    </row>
    <row r="1320" spans="32:33">
      <c r="AF1320" s="67"/>
      <c r="AG1320" s="67"/>
    </row>
    <row r="1321" spans="32:33">
      <c r="AF1321" s="67"/>
      <c r="AG1321" s="67"/>
    </row>
    <row r="1322" spans="32:33">
      <c r="AF1322" s="67"/>
      <c r="AG1322" s="67"/>
    </row>
    <row r="1323" spans="32:33">
      <c r="AF1323" s="67"/>
      <c r="AG1323" s="67"/>
    </row>
    <row r="1324" spans="32:33">
      <c r="AF1324" s="67"/>
      <c r="AG1324" s="67"/>
    </row>
    <row r="1325" spans="32:33">
      <c r="AF1325" s="67"/>
      <c r="AG1325" s="67"/>
    </row>
    <row r="1326" spans="32:33">
      <c r="AF1326" s="67"/>
      <c r="AG1326" s="67"/>
    </row>
    <row r="1327" spans="32:33">
      <c r="AF1327" s="67"/>
      <c r="AG1327" s="67"/>
    </row>
    <row r="1328" spans="32:33">
      <c r="AF1328" s="67"/>
      <c r="AG1328" s="67"/>
    </row>
    <row r="1329" spans="32:33">
      <c r="AF1329" s="67"/>
      <c r="AG1329" s="67"/>
    </row>
    <row r="1330" spans="32:33">
      <c r="AF1330" s="67"/>
      <c r="AG1330" s="67"/>
    </row>
    <row r="1331" spans="32:33">
      <c r="AF1331" s="67"/>
      <c r="AG1331" s="67"/>
    </row>
    <row r="1332" spans="32:33">
      <c r="AF1332" s="67"/>
      <c r="AG1332" s="67"/>
    </row>
    <row r="1333" spans="32:33">
      <c r="AF1333" s="67"/>
      <c r="AG1333" s="67"/>
    </row>
    <row r="1334" spans="32:33">
      <c r="AF1334" s="67"/>
      <c r="AG1334" s="67"/>
    </row>
    <row r="1335" spans="32:33">
      <c r="AF1335" s="67"/>
      <c r="AG1335" s="67"/>
    </row>
    <row r="1336" spans="32:33">
      <c r="AF1336" s="67"/>
      <c r="AG1336" s="67"/>
    </row>
    <row r="1337" spans="32:33">
      <c r="AF1337" s="67"/>
      <c r="AG1337" s="67"/>
    </row>
    <row r="1338" spans="32:33">
      <c r="AF1338" s="67"/>
      <c r="AG1338" s="67"/>
    </row>
    <row r="1339" spans="32:33">
      <c r="AF1339" s="67"/>
      <c r="AG1339" s="67"/>
    </row>
    <row r="1340" spans="32:33">
      <c r="AF1340" s="67"/>
      <c r="AG1340" s="67"/>
    </row>
    <row r="1341" spans="32:33">
      <c r="AF1341" s="67"/>
      <c r="AG1341" s="67"/>
    </row>
    <row r="1342" spans="32:33">
      <c r="AF1342" s="67"/>
      <c r="AG1342" s="67"/>
    </row>
    <row r="1343" spans="32:33">
      <c r="AF1343" s="67"/>
      <c r="AG1343" s="67"/>
    </row>
    <row r="1344" spans="32:33">
      <c r="AF1344" s="67"/>
      <c r="AG1344" s="67"/>
    </row>
    <row r="1345" spans="32:33">
      <c r="AF1345" s="67"/>
      <c r="AG1345" s="67"/>
    </row>
    <row r="1346" spans="32:33">
      <c r="AF1346" s="67"/>
      <c r="AG1346" s="67"/>
    </row>
    <row r="1347" spans="32:33">
      <c r="AF1347" s="67"/>
      <c r="AG1347" s="67"/>
    </row>
    <row r="1348" spans="32:33">
      <c r="AF1348" s="67"/>
      <c r="AG1348" s="67"/>
    </row>
  </sheetData>
  <mergeCells count="889">
    <mergeCell ref="U4:V4"/>
    <mergeCell ref="X4:Y4"/>
    <mergeCell ref="AA4:AB4"/>
    <mergeCell ref="I8:K8"/>
    <mergeCell ref="M8:P8"/>
    <mergeCell ref="Q8:AG8"/>
    <mergeCell ref="A11:F11"/>
    <mergeCell ref="G11:R11"/>
    <mergeCell ref="S11:X11"/>
    <mergeCell ref="Y11:AG11"/>
    <mergeCell ref="A12:F12"/>
    <mergeCell ref="G12:R12"/>
    <mergeCell ref="S12:X12"/>
    <mergeCell ref="Y12:AG12"/>
    <mergeCell ref="R47:X47"/>
    <mergeCell ref="Y47:Z47"/>
    <mergeCell ref="AF172:AG172"/>
    <mergeCell ref="O173:P173"/>
    <mergeCell ref="AF174:AG174"/>
    <mergeCell ref="O175:P175"/>
    <mergeCell ref="AF175:AG175"/>
    <mergeCell ref="AF176:AG176"/>
    <mergeCell ref="O177:P177"/>
    <mergeCell ref="AF177:AG177"/>
    <mergeCell ref="AF178:AG178"/>
    <mergeCell ref="O179:P179"/>
    <mergeCell ref="AF179:AG179"/>
    <mergeCell ref="AF180:AG180"/>
    <mergeCell ref="O181:P181"/>
    <mergeCell ref="AF181:AG181"/>
    <mergeCell ref="AF182:AG182"/>
    <mergeCell ref="AF183:AG183"/>
    <mergeCell ref="O184:P184"/>
    <mergeCell ref="O185:P185"/>
    <mergeCell ref="AF185:AG185"/>
    <mergeCell ref="O186:P186"/>
    <mergeCell ref="O187:P187"/>
    <mergeCell ref="AF187:AG187"/>
    <mergeCell ref="O188:P188"/>
    <mergeCell ref="O189:P189"/>
    <mergeCell ref="AF189:AG189"/>
    <mergeCell ref="O190:P190"/>
    <mergeCell ref="O191:P191"/>
    <mergeCell ref="O192:P192"/>
    <mergeCell ref="O193:P193"/>
    <mergeCell ref="O194:P194"/>
    <mergeCell ref="O195:P195"/>
    <mergeCell ref="O196:P196"/>
    <mergeCell ref="O197:P197"/>
    <mergeCell ref="O198:P198"/>
    <mergeCell ref="O199:P199"/>
    <mergeCell ref="O200:P200"/>
    <mergeCell ref="A218:AE218"/>
    <mergeCell ref="A219:AE219"/>
    <mergeCell ref="A220:AE220"/>
    <mergeCell ref="N224:O224"/>
    <mergeCell ref="S224:AA224"/>
    <mergeCell ref="AD224:AE224"/>
    <mergeCell ref="S225:AA225"/>
    <mergeCell ref="AD225:AE225"/>
    <mergeCell ref="S226:AA226"/>
    <mergeCell ref="AD226:AE226"/>
    <mergeCell ref="N227:O227"/>
    <mergeCell ref="S227:AA227"/>
    <mergeCell ref="AD227:AE227"/>
    <mergeCell ref="N228:O228"/>
    <mergeCell ref="S228:AA228"/>
    <mergeCell ref="AD228:AE228"/>
    <mergeCell ref="N229:O229"/>
    <mergeCell ref="S229:AA229"/>
    <mergeCell ref="AD229:AE229"/>
    <mergeCell ref="N230:O230"/>
    <mergeCell ref="S230:AA230"/>
    <mergeCell ref="AD230:AE230"/>
    <mergeCell ref="N231:O231"/>
    <mergeCell ref="S231:AA231"/>
    <mergeCell ref="AD231:AE231"/>
    <mergeCell ref="N232:O232"/>
    <mergeCell ref="S232:AA232"/>
    <mergeCell ref="AD232:AE232"/>
    <mergeCell ref="N233:O233"/>
    <mergeCell ref="S233:AA233"/>
    <mergeCell ref="AD233:AE233"/>
    <mergeCell ref="N234:O234"/>
    <mergeCell ref="S234:AA234"/>
    <mergeCell ref="AD234:AE234"/>
    <mergeCell ref="N235:O235"/>
    <mergeCell ref="S235:AA235"/>
    <mergeCell ref="AD235:AE235"/>
    <mergeCell ref="N236:O236"/>
    <mergeCell ref="S236:AA236"/>
    <mergeCell ref="AD236:AE236"/>
    <mergeCell ref="N237:O237"/>
    <mergeCell ref="S237:AA237"/>
    <mergeCell ref="AD237:AE237"/>
    <mergeCell ref="N238:O238"/>
    <mergeCell ref="S238:AA238"/>
    <mergeCell ref="AD238:AE238"/>
    <mergeCell ref="N239:O239"/>
    <mergeCell ref="S239:AA239"/>
    <mergeCell ref="AD239:AE239"/>
    <mergeCell ref="N240:O240"/>
    <mergeCell ref="S240:AA240"/>
    <mergeCell ref="AD240:AE240"/>
    <mergeCell ref="N241:O241"/>
    <mergeCell ref="S241:AA241"/>
    <mergeCell ref="AD241:AE241"/>
    <mergeCell ref="N242:O242"/>
    <mergeCell ref="S242:AA242"/>
    <mergeCell ref="AD242:AE242"/>
    <mergeCell ref="N243:O243"/>
    <mergeCell ref="N244:O244"/>
    <mergeCell ref="N245:O245"/>
    <mergeCell ref="N246:O246"/>
    <mergeCell ref="N247:O247"/>
    <mergeCell ref="N248:O248"/>
    <mergeCell ref="N249:O249"/>
    <mergeCell ref="N250:O250"/>
    <mergeCell ref="N255:O255"/>
    <mergeCell ref="N256:O256"/>
    <mergeCell ref="Y266:Z266"/>
    <mergeCell ref="B267:P267"/>
    <mergeCell ref="Q267:AE267"/>
    <mergeCell ref="B268:F268"/>
    <mergeCell ref="G268:K268"/>
    <mergeCell ref="L268:P268"/>
    <mergeCell ref="Q268:U268"/>
    <mergeCell ref="V268:Z268"/>
    <mergeCell ref="AA268:AE268"/>
    <mergeCell ref="AA271:AB271"/>
    <mergeCell ref="AE271:AF271"/>
    <mergeCell ref="AA272:AB272"/>
    <mergeCell ref="AE272:AF272"/>
    <mergeCell ref="B274:D274"/>
    <mergeCell ref="R275:T275"/>
    <mergeCell ref="Z275:AA275"/>
    <mergeCell ref="R278:T278"/>
    <mergeCell ref="AC278:AD278"/>
    <mergeCell ref="F282:G282"/>
    <mergeCell ref="V282:W282"/>
    <mergeCell ref="C283:F283"/>
    <mergeCell ref="G283:H283"/>
    <mergeCell ref="I283:J283"/>
    <mergeCell ref="K283:L283"/>
    <mergeCell ref="M283:O283"/>
    <mergeCell ref="S283:X283"/>
    <mergeCell ref="Y283:Z283"/>
    <mergeCell ref="AA283:AB283"/>
    <mergeCell ref="AC283:AD283"/>
    <mergeCell ref="C284:F284"/>
    <mergeCell ref="G284:H284"/>
    <mergeCell ref="I284:J284"/>
    <mergeCell ref="K284:L284"/>
    <mergeCell ref="M284:O284"/>
    <mergeCell ref="S284:X284"/>
    <mergeCell ref="Y284:Z284"/>
    <mergeCell ref="AA284:AB284"/>
    <mergeCell ref="AC284:AD284"/>
    <mergeCell ref="C285:F285"/>
    <mergeCell ref="G285:H285"/>
    <mergeCell ref="I285:J285"/>
    <mergeCell ref="K285:L285"/>
    <mergeCell ref="M285:O285"/>
    <mergeCell ref="S285:X285"/>
    <mergeCell ref="Y285:Z285"/>
    <mergeCell ref="AA285:AB285"/>
    <mergeCell ref="AC285:AD285"/>
    <mergeCell ref="C286:F286"/>
    <mergeCell ref="G286:H286"/>
    <mergeCell ref="I286:J286"/>
    <mergeCell ref="K286:L286"/>
    <mergeCell ref="M286:O286"/>
    <mergeCell ref="S286:X286"/>
    <mergeCell ref="Y286:Z286"/>
    <mergeCell ref="AA286:AB286"/>
    <mergeCell ref="AC286:AD286"/>
    <mergeCell ref="C287:F287"/>
    <mergeCell ref="G287:H287"/>
    <mergeCell ref="I287:J287"/>
    <mergeCell ref="K287:L287"/>
    <mergeCell ref="M287:O287"/>
    <mergeCell ref="S287:X287"/>
    <mergeCell ref="Y287:Z287"/>
    <mergeCell ref="AA287:AB287"/>
    <mergeCell ref="AC287:AD287"/>
    <mergeCell ref="C288:F288"/>
    <mergeCell ref="G288:H288"/>
    <mergeCell ref="I288:J288"/>
    <mergeCell ref="K288:L288"/>
    <mergeCell ref="M288:O288"/>
    <mergeCell ref="S288:X288"/>
    <mergeCell ref="Y288:Z288"/>
    <mergeCell ref="AA288:AB288"/>
    <mergeCell ref="AC288:AD288"/>
    <mergeCell ref="C289:F289"/>
    <mergeCell ref="G289:H289"/>
    <mergeCell ref="I289:J289"/>
    <mergeCell ref="K289:L289"/>
    <mergeCell ref="M289:O289"/>
    <mergeCell ref="S289:X289"/>
    <mergeCell ref="Y289:Z289"/>
    <mergeCell ref="AA289:AB289"/>
    <mergeCell ref="AC289:AD289"/>
    <mergeCell ref="S290:X290"/>
    <mergeCell ref="Y290:Z290"/>
    <mergeCell ref="AA290:AB290"/>
    <mergeCell ref="AC290:AD290"/>
    <mergeCell ref="S291:X291"/>
    <mergeCell ref="Y291:Z291"/>
    <mergeCell ref="AA291:AB291"/>
    <mergeCell ref="AC291:AD291"/>
    <mergeCell ref="F293:G293"/>
    <mergeCell ref="C294:F294"/>
    <mergeCell ref="G294:H294"/>
    <mergeCell ref="I294:J294"/>
    <mergeCell ref="K294:L294"/>
    <mergeCell ref="M294:O294"/>
    <mergeCell ref="C295:F295"/>
    <mergeCell ref="G295:H295"/>
    <mergeCell ref="I295:J295"/>
    <mergeCell ref="K295:L295"/>
    <mergeCell ref="M295:O295"/>
    <mergeCell ref="C296:F296"/>
    <mergeCell ref="G296:H296"/>
    <mergeCell ref="I296:J296"/>
    <mergeCell ref="K296:L296"/>
    <mergeCell ref="M296:O296"/>
    <mergeCell ref="C297:F297"/>
    <mergeCell ref="G297:H297"/>
    <mergeCell ref="I297:J297"/>
    <mergeCell ref="K297:L297"/>
    <mergeCell ref="M297:O297"/>
    <mergeCell ref="C298:F298"/>
    <mergeCell ref="G298:H298"/>
    <mergeCell ref="I298:J298"/>
    <mergeCell ref="K298:L298"/>
    <mergeCell ref="M298:O298"/>
    <mergeCell ref="C299:F299"/>
    <mergeCell ref="G299:H299"/>
    <mergeCell ref="I299:J299"/>
    <mergeCell ref="K299:L299"/>
    <mergeCell ref="M299:O299"/>
    <mergeCell ref="O302:P302"/>
    <mergeCell ref="G304:R304"/>
    <mergeCell ref="S304:V304"/>
    <mergeCell ref="G305:H305"/>
    <mergeCell ref="I305:J305"/>
    <mergeCell ref="K305:L305"/>
    <mergeCell ref="M305:N305"/>
    <mergeCell ref="O305:P305"/>
    <mergeCell ref="Q305:R305"/>
    <mergeCell ref="S305:T305"/>
    <mergeCell ref="U305:V305"/>
    <mergeCell ref="G306:H306"/>
    <mergeCell ref="I306:J306"/>
    <mergeCell ref="K306:L306"/>
    <mergeCell ref="M306:N306"/>
    <mergeCell ref="O306:P306"/>
    <mergeCell ref="Q306:R306"/>
    <mergeCell ref="S306:T306"/>
    <mergeCell ref="U306:V306"/>
    <mergeCell ref="W306:AA306"/>
    <mergeCell ref="G307:H307"/>
    <mergeCell ref="I307:J307"/>
    <mergeCell ref="K307:L307"/>
    <mergeCell ref="M307:N307"/>
    <mergeCell ref="O307:P307"/>
    <mergeCell ref="Q307:R307"/>
    <mergeCell ref="S307:T307"/>
    <mergeCell ref="U307:V307"/>
    <mergeCell ref="W307:AA307"/>
    <mergeCell ref="G308:H308"/>
    <mergeCell ref="I308:J308"/>
    <mergeCell ref="K308:L308"/>
    <mergeCell ref="M308:N308"/>
    <mergeCell ref="O308:P308"/>
    <mergeCell ref="Q308:R308"/>
    <mergeCell ref="S308:T308"/>
    <mergeCell ref="U308:V308"/>
    <mergeCell ref="W308:AA308"/>
    <mergeCell ref="O315:P315"/>
    <mergeCell ref="K317:Y317"/>
    <mergeCell ref="K318:M318"/>
    <mergeCell ref="N318:P318"/>
    <mergeCell ref="Q318:S318"/>
    <mergeCell ref="T318:V318"/>
    <mergeCell ref="W318:Y318"/>
    <mergeCell ref="Y388:AG388"/>
    <mergeCell ref="Y391:AG391"/>
    <mergeCell ref="Y392:AG392"/>
    <mergeCell ref="Y401:AG401"/>
    <mergeCell ref="K424:W424"/>
    <mergeCell ref="G455:V455"/>
    <mergeCell ref="H474:K474"/>
    <mergeCell ref="O474:S474"/>
    <mergeCell ref="K482:W482"/>
    <mergeCell ref="G509:V509"/>
    <mergeCell ref="H527:K527"/>
    <mergeCell ref="O527:S527"/>
    <mergeCell ref="P531:Q531"/>
    <mergeCell ref="Q532:W532"/>
    <mergeCell ref="I533:J533"/>
    <mergeCell ref="Q533:W533"/>
    <mergeCell ref="J534:K534"/>
    <mergeCell ref="S534:T534"/>
    <mergeCell ref="I536:J536"/>
    <mergeCell ref="Q536:W536"/>
    <mergeCell ref="J537:K537"/>
    <mergeCell ref="S537:T537"/>
    <mergeCell ref="C576:I576"/>
    <mergeCell ref="J587:K587"/>
    <mergeCell ref="K606:U606"/>
    <mergeCell ref="O635:P635"/>
    <mergeCell ref="R635:S635"/>
    <mergeCell ref="U635:V635"/>
    <mergeCell ref="X635:Y635"/>
    <mergeCell ref="AA635:AB635"/>
    <mergeCell ref="AD635:AE635"/>
    <mergeCell ref="Y637:AG637"/>
    <mergeCell ref="Y638:AG638"/>
    <mergeCell ref="Q640:R640"/>
    <mergeCell ref="Y640:AG640"/>
    <mergeCell ref="Y642:AG642"/>
    <mergeCell ref="Y643:AG643"/>
    <mergeCell ref="K647:W647"/>
    <mergeCell ref="Y668:AG668"/>
    <mergeCell ref="Y669:AG669"/>
    <mergeCell ref="Y670:AG670"/>
    <mergeCell ref="Y674:AG674"/>
    <mergeCell ref="H691:K691"/>
    <mergeCell ref="O691:S691"/>
    <mergeCell ref="Y693:AG693"/>
    <mergeCell ref="Y694:AG694"/>
    <mergeCell ref="Y695:AG695"/>
    <mergeCell ref="M745:T745"/>
    <mergeCell ref="H749:K749"/>
    <mergeCell ref="O749:S749"/>
    <mergeCell ref="D755:G755"/>
    <mergeCell ref="H755:I755"/>
    <mergeCell ref="N755:P755"/>
    <mergeCell ref="Q755:R755"/>
    <mergeCell ref="D756:G756"/>
    <mergeCell ref="H756:I756"/>
    <mergeCell ref="N756:P756"/>
    <mergeCell ref="Q756:R756"/>
    <mergeCell ref="D757:G757"/>
    <mergeCell ref="I767:W767"/>
    <mergeCell ref="Y769:AG769"/>
    <mergeCell ref="K772:W772"/>
    <mergeCell ref="Y794:AG794"/>
    <mergeCell ref="Y797:AG797"/>
    <mergeCell ref="Y810:AG810"/>
    <mergeCell ref="Y820:AG820"/>
    <mergeCell ref="Y831:AG831"/>
    <mergeCell ref="H837:K837"/>
    <mergeCell ref="O837:S837"/>
    <mergeCell ref="B839:X839"/>
    <mergeCell ref="I846:Q846"/>
    <mergeCell ref="I847:Q847"/>
    <mergeCell ref="J866:K866"/>
    <mergeCell ref="Q866:R866"/>
    <mergeCell ref="C875:E875"/>
    <mergeCell ref="F875:J875"/>
    <mergeCell ref="K875:W875"/>
    <mergeCell ref="Y893:AG893"/>
    <mergeCell ref="K894:N894"/>
    <mergeCell ref="R894:V894"/>
    <mergeCell ref="K896:N896"/>
    <mergeCell ref="R896:V896"/>
    <mergeCell ref="Y899:AG899"/>
    <mergeCell ref="P917:Q917"/>
    <mergeCell ref="Y918:AG918"/>
    <mergeCell ref="Y919:AG919"/>
    <mergeCell ref="Y920:AG920"/>
    <mergeCell ref="J924:K924"/>
    <mergeCell ref="Q924:R924"/>
    <mergeCell ref="J926:K926"/>
    <mergeCell ref="Q926:R926"/>
    <mergeCell ref="Q945:S945"/>
    <mergeCell ref="U945:V945"/>
    <mergeCell ref="H965:J965"/>
    <mergeCell ref="L965:M965"/>
    <mergeCell ref="H966:J966"/>
    <mergeCell ref="L966:M966"/>
    <mergeCell ref="I1008:J1008"/>
    <mergeCell ref="R1008:S1008"/>
    <mergeCell ref="S1013:W1013"/>
    <mergeCell ref="S1021:W1021"/>
    <mergeCell ref="Y1055:AG1055"/>
    <mergeCell ref="C1073:G1073"/>
    <mergeCell ref="H1073:K1073"/>
    <mergeCell ref="L1073:R1073"/>
    <mergeCell ref="M1079:O1079"/>
    <mergeCell ref="Q1079:R1079"/>
    <mergeCell ref="T1079:U1079"/>
    <mergeCell ref="O1099:Q1099"/>
    <mergeCell ref="S1099:T1099"/>
    <mergeCell ref="V1099:W1099"/>
    <mergeCell ref="B1:AF2"/>
    <mergeCell ref="A6:F7"/>
    <mergeCell ref="G6:AG7"/>
    <mergeCell ref="A8:F10"/>
    <mergeCell ref="G9:AG10"/>
    <mergeCell ref="A13:F14"/>
    <mergeCell ref="G13:AG14"/>
    <mergeCell ref="A15:F16"/>
    <mergeCell ref="G15:R16"/>
    <mergeCell ref="S15:X16"/>
    <mergeCell ref="Y15:Z16"/>
    <mergeCell ref="AA15:AA16"/>
    <mergeCell ref="AB15:AC16"/>
    <mergeCell ref="AD15:AD16"/>
    <mergeCell ref="AE15:AF16"/>
    <mergeCell ref="AG15:AG16"/>
    <mergeCell ref="A17:F18"/>
    <mergeCell ref="G17:I18"/>
    <mergeCell ref="J17:L18"/>
    <mergeCell ref="M17:O18"/>
    <mergeCell ref="Q17:Q18"/>
    <mergeCell ref="S17:U18"/>
    <mergeCell ref="V17:V18"/>
    <mergeCell ref="W17:W18"/>
    <mergeCell ref="X17:X18"/>
    <mergeCell ref="Y17:Y18"/>
    <mergeCell ref="Z17:Z18"/>
    <mergeCell ref="AA17:AA18"/>
    <mergeCell ref="AB17:AB18"/>
    <mergeCell ref="AC17:AC18"/>
    <mergeCell ref="AD17:AD18"/>
    <mergeCell ref="AE17:AF18"/>
    <mergeCell ref="AG17:AG18"/>
    <mergeCell ref="A19:F20"/>
    <mergeCell ref="G19:I20"/>
    <mergeCell ref="J19:R20"/>
    <mergeCell ref="S19:AG20"/>
    <mergeCell ref="A45:AG46"/>
    <mergeCell ref="A51:K52"/>
    <mergeCell ref="L51:V52"/>
    <mergeCell ref="W51:AG52"/>
    <mergeCell ref="A106:AG107"/>
    <mergeCell ref="A167:AG168"/>
    <mergeCell ref="A170:N171"/>
    <mergeCell ref="O170:P171"/>
    <mergeCell ref="R170:AE171"/>
    <mergeCell ref="AF170:AG171"/>
    <mergeCell ref="A215:AG216"/>
    <mergeCell ref="B222:B223"/>
    <mergeCell ref="C222:K223"/>
    <mergeCell ref="L222:L223"/>
    <mergeCell ref="M222:M223"/>
    <mergeCell ref="N222:O223"/>
    <mergeCell ref="R222:R223"/>
    <mergeCell ref="S222:AA223"/>
    <mergeCell ref="AB222:AB223"/>
    <mergeCell ref="AC222:AC223"/>
    <mergeCell ref="AD222:AE223"/>
    <mergeCell ref="B225:B226"/>
    <mergeCell ref="C225:K226"/>
    <mergeCell ref="L225:L226"/>
    <mergeCell ref="M225:M226"/>
    <mergeCell ref="N225:O226"/>
    <mergeCell ref="R243:R244"/>
    <mergeCell ref="S243:AA244"/>
    <mergeCell ref="AB243:AB244"/>
    <mergeCell ref="AC243:AC244"/>
    <mergeCell ref="AD243:AE244"/>
    <mergeCell ref="R245:R246"/>
    <mergeCell ref="S245:AA246"/>
    <mergeCell ref="AB245:AB246"/>
    <mergeCell ref="AC245:AC246"/>
    <mergeCell ref="AD245:AE246"/>
    <mergeCell ref="B251:B252"/>
    <mergeCell ref="C251:K252"/>
    <mergeCell ref="L251:L252"/>
    <mergeCell ref="M251:M252"/>
    <mergeCell ref="N251:O252"/>
    <mergeCell ref="B253:B254"/>
    <mergeCell ref="C253:K254"/>
    <mergeCell ref="L253:L254"/>
    <mergeCell ref="M253:M254"/>
    <mergeCell ref="N253:O254"/>
    <mergeCell ref="A257:X258"/>
    <mergeCell ref="Y257:AG258"/>
    <mergeCell ref="B261:AF263"/>
    <mergeCell ref="B269:E270"/>
    <mergeCell ref="G269:J270"/>
    <mergeCell ref="L269:O270"/>
    <mergeCell ref="Q269:T270"/>
    <mergeCell ref="V269:Y270"/>
    <mergeCell ref="AA269:AD270"/>
    <mergeCell ref="B275:D276"/>
    <mergeCell ref="E275:E276"/>
    <mergeCell ref="F275:F276"/>
    <mergeCell ref="G275:G276"/>
    <mergeCell ref="H275:H276"/>
    <mergeCell ref="I275:I276"/>
    <mergeCell ref="J275:J276"/>
    <mergeCell ref="K275:K276"/>
    <mergeCell ref="L275:L276"/>
    <mergeCell ref="M275:M276"/>
    <mergeCell ref="N275:N276"/>
    <mergeCell ref="O275:O276"/>
    <mergeCell ref="P275:P276"/>
    <mergeCell ref="B277:D278"/>
    <mergeCell ref="E277:E278"/>
    <mergeCell ref="F277:F278"/>
    <mergeCell ref="G277:G278"/>
    <mergeCell ref="H277:H278"/>
    <mergeCell ref="I277:I278"/>
    <mergeCell ref="J277:J278"/>
    <mergeCell ref="K277:K278"/>
    <mergeCell ref="L277:L278"/>
    <mergeCell ref="M277:M278"/>
    <mergeCell ref="N277:N278"/>
    <mergeCell ref="O277:O278"/>
    <mergeCell ref="P277:P278"/>
    <mergeCell ref="C304:F305"/>
    <mergeCell ref="W304:AA305"/>
    <mergeCell ref="C306:E308"/>
    <mergeCell ref="AB308:AG309"/>
    <mergeCell ref="C309:F310"/>
    <mergeCell ref="G309:H310"/>
    <mergeCell ref="I309:J310"/>
    <mergeCell ref="K309:L310"/>
    <mergeCell ref="M309:N310"/>
    <mergeCell ref="O309:P310"/>
    <mergeCell ref="Q309:R310"/>
    <mergeCell ref="S309:T310"/>
    <mergeCell ref="U309:V310"/>
    <mergeCell ref="W309:AA310"/>
    <mergeCell ref="A312:X313"/>
    <mergeCell ref="Y312:AG313"/>
    <mergeCell ref="B317:D318"/>
    <mergeCell ref="E317:G318"/>
    <mergeCell ref="H317:J318"/>
    <mergeCell ref="B319:D320"/>
    <mergeCell ref="E319:G320"/>
    <mergeCell ref="H319:J320"/>
    <mergeCell ref="K319:M320"/>
    <mergeCell ref="N319:P320"/>
    <mergeCell ref="Q319:S320"/>
    <mergeCell ref="T319:V320"/>
    <mergeCell ref="W319:Y320"/>
    <mergeCell ref="C325:X326"/>
    <mergeCell ref="Y332:AG333"/>
    <mergeCell ref="Y334:AG336"/>
    <mergeCell ref="C338:X339"/>
    <mergeCell ref="C342:X343"/>
    <mergeCell ref="Y342:AG343"/>
    <mergeCell ref="C346:X347"/>
    <mergeCell ref="Y346:AG347"/>
    <mergeCell ref="C350:X352"/>
    <mergeCell ref="Y350:AG351"/>
    <mergeCell ref="Y355:AG356"/>
    <mergeCell ref="C359:X360"/>
    <mergeCell ref="Y359:AG360"/>
    <mergeCell ref="C363:X364"/>
    <mergeCell ref="Y363:AG365"/>
    <mergeCell ref="C368:X369"/>
    <mergeCell ref="Y368:AG369"/>
    <mergeCell ref="A372:X373"/>
    <mergeCell ref="Y372:AG373"/>
    <mergeCell ref="C375:X376"/>
    <mergeCell ref="Y375:AG376"/>
    <mergeCell ref="C379:X381"/>
    <mergeCell ref="Y379:AG380"/>
    <mergeCell ref="C384:X385"/>
    <mergeCell ref="Y384:AG385"/>
    <mergeCell ref="B388:X389"/>
    <mergeCell ref="C395:W399"/>
    <mergeCell ref="B401:X402"/>
    <mergeCell ref="C405:W409"/>
    <mergeCell ref="B412:X413"/>
    <mergeCell ref="Y412:AG413"/>
    <mergeCell ref="Y415:AG419"/>
    <mergeCell ref="B416:X417"/>
    <mergeCell ref="B420:X421"/>
    <mergeCell ref="Y420:AG421"/>
    <mergeCell ref="Y423:AG424"/>
    <mergeCell ref="K425:W426"/>
    <mergeCell ref="Y426:AG428"/>
    <mergeCell ref="B428:X429"/>
    <mergeCell ref="A432:X433"/>
    <mergeCell ref="Y432:AG433"/>
    <mergeCell ref="D435:H436"/>
    <mergeCell ref="I435:Q436"/>
    <mergeCell ref="R435:V436"/>
    <mergeCell ref="W435:AD436"/>
    <mergeCell ref="D437:H438"/>
    <mergeCell ref="I437:Q438"/>
    <mergeCell ref="R437:V438"/>
    <mergeCell ref="W437:AD438"/>
    <mergeCell ref="D439:H440"/>
    <mergeCell ref="I439:Q440"/>
    <mergeCell ref="R439:V440"/>
    <mergeCell ref="W439:AD440"/>
    <mergeCell ref="D441:H442"/>
    <mergeCell ref="I441:Q442"/>
    <mergeCell ref="R441:V442"/>
    <mergeCell ref="W441:AD442"/>
    <mergeCell ref="D443:H444"/>
    <mergeCell ref="I443:Q444"/>
    <mergeCell ref="R443:V444"/>
    <mergeCell ref="W443:AD444"/>
    <mergeCell ref="D445:H446"/>
    <mergeCell ref="I445:Q446"/>
    <mergeCell ref="R445:V446"/>
    <mergeCell ref="W445:AD446"/>
    <mergeCell ref="C448:X449"/>
    <mergeCell ref="B457:X458"/>
    <mergeCell ref="D462:H463"/>
    <mergeCell ref="I462:Q463"/>
    <mergeCell ref="R462:V463"/>
    <mergeCell ref="W462:AD463"/>
    <mergeCell ref="D464:H465"/>
    <mergeCell ref="I464:Q465"/>
    <mergeCell ref="R464:V465"/>
    <mergeCell ref="W464:AD465"/>
    <mergeCell ref="D466:H467"/>
    <mergeCell ref="I466:Q467"/>
    <mergeCell ref="R466:V467"/>
    <mergeCell ref="W466:AD467"/>
    <mergeCell ref="D468:H469"/>
    <mergeCell ref="I468:Q469"/>
    <mergeCell ref="R468:V469"/>
    <mergeCell ref="W468:AD469"/>
    <mergeCell ref="Y479:AG484"/>
    <mergeCell ref="K483:W484"/>
    <mergeCell ref="A492:X493"/>
    <mergeCell ref="Y492:AG493"/>
    <mergeCell ref="C495:G496"/>
    <mergeCell ref="H495:P496"/>
    <mergeCell ref="Q495:U496"/>
    <mergeCell ref="V495:AC496"/>
    <mergeCell ref="C497:G498"/>
    <mergeCell ref="H497:P498"/>
    <mergeCell ref="Q497:U498"/>
    <mergeCell ref="V497:AC498"/>
    <mergeCell ref="C499:G500"/>
    <mergeCell ref="H499:P500"/>
    <mergeCell ref="Q499:U500"/>
    <mergeCell ref="V499:AC500"/>
    <mergeCell ref="C501:G502"/>
    <mergeCell ref="H501:P502"/>
    <mergeCell ref="Q501:U502"/>
    <mergeCell ref="V501:AC502"/>
    <mergeCell ref="C503:G504"/>
    <mergeCell ref="H503:P504"/>
    <mergeCell ref="Q503:U504"/>
    <mergeCell ref="V503:AC504"/>
    <mergeCell ref="D515:H516"/>
    <mergeCell ref="I515:Q516"/>
    <mergeCell ref="R515:V516"/>
    <mergeCell ref="W515:AD516"/>
    <mergeCell ref="D517:H518"/>
    <mergeCell ref="I517:Q518"/>
    <mergeCell ref="R517:V518"/>
    <mergeCell ref="W517:AD518"/>
    <mergeCell ref="D519:H520"/>
    <mergeCell ref="I519:Q520"/>
    <mergeCell ref="R519:V520"/>
    <mergeCell ref="W519:AD520"/>
    <mergeCell ref="D521:H522"/>
    <mergeCell ref="I521:Q522"/>
    <mergeCell ref="R521:V522"/>
    <mergeCell ref="W521:AD522"/>
    <mergeCell ref="Y534:AG535"/>
    <mergeCell ref="Y537:AG538"/>
    <mergeCell ref="D540:W544"/>
    <mergeCell ref="D547:W551"/>
    <mergeCell ref="A553:X554"/>
    <mergeCell ref="Y553:AG554"/>
    <mergeCell ref="Y558:AG562"/>
    <mergeCell ref="Y564:AG566"/>
    <mergeCell ref="Y569:AG573"/>
    <mergeCell ref="B572:X573"/>
    <mergeCell ref="K576:U577"/>
    <mergeCell ref="Y576:AG578"/>
    <mergeCell ref="D579:X580"/>
    <mergeCell ref="E581:X582"/>
    <mergeCell ref="E583:X584"/>
    <mergeCell ref="D585:X586"/>
    <mergeCell ref="E594:X595"/>
    <mergeCell ref="E598:X599"/>
    <mergeCell ref="D602:X603"/>
    <mergeCell ref="Y610:AG612"/>
    <mergeCell ref="A614:X615"/>
    <mergeCell ref="Y614:AG615"/>
    <mergeCell ref="Y618:AG620"/>
    <mergeCell ref="C626:F627"/>
    <mergeCell ref="G626:I627"/>
    <mergeCell ref="J626:M627"/>
    <mergeCell ref="N626:R627"/>
    <mergeCell ref="S626:U627"/>
    <mergeCell ref="V626:AA627"/>
    <mergeCell ref="C628:F629"/>
    <mergeCell ref="G628:I629"/>
    <mergeCell ref="J628:M629"/>
    <mergeCell ref="N628:R629"/>
    <mergeCell ref="S628:U629"/>
    <mergeCell ref="V628:AA629"/>
    <mergeCell ref="C630:F631"/>
    <mergeCell ref="G630:I631"/>
    <mergeCell ref="J630:M631"/>
    <mergeCell ref="N630:R631"/>
    <mergeCell ref="S630:U631"/>
    <mergeCell ref="V630:AA631"/>
    <mergeCell ref="C632:F633"/>
    <mergeCell ref="G632:I633"/>
    <mergeCell ref="J632:M633"/>
    <mergeCell ref="N632:R633"/>
    <mergeCell ref="S632:U633"/>
    <mergeCell ref="V632:AA633"/>
    <mergeCell ref="Y645:AG648"/>
    <mergeCell ref="K648:W649"/>
    <mergeCell ref="B651:X652"/>
    <mergeCell ref="C655:G656"/>
    <mergeCell ref="H655:P656"/>
    <mergeCell ref="Q655:U656"/>
    <mergeCell ref="V655:AC656"/>
    <mergeCell ref="C657:G658"/>
    <mergeCell ref="H657:P658"/>
    <mergeCell ref="Q657:U658"/>
    <mergeCell ref="V657:AC658"/>
    <mergeCell ref="C659:G660"/>
    <mergeCell ref="H659:P660"/>
    <mergeCell ref="Q659:U660"/>
    <mergeCell ref="V659:AC660"/>
    <mergeCell ref="C661:G662"/>
    <mergeCell ref="H661:P662"/>
    <mergeCell ref="Q661:U662"/>
    <mergeCell ref="V661:AC662"/>
    <mergeCell ref="C663:G664"/>
    <mergeCell ref="H663:P664"/>
    <mergeCell ref="Q663:U664"/>
    <mergeCell ref="V663:AC664"/>
    <mergeCell ref="C665:G666"/>
    <mergeCell ref="H665:P666"/>
    <mergeCell ref="Q665:U666"/>
    <mergeCell ref="V665:AC666"/>
    <mergeCell ref="C668:X669"/>
    <mergeCell ref="A672:X673"/>
    <mergeCell ref="Y672:AG673"/>
    <mergeCell ref="B674:X676"/>
    <mergeCell ref="Y675:AG676"/>
    <mergeCell ref="C679:G680"/>
    <mergeCell ref="H679:P680"/>
    <mergeCell ref="Q679:U680"/>
    <mergeCell ref="V679:AC680"/>
    <mergeCell ref="C681:G682"/>
    <mergeCell ref="H681:P682"/>
    <mergeCell ref="Q681:U682"/>
    <mergeCell ref="V681:AC682"/>
    <mergeCell ref="C683:G684"/>
    <mergeCell ref="H683:P684"/>
    <mergeCell ref="Q683:U684"/>
    <mergeCell ref="V683:AC684"/>
    <mergeCell ref="C685:G686"/>
    <mergeCell ref="H685:P686"/>
    <mergeCell ref="Q685:U686"/>
    <mergeCell ref="V685:AC686"/>
    <mergeCell ref="B693:X694"/>
    <mergeCell ref="B697:X698"/>
    <mergeCell ref="B700:X701"/>
    <mergeCell ref="C709:X710"/>
    <mergeCell ref="C714:X715"/>
    <mergeCell ref="Y714:AG718"/>
    <mergeCell ref="C718:X719"/>
    <mergeCell ref="C722:X723"/>
    <mergeCell ref="A728:X729"/>
    <mergeCell ref="Y728:AG729"/>
    <mergeCell ref="B733:X734"/>
    <mergeCell ref="C735:W739"/>
    <mergeCell ref="Y741:AG746"/>
    <mergeCell ref="C742:X744"/>
    <mergeCell ref="B763:X764"/>
    <mergeCell ref="K773:W774"/>
    <mergeCell ref="C776:G777"/>
    <mergeCell ref="H776:P777"/>
    <mergeCell ref="Q776:U777"/>
    <mergeCell ref="V776:AC777"/>
    <mergeCell ref="C778:G779"/>
    <mergeCell ref="H778:P779"/>
    <mergeCell ref="Q778:U779"/>
    <mergeCell ref="V778:AC779"/>
    <mergeCell ref="C780:G781"/>
    <mergeCell ref="H780:P781"/>
    <mergeCell ref="Q780:U781"/>
    <mergeCell ref="V780:AC781"/>
    <mergeCell ref="C782:G783"/>
    <mergeCell ref="H782:P783"/>
    <mergeCell ref="Q782:U783"/>
    <mergeCell ref="V782:AC783"/>
    <mergeCell ref="C784:G785"/>
    <mergeCell ref="H784:P785"/>
    <mergeCell ref="Q784:U785"/>
    <mergeCell ref="V784:AC785"/>
    <mergeCell ref="C786:G787"/>
    <mergeCell ref="H786:P787"/>
    <mergeCell ref="Q786:U787"/>
    <mergeCell ref="V786:AC787"/>
    <mergeCell ref="A789:X790"/>
    <mergeCell ref="Y789:AG790"/>
    <mergeCell ref="B791:X792"/>
    <mergeCell ref="C801:G802"/>
    <mergeCell ref="H801:P802"/>
    <mergeCell ref="Q801:U802"/>
    <mergeCell ref="V801:AC802"/>
    <mergeCell ref="C803:G804"/>
    <mergeCell ref="H803:P804"/>
    <mergeCell ref="Q803:U804"/>
    <mergeCell ref="V803:AC804"/>
    <mergeCell ref="C805:G806"/>
    <mergeCell ref="H805:P806"/>
    <mergeCell ref="Q805:U806"/>
    <mergeCell ref="V805:AC806"/>
    <mergeCell ref="C807:G808"/>
    <mergeCell ref="H807:P808"/>
    <mergeCell ref="Q807:U808"/>
    <mergeCell ref="V807:AC808"/>
    <mergeCell ref="C820:X821"/>
    <mergeCell ref="H822:W824"/>
    <mergeCell ref="H826:W828"/>
    <mergeCell ref="C830:X833"/>
    <mergeCell ref="A849:X850"/>
    <mergeCell ref="Y849:AG850"/>
    <mergeCell ref="C858:W862"/>
    <mergeCell ref="C876:E877"/>
    <mergeCell ref="F876:J877"/>
    <mergeCell ref="K876:W877"/>
    <mergeCell ref="C878:E879"/>
    <mergeCell ref="F878:J879"/>
    <mergeCell ref="K878:W879"/>
    <mergeCell ref="A881:X882"/>
    <mergeCell ref="Y881:AG882"/>
    <mergeCell ref="G904:U905"/>
    <mergeCell ref="Y907:AG911"/>
    <mergeCell ref="D911:V913"/>
    <mergeCell ref="C915:X916"/>
    <mergeCell ref="D935:U937"/>
    <mergeCell ref="A940:X941"/>
    <mergeCell ref="Y940:AG941"/>
    <mergeCell ref="Y943:AG945"/>
    <mergeCell ref="F951:W955"/>
    <mergeCell ref="F958:W962"/>
    <mergeCell ref="C970:T972"/>
    <mergeCell ref="Y975:AG980"/>
    <mergeCell ref="A1001:X1002"/>
    <mergeCell ref="Y1001:AG1002"/>
    <mergeCell ref="Y1006:AG1008"/>
    <mergeCell ref="Y1010:AG1015"/>
    <mergeCell ref="Y1026:AG1028"/>
    <mergeCell ref="C1035:W1039"/>
    <mergeCell ref="Y1042:AG1047"/>
    <mergeCell ref="B1046:X1047"/>
    <mergeCell ref="Y1049:AG1054"/>
    <mergeCell ref="B1050:X1051"/>
    <mergeCell ref="B1054:X1056"/>
    <mergeCell ref="A1059:X1060"/>
    <mergeCell ref="Y1059:AG1060"/>
    <mergeCell ref="D1065:W1069"/>
    <mergeCell ref="C1074:G1075"/>
    <mergeCell ref="H1074:K1075"/>
    <mergeCell ref="L1074:R1075"/>
    <mergeCell ref="D1084:W1088"/>
    <mergeCell ref="D1091:W1095"/>
    <mergeCell ref="D1104:W1108"/>
    <mergeCell ref="D1111:W1115"/>
    <mergeCell ref="A54:K75"/>
    <mergeCell ref="L54:V75"/>
    <mergeCell ref="W54:AG75"/>
    <mergeCell ref="A77:K98"/>
    <mergeCell ref="L77:V98"/>
    <mergeCell ref="W77:AG98"/>
    <mergeCell ref="A110:AG131"/>
    <mergeCell ref="A133:AG154"/>
    <mergeCell ref="Y322:AG331"/>
    <mergeCell ref="Y545:AG551"/>
    <mergeCell ref="Y592:AG600"/>
    <mergeCell ref="Y602:AG609"/>
    <mergeCell ref="Y730:AG739"/>
    <mergeCell ref="Y748:AG756"/>
    <mergeCell ref="Y813:AG819"/>
    <mergeCell ref="Y884:AG891"/>
    <mergeCell ref="Y922:AG930"/>
    <mergeCell ref="Y931:AG939"/>
    <mergeCell ref="Y964:AG972"/>
    <mergeCell ref="Y987:AG999"/>
    <mergeCell ref="Y1063:AG1075"/>
  </mergeCells>
  <phoneticPr fontId="1"/>
  <dataValidations count="4">
    <dataValidation type="list" allowBlank="1" showDropDown="0" showInputMessage="1" showErrorMessage="1" sqref="P948 T948 P943 T943 C965:C967 O982 I982 Q979 U979 S977 O977 C982:C984 K983 R983 H992 M992 R992 O987 S987 O990 S990 Q994 U994 U996 R996 M1006 D1006 H1006 Q1006 R1044 U1044 R1042 U1042 R1049 U1049 R1052 U1052 R1057 U1057 U1029 R1029 U1032 R1032 U1027 R1027 H1013 D1013 L1013 D1016 Q1016 Q1024 D1024 L1021 D1021 H1021 Q1101 U1101 U1081 Q1081 R1062 U1062 R834 N834 N840 R840 L843 T843 Q811 M811 O798 S798 O795 S795 O793 S793 N852 R852 N855 R855 O869 S869 D866:D867 O872 S872 O929 S929 O920 S920 O932 S932 S899 O899 S890 O890 S887 O887 C902:C903 J902:J903 Q902:Q903 S908 O908 O731 S731 S677 O677 O689 S689 U638 Q638 O622 S622 O620 S620 U617 Q617 J567 C567 Q567 O563 S563 O570 S570 D581 D583 S574 O574 L266 V266 S281:S282 C281:C282 C292:C293 L302 C302 AB243:AC243 AB247 L227:M251 L253:M253 L224:M225 AB224:AC241 L255:M256 AB245:AC245 O525 S525 O472 S472 S393 O393 S403 O403 O453 S453 O459 S459 O450 S450 S414 O414 S418 O418 O430 S430 O422 S422 O490 S490 O480 S480 S487 O487 O512 S512 O507 S507 O333 S333 S327 O327 C315 L315 O330 S330 O370 S370 O361 S361 S340 O340 O344 S344 O348 S348 O353 S353 S336 O336 O356 S356 O365 S365 O386 S386 S377 O377 S382 O382 O390 S390 O556 S556 O604 S604 O596 S596 O590 S590 D587 Q587 O593 S593 O600 S600 S670 O670 O653 S653 S645 O645 O699 S699 S702 O702 S695 O695 S705 O705 O711 S711 S724 O724 S716 O716 S720 O720 S726:S727 O726:O727 O752 S752 O747 S747 V745 H745 S765 O765 S770 O770 S759 O759">
      <formula1>"○"</formula1>
    </dataValidation>
    <dataValidation type="list" allowBlank="1" showDropDown="0" showInputMessage="1" showErrorMessage="1" sqref="X635:Y635 O635:P635">
      <formula1>"選択,午前,午後"</formula1>
    </dataValidation>
    <dataValidation type="list" allowBlank="1" showDropDown="0" showInputMessage="1" showErrorMessage="1" sqref="H755:I756 Q755:R756">
      <formula1>"選択,年,週,日"</formula1>
    </dataValidation>
    <dataValidation type="list" allowBlank="1" showDropDown="0" showInputMessage="1" showErrorMessage="1" sqref="M934 M932">
      <formula1>$AI$883:$AI$886</formula1>
    </dataValidation>
  </dataValidations>
  <printOptions horizontalCentered="1"/>
  <pageMargins left="0.59055118110236227" right="0.59055118110236227" top="0.59055118110236227" bottom="0.59055118110236227" header="0.51181102362204722" footer="0.51181102362204722"/>
  <pageSetup paperSize="9" fitToWidth="1" fitToHeight="1" orientation="portrait" usePrinterDefaults="1" cellComments="asDisplayed" r:id="rId1"/>
  <headerFooter alignWithMargins="0">
    <oddFooter>&amp;C- &amp;P -</oddFooter>
  </headerFooter>
  <rowBreaks count="19" manualBreakCount="19">
    <brk id="44" max="32" man="1"/>
    <brk id="105" max="32" man="1"/>
    <brk id="166" max="32" man="1"/>
    <brk id="214" max="32" man="1"/>
    <brk id="256" max="32" man="1"/>
    <brk id="311" max="32" man="1"/>
    <brk id="371" max="32" man="1"/>
    <brk id="431" max="32" man="1"/>
    <brk id="491" max="32" man="1"/>
    <brk id="552" max="32" man="1"/>
    <brk id="613" max="32" man="1"/>
    <brk id="671" max="32" man="1"/>
    <brk id="727" max="32" man="1"/>
    <brk id="788" max="32" man="1"/>
    <brk id="848" max="32" man="1"/>
    <brk id="880" max="32" man="1"/>
    <brk id="939" max="32" man="1"/>
    <brk id="1000" max="32" man="1"/>
    <brk id="1058" max="3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J1670"/>
  <sheetViews>
    <sheetView view="pageBreakPreview" topLeftCell="A81" zoomScaleSheetLayoutView="100" workbookViewId="0">
      <selection activeCell="Y519" sqref="Y519:AG520"/>
    </sheetView>
  </sheetViews>
  <sheetFormatPr defaultRowHeight="13.5"/>
  <cols>
    <col min="1" max="1" width="2.75" style="6" customWidth="1"/>
    <col min="2" max="32" width="2.75" style="4" customWidth="1"/>
    <col min="33" max="33" width="2.75" style="419" customWidth="1"/>
    <col min="34" max="59" width="2.75" style="4" customWidth="1"/>
    <col min="60" max="16384" width="9" style="4" customWidth="1"/>
  </cols>
  <sheetData>
    <row r="1" spans="1:33" ht="15" customHeight="1">
      <c r="A1" s="57" t="s">
        <v>682</v>
      </c>
      <c r="B1" s="57"/>
      <c r="C1" s="57"/>
      <c r="D1" s="57"/>
      <c r="E1" s="57"/>
      <c r="F1" s="57"/>
      <c r="G1" s="57"/>
      <c r="H1" s="57"/>
      <c r="I1" s="57"/>
      <c r="J1" s="57"/>
      <c r="K1" s="57"/>
      <c r="L1" s="57"/>
      <c r="M1" s="57"/>
      <c r="N1" s="57"/>
      <c r="O1" s="57"/>
      <c r="P1" s="57"/>
      <c r="Q1" s="57"/>
      <c r="R1" s="57"/>
      <c r="S1" s="57"/>
      <c r="T1" s="57"/>
      <c r="U1" s="57"/>
      <c r="V1" s="57"/>
      <c r="W1" s="57"/>
      <c r="X1" s="57"/>
      <c r="Y1" s="102" t="s">
        <v>220</v>
      </c>
      <c r="Z1" s="102"/>
      <c r="AA1" s="102"/>
      <c r="AB1" s="102"/>
      <c r="AC1" s="102"/>
      <c r="AD1" s="102"/>
      <c r="AE1" s="102"/>
      <c r="AF1" s="102"/>
      <c r="AG1" s="102"/>
    </row>
    <row r="2" spans="1:33" ht="15" customHeight="1">
      <c r="A2" s="57"/>
      <c r="B2" s="57"/>
      <c r="C2" s="57"/>
      <c r="D2" s="57"/>
      <c r="E2" s="57"/>
      <c r="F2" s="57"/>
      <c r="G2" s="57"/>
      <c r="H2" s="57"/>
      <c r="I2" s="57"/>
      <c r="J2" s="57"/>
      <c r="K2" s="57"/>
      <c r="L2" s="57"/>
      <c r="M2" s="57"/>
      <c r="N2" s="57"/>
      <c r="O2" s="57"/>
      <c r="P2" s="57"/>
      <c r="Q2" s="57"/>
      <c r="R2" s="57"/>
      <c r="S2" s="57"/>
      <c r="T2" s="57"/>
      <c r="U2" s="57"/>
      <c r="V2" s="57"/>
      <c r="W2" s="57"/>
      <c r="X2" s="57"/>
      <c r="Y2" s="102"/>
      <c r="Z2" s="102"/>
      <c r="AA2" s="102"/>
      <c r="AB2" s="102"/>
      <c r="AC2" s="102"/>
      <c r="AD2" s="102"/>
      <c r="AE2" s="102"/>
      <c r="AF2" s="102"/>
      <c r="AG2" s="102"/>
    </row>
    <row r="3" spans="1:33" ht="15" customHeight="1">
      <c r="A3" s="470">
        <v>6</v>
      </c>
      <c r="B3" s="474" t="s">
        <v>92</v>
      </c>
      <c r="C3" s="82"/>
      <c r="D3" s="82"/>
      <c r="E3" s="82"/>
      <c r="F3" s="82"/>
      <c r="G3" s="82"/>
      <c r="H3" s="82"/>
      <c r="I3" s="474"/>
      <c r="J3" s="82"/>
      <c r="K3" s="82"/>
      <c r="L3" s="82"/>
      <c r="M3" s="82"/>
      <c r="N3" s="82"/>
      <c r="O3" s="82"/>
      <c r="P3" s="82"/>
      <c r="Q3" s="82"/>
      <c r="R3" s="82"/>
      <c r="S3" s="82"/>
      <c r="T3" s="82"/>
      <c r="U3" s="82"/>
      <c r="V3" s="82"/>
      <c r="W3" s="82"/>
      <c r="X3" s="82"/>
      <c r="Y3" s="37"/>
      <c r="Z3" s="82"/>
      <c r="AA3" s="82"/>
      <c r="AB3" s="82"/>
      <c r="AC3" s="82"/>
      <c r="AD3" s="82"/>
      <c r="AE3" s="82"/>
      <c r="AF3" s="82"/>
    </row>
    <row r="4" spans="1:33" ht="15" customHeight="1">
      <c r="A4" s="470"/>
      <c r="B4" s="82"/>
      <c r="C4" s="82"/>
      <c r="D4" s="82"/>
      <c r="E4" s="82"/>
      <c r="F4" s="82"/>
      <c r="G4" s="82"/>
      <c r="H4" s="82"/>
      <c r="I4" s="82"/>
      <c r="J4" s="82"/>
      <c r="K4" s="82"/>
      <c r="L4" s="82"/>
      <c r="M4" s="82"/>
      <c r="N4" s="82"/>
      <c r="O4" s="82"/>
      <c r="P4" s="82"/>
      <c r="Q4" s="82"/>
      <c r="R4" s="82"/>
      <c r="S4" s="82"/>
      <c r="T4" s="82"/>
      <c r="U4" s="82"/>
      <c r="V4" s="82"/>
      <c r="W4" s="82"/>
      <c r="X4" s="82"/>
      <c r="Y4" s="37"/>
      <c r="Z4" s="82"/>
      <c r="AA4" s="82"/>
      <c r="AB4" s="82"/>
      <c r="AC4" s="82"/>
      <c r="AD4" s="82"/>
      <c r="AE4" s="82"/>
      <c r="AF4" s="82"/>
    </row>
    <row r="5" spans="1:33" ht="15" customHeight="1">
      <c r="B5" s="82" t="s">
        <v>661</v>
      </c>
      <c r="C5" s="82"/>
      <c r="D5" s="82"/>
      <c r="E5" s="82"/>
      <c r="F5" s="82"/>
      <c r="G5" s="82"/>
      <c r="H5" s="82"/>
      <c r="I5" s="82"/>
      <c r="J5" s="82"/>
      <c r="K5" s="82"/>
      <c r="L5" s="82"/>
      <c r="M5" s="82"/>
      <c r="N5" s="82"/>
      <c r="O5" s="146"/>
      <c r="P5" s="72" t="s">
        <v>581</v>
      </c>
      <c r="Q5" s="72"/>
      <c r="R5" s="72"/>
      <c r="S5" s="146"/>
      <c r="T5" s="72" t="s">
        <v>97</v>
      </c>
      <c r="U5" s="82"/>
      <c r="V5" s="82"/>
      <c r="W5" s="82"/>
      <c r="X5" s="82"/>
      <c r="Y5" s="37"/>
      <c r="Z5" s="82"/>
      <c r="AA5" s="82"/>
      <c r="AB5" s="82"/>
      <c r="AC5" s="82"/>
      <c r="AD5" s="82"/>
      <c r="AE5" s="82"/>
      <c r="AF5" s="82"/>
    </row>
    <row r="6" spans="1:33" ht="15" customHeight="1">
      <c r="B6" s="72"/>
      <c r="C6" s="82"/>
      <c r="D6" s="82"/>
      <c r="E6" s="82"/>
      <c r="F6" s="82"/>
      <c r="G6" s="82"/>
      <c r="H6" s="82"/>
      <c r="I6" s="82"/>
      <c r="J6" s="82"/>
      <c r="K6" s="82"/>
      <c r="L6" s="82"/>
      <c r="M6" s="82"/>
      <c r="N6" s="82"/>
      <c r="O6" s="82"/>
      <c r="P6" s="82"/>
      <c r="Q6" s="82"/>
      <c r="R6" s="82"/>
      <c r="S6" s="82"/>
      <c r="T6" s="82"/>
      <c r="U6" s="82"/>
      <c r="V6" s="82"/>
      <c r="W6" s="82"/>
      <c r="X6" s="225"/>
      <c r="Y6" s="673"/>
      <c r="Z6" s="673"/>
      <c r="AA6" s="673"/>
      <c r="AB6" s="673"/>
      <c r="AC6" s="673"/>
      <c r="AD6" s="673"/>
      <c r="AE6" s="673"/>
      <c r="AF6" s="673"/>
      <c r="AG6" s="878"/>
    </row>
    <row r="7" spans="1:33" ht="15" customHeight="1">
      <c r="B7" s="117"/>
      <c r="C7" s="4" t="s">
        <v>627</v>
      </c>
      <c r="S7" s="713"/>
      <c r="T7" s="726"/>
      <c r="U7" s="4" t="s">
        <v>782</v>
      </c>
      <c r="X7" s="225"/>
      <c r="Y7" s="751"/>
      <c r="Z7" s="751"/>
      <c r="AA7" s="751"/>
      <c r="AB7" s="751"/>
      <c r="AC7" s="751"/>
      <c r="AD7" s="751"/>
      <c r="AE7" s="751"/>
      <c r="AF7" s="751"/>
      <c r="AG7" s="878"/>
    </row>
    <row r="8" spans="1:33" ht="15" customHeight="1">
      <c r="B8" s="117"/>
      <c r="X8" s="225"/>
      <c r="Y8" s="369" t="s">
        <v>345</v>
      </c>
      <c r="Z8" s="329"/>
      <c r="AA8" s="329"/>
      <c r="AB8" s="329"/>
      <c r="AC8" s="329"/>
      <c r="AD8" s="329"/>
      <c r="AE8" s="329"/>
      <c r="AF8" s="329"/>
      <c r="AG8" s="465"/>
    </row>
    <row r="9" spans="1:33" ht="15" customHeight="1">
      <c r="B9" s="82" t="s">
        <v>621</v>
      </c>
      <c r="C9" s="82"/>
      <c r="D9" s="82"/>
      <c r="E9" s="82"/>
      <c r="F9" s="82"/>
      <c r="G9" s="82"/>
      <c r="H9" s="82"/>
      <c r="I9" s="82"/>
      <c r="J9" s="82"/>
      <c r="K9" s="82"/>
      <c r="L9" s="82"/>
      <c r="M9" s="82"/>
      <c r="N9" s="82"/>
      <c r="O9" s="82"/>
      <c r="P9" s="82"/>
      <c r="Q9" s="82"/>
      <c r="R9" s="82"/>
      <c r="S9" s="82"/>
      <c r="T9" s="82"/>
      <c r="U9" s="82"/>
      <c r="V9" s="82"/>
      <c r="W9" s="82"/>
      <c r="X9" s="225"/>
      <c r="Y9" s="369"/>
      <c r="Z9" s="329"/>
      <c r="AA9" s="329"/>
      <c r="AB9" s="329"/>
      <c r="AC9" s="329"/>
      <c r="AD9" s="329"/>
      <c r="AE9" s="329"/>
      <c r="AF9" s="329"/>
      <c r="AG9" s="465"/>
    </row>
    <row r="10" spans="1:33" ht="15" customHeight="1">
      <c r="B10" s="82"/>
      <c r="C10" s="82"/>
      <c r="D10" s="82"/>
      <c r="E10" s="82"/>
      <c r="F10" s="82"/>
      <c r="G10" s="82"/>
      <c r="H10" s="82"/>
      <c r="I10" s="82"/>
      <c r="J10" s="82"/>
      <c r="K10" s="82"/>
      <c r="L10" s="82"/>
      <c r="M10" s="82"/>
      <c r="N10" s="82"/>
      <c r="O10" s="146"/>
      <c r="P10" s="72" t="s">
        <v>581</v>
      </c>
      <c r="Q10" s="72"/>
      <c r="R10" s="72"/>
      <c r="S10" s="146"/>
      <c r="T10" s="72" t="s">
        <v>97</v>
      </c>
      <c r="U10" s="82"/>
      <c r="V10" s="82"/>
      <c r="W10" s="82"/>
      <c r="X10" s="225"/>
      <c r="Y10" s="369"/>
      <c r="Z10" s="329"/>
      <c r="AA10" s="329"/>
      <c r="AB10" s="329"/>
      <c r="AC10" s="329"/>
      <c r="AD10" s="329"/>
      <c r="AE10" s="329"/>
      <c r="AF10" s="329"/>
      <c r="AG10" s="465"/>
    </row>
    <row r="11" spans="1:33" ht="15" customHeight="1">
      <c r="B11" s="82"/>
      <c r="C11" s="82" t="s">
        <v>790</v>
      </c>
      <c r="D11" s="82"/>
      <c r="E11" s="82"/>
      <c r="F11" s="82"/>
      <c r="G11" s="82"/>
      <c r="H11" s="82"/>
      <c r="I11" s="82"/>
      <c r="J11" s="82"/>
      <c r="K11" s="82"/>
      <c r="L11" s="82"/>
      <c r="M11" s="82"/>
      <c r="N11" s="82"/>
      <c r="O11" s="82"/>
      <c r="P11" s="82"/>
      <c r="Q11" s="82"/>
      <c r="R11" s="82"/>
      <c r="S11" s="82"/>
      <c r="T11" s="82"/>
      <c r="U11" s="82"/>
      <c r="V11" s="82"/>
      <c r="W11" s="82"/>
      <c r="X11" s="225"/>
      <c r="Y11" s="369"/>
      <c r="Z11" s="329"/>
      <c r="AA11" s="329"/>
      <c r="AB11" s="329"/>
      <c r="AC11" s="329"/>
      <c r="AD11" s="329"/>
      <c r="AE11" s="329"/>
      <c r="AF11" s="329"/>
      <c r="AG11" s="465"/>
    </row>
    <row r="12" spans="1:33" ht="15" customHeight="1">
      <c r="B12" s="82"/>
      <c r="C12" s="82"/>
      <c r="D12" s="504"/>
      <c r="E12" s="260"/>
      <c r="F12" s="260"/>
      <c r="G12" s="260"/>
      <c r="H12" s="260"/>
      <c r="I12" s="260"/>
      <c r="J12" s="260"/>
      <c r="K12" s="260"/>
      <c r="L12" s="260"/>
      <c r="M12" s="260"/>
      <c r="N12" s="260"/>
      <c r="O12" s="260"/>
      <c r="P12" s="260"/>
      <c r="Q12" s="260"/>
      <c r="R12" s="260"/>
      <c r="S12" s="260"/>
      <c r="T12" s="260"/>
      <c r="U12" s="260"/>
      <c r="V12" s="260"/>
      <c r="W12" s="566"/>
      <c r="X12" s="225"/>
      <c r="Y12" s="329"/>
      <c r="Z12" s="329"/>
      <c r="AA12" s="329"/>
      <c r="AB12" s="329"/>
      <c r="AC12" s="329"/>
      <c r="AD12" s="329"/>
      <c r="AE12" s="329"/>
      <c r="AF12" s="329"/>
      <c r="AG12" s="465"/>
    </row>
    <row r="13" spans="1:33" ht="15" customHeight="1">
      <c r="D13" s="520"/>
      <c r="E13" s="548"/>
      <c r="F13" s="548"/>
      <c r="G13" s="548"/>
      <c r="H13" s="548"/>
      <c r="I13" s="548"/>
      <c r="J13" s="548"/>
      <c r="K13" s="548"/>
      <c r="L13" s="548"/>
      <c r="M13" s="548"/>
      <c r="N13" s="548"/>
      <c r="O13" s="548"/>
      <c r="P13" s="548"/>
      <c r="Q13" s="548"/>
      <c r="R13" s="548"/>
      <c r="S13" s="548"/>
      <c r="T13" s="548"/>
      <c r="U13" s="548"/>
      <c r="V13" s="548"/>
      <c r="W13" s="800"/>
      <c r="X13" s="225"/>
      <c r="Y13" s="826"/>
      <c r="Z13" s="826"/>
      <c r="AA13" s="826"/>
      <c r="AB13" s="826"/>
      <c r="AC13" s="826"/>
      <c r="AD13" s="826"/>
      <c r="AE13" s="826"/>
      <c r="AF13" s="826"/>
      <c r="AG13" s="465"/>
    </row>
    <row r="14" spans="1:33" ht="15" customHeight="1">
      <c r="B14" s="475"/>
      <c r="C14" s="82"/>
      <c r="D14" s="505"/>
      <c r="E14" s="261"/>
      <c r="F14" s="261"/>
      <c r="G14" s="261"/>
      <c r="H14" s="261"/>
      <c r="I14" s="261"/>
      <c r="J14" s="261"/>
      <c r="K14" s="261"/>
      <c r="L14" s="261"/>
      <c r="M14" s="261"/>
      <c r="N14" s="261"/>
      <c r="O14" s="261"/>
      <c r="P14" s="261"/>
      <c r="Q14" s="261"/>
      <c r="R14" s="261"/>
      <c r="S14" s="261"/>
      <c r="T14" s="261"/>
      <c r="U14" s="261"/>
      <c r="V14" s="261"/>
      <c r="W14" s="567"/>
      <c r="X14" s="225"/>
      <c r="Y14" s="329"/>
      <c r="Z14" s="329"/>
      <c r="AA14" s="329"/>
      <c r="AB14" s="329"/>
      <c r="AC14" s="329"/>
      <c r="AD14" s="329"/>
      <c r="AE14" s="329"/>
      <c r="AF14" s="329"/>
      <c r="AG14" s="465"/>
    </row>
    <row r="15" spans="1:33" ht="15" customHeight="1">
      <c r="B15" s="82"/>
      <c r="C15" s="82" t="s">
        <v>999</v>
      </c>
      <c r="D15" s="151"/>
      <c r="E15" s="151"/>
      <c r="F15" s="151"/>
      <c r="G15" s="151"/>
      <c r="H15" s="151"/>
      <c r="I15" s="151"/>
      <c r="J15" s="151"/>
      <c r="K15" s="151"/>
      <c r="L15" s="151"/>
      <c r="M15" s="151"/>
      <c r="N15" s="151"/>
      <c r="O15" s="151"/>
      <c r="P15" s="151"/>
      <c r="Q15" s="151"/>
      <c r="R15" s="151"/>
      <c r="S15" s="151"/>
      <c r="T15" s="151"/>
      <c r="U15" s="151"/>
      <c r="V15" s="151"/>
      <c r="W15" s="151"/>
      <c r="X15" s="312"/>
      <c r="Y15" s="329"/>
      <c r="Z15" s="329"/>
      <c r="AA15" s="329"/>
      <c r="AB15" s="329"/>
      <c r="AC15" s="329"/>
      <c r="AD15" s="329"/>
      <c r="AE15" s="329"/>
      <c r="AF15" s="329"/>
      <c r="AG15" s="465"/>
    </row>
    <row r="16" spans="1:33" ht="15" customHeight="1">
      <c r="B16" s="82"/>
      <c r="C16" s="82"/>
      <c r="D16" s="504"/>
      <c r="E16" s="260"/>
      <c r="F16" s="260"/>
      <c r="G16" s="260"/>
      <c r="H16" s="260"/>
      <c r="I16" s="260"/>
      <c r="J16" s="260"/>
      <c r="K16" s="260"/>
      <c r="L16" s="260"/>
      <c r="M16" s="260"/>
      <c r="N16" s="260"/>
      <c r="O16" s="260"/>
      <c r="P16" s="260"/>
      <c r="Q16" s="260"/>
      <c r="R16" s="260"/>
      <c r="S16" s="260"/>
      <c r="T16" s="260"/>
      <c r="U16" s="260"/>
      <c r="V16" s="260"/>
      <c r="W16" s="566"/>
      <c r="X16" s="225"/>
      <c r="Y16" s="329"/>
      <c r="Z16" s="329"/>
      <c r="AA16" s="329"/>
      <c r="AB16" s="329"/>
      <c r="AC16" s="329"/>
      <c r="AD16" s="329"/>
      <c r="AE16" s="329"/>
      <c r="AF16" s="329"/>
      <c r="AG16" s="465"/>
    </row>
    <row r="17" spans="2:33" ht="15" customHeight="1">
      <c r="D17" s="520"/>
      <c r="E17" s="548"/>
      <c r="F17" s="548"/>
      <c r="G17" s="548"/>
      <c r="H17" s="548"/>
      <c r="I17" s="548"/>
      <c r="J17" s="548"/>
      <c r="K17" s="548"/>
      <c r="L17" s="548"/>
      <c r="M17" s="548"/>
      <c r="N17" s="548"/>
      <c r="O17" s="548"/>
      <c r="P17" s="548"/>
      <c r="Q17" s="548"/>
      <c r="R17" s="548"/>
      <c r="S17" s="548"/>
      <c r="T17" s="548"/>
      <c r="U17" s="548"/>
      <c r="V17" s="548"/>
      <c r="W17" s="800"/>
      <c r="Y17" s="827"/>
      <c r="Z17" s="826"/>
      <c r="AA17" s="826"/>
      <c r="AB17" s="826"/>
      <c r="AC17" s="826"/>
      <c r="AD17" s="826"/>
      <c r="AE17" s="826"/>
      <c r="AF17" s="826"/>
      <c r="AG17" s="465"/>
    </row>
    <row r="18" spans="2:33" ht="15" customHeight="1">
      <c r="B18" s="82"/>
      <c r="C18" s="82"/>
      <c r="D18" s="505"/>
      <c r="E18" s="261"/>
      <c r="F18" s="261"/>
      <c r="G18" s="261"/>
      <c r="H18" s="261"/>
      <c r="I18" s="261"/>
      <c r="J18" s="261"/>
      <c r="K18" s="261"/>
      <c r="L18" s="261"/>
      <c r="M18" s="261"/>
      <c r="N18" s="261"/>
      <c r="O18" s="261"/>
      <c r="P18" s="261"/>
      <c r="Q18" s="261"/>
      <c r="R18" s="261"/>
      <c r="S18" s="261"/>
      <c r="T18" s="261"/>
      <c r="U18" s="261"/>
      <c r="V18" s="261"/>
      <c r="W18" s="567"/>
      <c r="X18" s="82"/>
      <c r="Y18" s="828"/>
      <c r="Z18" s="845"/>
      <c r="AA18" s="845"/>
      <c r="AB18" s="845"/>
      <c r="AC18" s="845"/>
      <c r="AD18" s="845"/>
      <c r="AE18" s="845"/>
      <c r="AF18" s="845"/>
      <c r="AG18" s="879"/>
    </row>
    <row r="19" spans="2:33" ht="15" customHeight="1">
      <c r="B19" s="82" t="s">
        <v>846</v>
      </c>
      <c r="C19" s="82"/>
      <c r="D19" s="82"/>
      <c r="E19" s="82"/>
      <c r="F19" s="82"/>
      <c r="G19" s="82"/>
      <c r="H19" s="82"/>
      <c r="I19" s="82"/>
      <c r="J19" s="82"/>
      <c r="K19" s="82"/>
      <c r="L19" s="82"/>
      <c r="M19" s="82"/>
      <c r="N19" s="72"/>
      <c r="O19" s="72"/>
      <c r="P19" s="72"/>
      <c r="Q19" s="72"/>
      <c r="R19" s="72"/>
      <c r="S19" s="72"/>
      <c r="T19" s="72"/>
      <c r="U19" s="72"/>
      <c r="V19" s="72"/>
      <c r="W19" s="82"/>
      <c r="X19" s="82"/>
      <c r="Y19" s="829" t="s">
        <v>50</v>
      </c>
      <c r="Z19" s="362"/>
      <c r="AA19" s="362"/>
      <c r="AB19" s="362"/>
      <c r="AC19" s="362"/>
      <c r="AD19" s="362"/>
      <c r="AE19" s="362"/>
      <c r="AF19" s="362"/>
      <c r="AG19" s="454"/>
    </row>
    <row r="20" spans="2:33" ht="15" customHeight="1">
      <c r="B20" s="72"/>
      <c r="C20" s="82"/>
      <c r="D20" s="82"/>
      <c r="E20" s="82"/>
      <c r="F20" s="82"/>
      <c r="G20" s="82"/>
      <c r="H20" s="82"/>
      <c r="I20" s="82"/>
      <c r="J20" s="82"/>
      <c r="K20" s="82"/>
      <c r="L20" s="82"/>
      <c r="M20" s="82"/>
      <c r="N20" s="72"/>
      <c r="O20" s="146"/>
      <c r="P20" s="72" t="s">
        <v>461</v>
      </c>
      <c r="Q20" s="72"/>
      <c r="R20" s="72"/>
      <c r="S20" s="146"/>
      <c r="T20" s="72" t="s">
        <v>388</v>
      </c>
      <c r="U20" s="72"/>
      <c r="V20" s="72"/>
      <c r="W20" s="82"/>
      <c r="X20" s="82"/>
      <c r="Y20" s="829"/>
      <c r="Z20" s="362"/>
      <c r="AA20" s="362"/>
      <c r="AB20" s="362"/>
      <c r="AC20" s="362"/>
      <c r="AD20" s="362"/>
      <c r="AE20" s="362"/>
      <c r="AF20" s="362"/>
      <c r="AG20" s="454"/>
    </row>
    <row r="21" spans="2:33" ht="15" customHeight="1">
      <c r="B21" s="82"/>
      <c r="C21" s="82" t="s">
        <v>802</v>
      </c>
      <c r="D21" s="82"/>
      <c r="E21" s="82"/>
      <c r="F21" s="82"/>
      <c r="G21" s="82"/>
      <c r="H21" s="82"/>
      <c r="I21" s="82"/>
      <c r="J21" s="82"/>
      <c r="K21" s="82"/>
      <c r="L21" s="82"/>
      <c r="M21" s="82"/>
      <c r="N21" s="82"/>
      <c r="O21" s="82"/>
      <c r="P21" s="82"/>
      <c r="Q21" s="82"/>
      <c r="R21" s="82"/>
      <c r="S21" s="82"/>
      <c r="T21" s="82"/>
      <c r="U21" s="82"/>
      <c r="V21" s="82"/>
      <c r="W21" s="82"/>
      <c r="X21" s="82"/>
      <c r="Y21" s="37"/>
      <c r="Z21" s="82"/>
      <c r="AA21" s="82"/>
      <c r="AB21" s="82"/>
      <c r="AC21" s="82"/>
      <c r="AD21" s="82"/>
      <c r="AE21" s="82"/>
      <c r="AF21" s="82"/>
    </row>
    <row r="22" spans="2:33" ht="15" customHeight="1">
      <c r="B22" s="72"/>
      <c r="C22" s="82"/>
      <c r="D22" s="504"/>
      <c r="E22" s="260"/>
      <c r="F22" s="260"/>
      <c r="G22" s="260"/>
      <c r="H22" s="260"/>
      <c r="I22" s="260"/>
      <c r="J22" s="260"/>
      <c r="K22" s="260"/>
      <c r="L22" s="260"/>
      <c r="M22" s="260"/>
      <c r="N22" s="260"/>
      <c r="O22" s="260"/>
      <c r="P22" s="260"/>
      <c r="Q22" s="260"/>
      <c r="R22" s="260"/>
      <c r="S22" s="260"/>
      <c r="T22" s="260"/>
      <c r="U22" s="260"/>
      <c r="V22" s="260"/>
      <c r="W22" s="566"/>
      <c r="X22" s="82"/>
      <c r="Y22" s="37"/>
      <c r="Z22" s="82"/>
      <c r="AA22" s="82"/>
      <c r="AB22" s="82"/>
      <c r="AC22" s="82"/>
      <c r="AD22" s="82"/>
      <c r="AE22" s="82"/>
      <c r="AF22" s="82"/>
    </row>
    <row r="23" spans="2:33" ht="15" customHeight="1">
      <c r="B23" s="117"/>
      <c r="D23" s="520"/>
      <c r="E23" s="548"/>
      <c r="F23" s="548"/>
      <c r="G23" s="548"/>
      <c r="H23" s="548"/>
      <c r="I23" s="548"/>
      <c r="J23" s="548"/>
      <c r="K23" s="548"/>
      <c r="L23" s="548"/>
      <c r="M23" s="548"/>
      <c r="N23" s="548"/>
      <c r="O23" s="548"/>
      <c r="P23" s="548"/>
      <c r="Q23" s="548"/>
      <c r="R23" s="548"/>
      <c r="S23" s="548"/>
      <c r="T23" s="548"/>
      <c r="U23" s="548"/>
      <c r="V23" s="548"/>
      <c r="W23" s="800"/>
      <c r="Y23" s="37"/>
    </row>
    <row r="24" spans="2:33" ht="15" customHeight="1">
      <c r="B24" s="117"/>
      <c r="D24" s="520"/>
      <c r="E24" s="548"/>
      <c r="F24" s="548"/>
      <c r="G24" s="548"/>
      <c r="H24" s="548"/>
      <c r="I24" s="548"/>
      <c r="J24" s="548"/>
      <c r="K24" s="548"/>
      <c r="L24" s="548"/>
      <c r="M24" s="548"/>
      <c r="N24" s="548"/>
      <c r="O24" s="548"/>
      <c r="P24" s="548"/>
      <c r="Q24" s="548"/>
      <c r="R24" s="548"/>
      <c r="S24" s="548"/>
      <c r="T24" s="548"/>
      <c r="U24" s="548"/>
      <c r="V24" s="548"/>
      <c r="W24" s="800"/>
      <c r="Y24" s="37"/>
    </row>
    <row r="25" spans="2:33" ht="15" customHeight="1">
      <c r="B25" s="82"/>
      <c r="C25" s="82"/>
      <c r="D25" s="520"/>
      <c r="E25" s="563"/>
      <c r="F25" s="563"/>
      <c r="G25" s="563"/>
      <c r="H25" s="563"/>
      <c r="I25" s="563"/>
      <c r="J25" s="563"/>
      <c r="K25" s="563"/>
      <c r="L25" s="563"/>
      <c r="M25" s="563"/>
      <c r="N25" s="563"/>
      <c r="O25" s="563"/>
      <c r="P25" s="563"/>
      <c r="Q25" s="563"/>
      <c r="R25" s="563"/>
      <c r="S25" s="563"/>
      <c r="T25" s="563"/>
      <c r="U25" s="563"/>
      <c r="V25" s="563"/>
      <c r="W25" s="800"/>
      <c r="X25" s="82"/>
      <c r="Y25" s="37"/>
      <c r="Z25" s="82"/>
      <c r="AA25" s="82"/>
      <c r="AB25" s="82"/>
      <c r="AC25" s="82"/>
      <c r="AD25" s="82"/>
      <c r="AE25" s="82"/>
      <c r="AF25" s="82"/>
    </row>
    <row r="26" spans="2:33" ht="15" customHeight="1">
      <c r="B26" s="82"/>
      <c r="C26" s="82"/>
      <c r="D26" s="505"/>
      <c r="E26" s="261"/>
      <c r="F26" s="261"/>
      <c r="G26" s="261"/>
      <c r="H26" s="261"/>
      <c r="I26" s="261"/>
      <c r="J26" s="261"/>
      <c r="K26" s="261"/>
      <c r="L26" s="261"/>
      <c r="M26" s="261"/>
      <c r="N26" s="261"/>
      <c r="O26" s="261"/>
      <c r="P26" s="261"/>
      <c r="Q26" s="261"/>
      <c r="R26" s="261"/>
      <c r="S26" s="261"/>
      <c r="T26" s="261"/>
      <c r="U26" s="261"/>
      <c r="V26" s="261"/>
      <c r="W26" s="567"/>
      <c r="X26" s="82"/>
      <c r="Y26" s="37"/>
      <c r="Z26" s="82"/>
      <c r="AA26" s="82"/>
      <c r="AB26" s="82"/>
      <c r="AC26" s="82"/>
      <c r="AD26" s="82"/>
      <c r="AE26" s="82"/>
      <c r="AF26" s="82"/>
    </row>
    <row r="27" spans="2:33" ht="15" customHeight="1">
      <c r="B27" s="82"/>
      <c r="C27" s="82"/>
      <c r="D27" s="82"/>
      <c r="E27" s="82"/>
      <c r="F27" s="82"/>
      <c r="G27" s="82"/>
      <c r="H27" s="82"/>
      <c r="I27" s="82"/>
      <c r="J27" s="82"/>
      <c r="K27" s="82"/>
      <c r="L27" s="82"/>
      <c r="M27" s="82"/>
      <c r="N27" s="82"/>
      <c r="O27" s="82"/>
      <c r="P27" s="82"/>
      <c r="Q27" s="82"/>
      <c r="R27" s="82"/>
      <c r="S27" s="82"/>
      <c r="T27" s="82"/>
      <c r="U27" s="82"/>
      <c r="V27" s="82"/>
      <c r="W27" s="82"/>
      <c r="X27" s="82"/>
      <c r="Y27" s="37"/>
      <c r="Z27" s="82"/>
      <c r="AA27" s="82"/>
      <c r="AB27" s="82"/>
      <c r="AC27" s="82"/>
      <c r="AD27" s="82"/>
      <c r="AE27" s="82"/>
      <c r="AF27" s="82"/>
    </row>
    <row r="28" spans="2:33" ht="15" customHeight="1">
      <c r="B28" s="82" t="s">
        <v>847</v>
      </c>
      <c r="C28" s="82"/>
      <c r="D28" s="82"/>
      <c r="E28" s="82"/>
      <c r="F28" s="82"/>
      <c r="G28" s="82"/>
      <c r="H28" s="82"/>
      <c r="I28" s="82"/>
      <c r="J28" s="82"/>
      <c r="K28" s="82"/>
      <c r="L28" s="82"/>
      <c r="M28" s="82"/>
      <c r="N28" s="82"/>
      <c r="O28" s="82"/>
      <c r="P28" s="146"/>
      <c r="Q28" s="72" t="s">
        <v>461</v>
      </c>
      <c r="R28" s="72"/>
      <c r="S28" s="72"/>
      <c r="T28" s="146"/>
      <c r="U28" s="72" t="s">
        <v>388</v>
      </c>
      <c r="V28" s="82"/>
      <c r="W28" s="82"/>
      <c r="X28" s="82"/>
      <c r="Y28" s="37"/>
      <c r="Z28" s="82"/>
      <c r="AA28" s="82"/>
      <c r="AB28" s="82"/>
      <c r="AC28" s="82"/>
      <c r="AD28" s="82"/>
      <c r="AE28" s="82"/>
      <c r="AF28" s="82"/>
    </row>
    <row r="29" spans="2:33" ht="15" customHeight="1">
      <c r="B29" s="82"/>
      <c r="C29" s="82"/>
      <c r="D29" s="82"/>
      <c r="E29" s="82"/>
      <c r="F29" s="82"/>
      <c r="G29" s="82"/>
      <c r="H29" s="82"/>
      <c r="I29" s="82"/>
      <c r="J29" s="82"/>
      <c r="K29" s="82"/>
      <c r="L29" s="82"/>
      <c r="M29" s="82"/>
      <c r="N29" s="82"/>
      <c r="O29" s="82"/>
      <c r="P29" s="82"/>
      <c r="Q29" s="82"/>
      <c r="R29" s="82"/>
      <c r="S29" s="82"/>
      <c r="T29" s="82"/>
      <c r="U29" s="82"/>
      <c r="V29" s="82"/>
      <c r="W29" s="82"/>
      <c r="X29" s="82"/>
      <c r="Y29" s="37"/>
      <c r="Z29" s="82"/>
      <c r="AA29" s="82"/>
      <c r="AB29" s="82"/>
      <c r="AC29" s="82"/>
      <c r="AD29" s="82"/>
      <c r="AE29" s="82"/>
      <c r="AF29" s="82"/>
    </row>
    <row r="30" spans="2:33" ht="15" customHeight="1">
      <c r="B30" s="82" t="s">
        <v>850</v>
      </c>
      <c r="C30" s="82"/>
      <c r="D30" s="82"/>
      <c r="E30" s="82"/>
      <c r="F30" s="82"/>
      <c r="G30" s="82"/>
      <c r="H30" s="82"/>
      <c r="I30" s="82"/>
      <c r="J30" s="82"/>
      <c r="K30" s="82"/>
      <c r="L30" s="82"/>
      <c r="M30" s="82"/>
      <c r="N30" s="82"/>
      <c r="O30" s="82"/>
      <c r="P30" s="146"/>
      <c r="Q30" s="72" t="s">
        <v>581</v>
      </c>
      <c r="R30" s="72"/>
      <c r="S30" s="72"/>
      <c r="T30" s="146"/>
      <c r="U30" s="72" t="s">
        <v>97</v>
      </c>
      <c r="V30" s="82"/>
      <c r="W30" s="82"/>
      <c r="X30" s="82"/>
      <c r="Y30" s="830" t="s">
        <v>892</v>
      </c>
      <c r="Z30" s="82"/>
      <c r="AA30" s="82"/>
      <c r="AB30" s="82"/>
      <c r="AC30" s="82"/>
      <c r="AD30" s="82"/>
      <c r="AE30" s="82"/>
      <c r="AF30" s="82"/>
    </row>
    <row r="31" spans="2:33" ht="15" customHeight="1">
      <c r="B31" s="82"/>
      <c r="C31" s="82"/>
      <c r="D31" s="82"/>
      <c r="E31" s="82"/>
      <c r="F31" s="82"/>
      <c r="G31" s="82"/>
      <c r="H31" s="82"/>
      <c r="I31" s="82"/>
      <c r="J31" s="82"/>
      <c r="K31" s="82"/>
      <c r="L31" s="82"/>
      <c r="M31" s="82"/>
      <c r="N31" s="82"/>
      <c r="O31" s="82"/>
      <c r="P31" s="82"/>
      <c r="Q31" s="82"/>
      <c r="R31" s="82"/>
      <c r="S31" s="82"/>
      <c r="T31" s="82"/>
      <c r="U31" s="82"/>
      <c r="V31" s="82"/>
      <c r="W31" s="82"/>
      <c r="X31" s="82"/>
      <c r="Y31" s="279"/>
      <c r="Z31" s="281"/>
      <c r="AA31" s="281"/>
      <c r="AB31" s="281"/>
      <c r="AC31" s="281"/>
      <c r="AD31" s="281"/>
      <c r="AE31" s="281"/>
      <c r="AF31" s="281"/>
      <c r="AG31" s="396"/>
    </row>
    <row r="32" spans="2:33" ht="15" customHeight="1">
      <c r="B32" s="82"/>
      <c r="C32" s="82" t="s">
        <v>1061</v>
      </c>
      <c r="D32" s="82"/>
      <c r="E32" s="82"/>
      <c r="F32" s="82"/>
      <c r="G32" s="82"/>
      <c r="H32" s="82"/>
      <c r="I32" s="82"/>
      <c r="J32" s="82"/>
      <c r="K32" s="82"/>
      <c r="L32" s="82"/>
      <c r="M32" s="82"/>
      <c r="N32" s="82"/>
      <c r="O32" s="82"/>
      <c r="P32" s="82"/>
      <c r="Q32" s="82"/>
      <c r="R32" s="82"/>
      <c r="S32" s="82"/>
      <c r="T32" s="82"/>
      <c r="U32" s="82"/>
      <c r="V32" s="82"/>
      <c r="W32" s="82"/>
      <c r="X32" s="82"/>
      <c r="Y32" s="279"/>
      <c r="Z32" s="281"/>
      <c r="AA32" s="281"/>
      <c r="AB32" s="281"/>
      <c r="AC32" s="281"/>
      <c r="AD32" s="281"/>
      <c r="AE32" s="281"/>
      <c r="AF32" s="281"/>
      <c r="AG32" s="396"/>
    </row>
    <row r="33" spans="2:33" ht="15" customHeight="1">
      <c r="B33" s="82"/>
      <c r="C33" s="82"/>
      <c r="D33" s="504"/>
      <c r="E33" s="260"/>
      <c r="F33" s="260"/>
      <c r="G33" s="260"/>
      <c r="H33" s="260"/>
      <c r="I33" s="260"/>
      <c r="J33" s="260"/>
      <c r="K33" s="260"/>
      <c r="L33" s="260"/>
      <c r="M33" s="260"/>
      <c r="N33" s="260"/>
      <c r="O33" s="260"/>
      <c r="P33" s="260"/>
      <c r="Q33" s="260"/>
      <c r="R33" s="260"/>
      <c r="S33" s="260"/>
      <c r="T33" s="260"/>
      <c r="U33" s="260"/>
      <c r="V33" s="260"/>
      <c r="W33" s="566"/>
      <c r="X33" s="82"/>
      <c r="Y33" s="37"/>
      <c r="Z33" s="82"/>
      <c r="AA33" s="82"/>
      <c r="AB33" s="82"/>
      <c r="AC33" s="82"/>
      <c r="AD33" s="82"/>
      <c r="AE33" s="82"/>
      <c r="AF33" s="82"/>
    </row>
    <row r="34" spans="2:33" ht="15" customHeight="1">
      <c r="D34" s="520"/>
      <c r="E34" s="548"/>
      <c r="F34" s="548"/>
      <c r="G34" s="548"/>
      <c r="H34" s="548"/>
      <c r="I34" s="548"/>
      <c r="J34" s="548"/>
      <c r="K34" s="548"/>
      <c r="L34" s="548"/>
      <c r="M34" s="548"/>
      <c r="N34" s="548"/>
      <c r="O34" s="548"/>
      <c r="P34" s="548"/>
      <c r="Q34" s="548"/>
      <c r="R34" s="548"/>
      <c r="S34" s="548"/>
      <c r="T34" s="548"/>
      <c r="U34" s="548"/>
      <c r="V34" s="548"/>
      <c r="W34" s="800"/>
      <c r="Y34" s="37"/>
    </row>
    <row r="35" spans="2:33" ht="15" customHeight="1">
      <c r="D35" s="520"/>
      <c r="E35" s="548"/>
      <c r="F35" s="548"/>
      <c r="G35" s="548"/>
      <c r="H35" s="548"/>
      <c r="I35" s="548"/>
      <c r="J35" s="548"/>
      <c r="K35" s="548"/>
      <c r="L35" s="548"/>
      <c r="M35" s="548"/>
      <c r="N35" s="548"/>
      <c r="O35" s="548"/>
      <c r="P35" s="548"/>
      <c r="Q35" s="548"/>
      <c r="R35" s="548"/>
      <c r="S35" s="548"/>
      <c r="T35" s="548"/>
      <c r="U35" s="548"/>
      <c r="V35" s="548"/>
      <c r="W35" s="800"/>
      <c r="Y35" s="37"/>
    </row>
    <row r="36" spans="2:33" ht="15" customHeight="1">
      <c r="B36" s="82"/>
      <c r="C36" s="82"/>
      <c r="D36" s="520"/>
      <c r="E36" s="563"/>
      <c r="F36" s="563"/>
      <c r="G36" s="563"/>
      <c r="H36" s="563"/>
      <c r="I36" s="563"/>
      <c r="J36" s="563"/>
      <c r="K36" s="563"/>
      <c r="L36" s="563"/>
      <c r="M36" s="563"/>
      <c r="N36" s="563"/>
      <c r="O36" s="563"/>
      <c r="P36" s="563"/>
      <c r="Q36" s="563"/>
      <c r="R36" s="563"/>
      <c r="S36" s="563"/>
      <c r="T36" s="563"/>
      <c r="U36" s="563"/>
      <c r="V36" s="563"/>
      <c r="W36" s="800"/>
      <c r="X36" s="82"/>
      <c r="Y36" s="37"/>
      <c r="Z36" s="82"/>
      <c r="AA36" s="82"/>
      <c r="AB36" s="82"/>
      <c r="AC36" s="82"/>
      <c r="AD36" s="82"/>
      <c r="AE36" s="82"/>
      <c r="AF36" s="82"/>
    </row>
    <row r="37" spans="2:33" ht="15" customHeight="1">
      <c r="B37" s="82"/>
      <c r="C37" s="82"/>
      <c r="D37" s="505"/>
      <c r="E37" s="261"/>
      <c r="F37" s="261"/>
      <c r="G37" s="261"/>
      <c r="H37" s="261"/>
      <c r="I37" s="261"/>
      <c r="J37" s="261"/>
      <c r="K37" s="261"/>
      <c r="L37" s="261"/>
      <c r="M37" s="261"/>
      <c r="N37" s="261"/>
      <c r="O37" s="261"/>
      <c r="P37" s="261"/>
      <c r="Q37" s="261"/>
      <c r="R37" s="261"/>
      <c r="S37" s="261"/>
      <c r="T37" s="261"/>
      <c r="U37" s="261"/>
      <c r="V37" s="261"/>
      <c r="W37" s="567"/>
      <c r="X37" s="82"/>
      <c r="Y37" s="37"/>
      <c r="Z37" s="82"/>
      <c r="AA37" s="82"/>
      <c r="AB37" s="82"/>
      <c r="AC37" s="82"/>
      <c r="AD37" s="82"/>
      <c r="AE37" s="82"/>
      <c r="AF37" s="82"/>
    </row>
    <row r="38" spans="2:33" ht="15" customHeight="1">
      <c r="B38" s="82"/>
      <c r="C38" s="82"/>
      <c r="D38" s="82"/>
      <c r="E38" s="82"/>
      <c r="F38" s="82"/>
      <c r="G38" s="82"/>
      <c r="H38" s="82"/>
      <c r="I38" s="82"/>
      <c r="J38" s="82"/>
      <c r="K38" s="82"/>
      <c r="L38" s="82"/>
      <c r="M38" s="82"/>
      <c r="N38" s="82"/>
      <c r="O38" s="82"/>
      <c r="P38" s="82"/>
      <c r="Q38" s="82"/>
      <c r="R38" s="82"/>
      <c r="S38" s="82"/>
      <c r="T38" s="82"/>
      <c r="U38" s="82"/>
      <c r="V38" s="82"/>
      <c r="W38" s="82"/>
      <c r="X38" s="82"/>
      <c r="Y38" s="37"/>
      <c r="Z38" s="82"/>
      <c r="AA38" s="82"/>
      <c r="AB38" s="82"/>
      <c r="AC38" s="82"/>
      <c r="AD38" s="82"/>
      <c r="AE38" s="82"/>
      <c r="AF38" s="82"/>
    </row>
    <row r="39" spans="2:33" ht="15" customHeight="1">
      <c r="C39" s="4" t="s">
        <v>82</v>
      </c>
      <c r="P39" s="146"/>
      <c r="Q39" s="72" t="s">
        <v>461</v>
      </c>
      <c r="R39" s="72"/>
      <c r="S39" s="72"/>
      <c r="T39" s="146"/>
      <c r="U39" s="72" t="s">
        <v>388</v>
      </c>
      <c r="Y39" s="831"/>
      <c r="Z39" s="534"/>
      <c r="AA39" s="534"/>
      <c r="AB39" s="534"/>
      <c r="AC39" s="534"/>
      <c r="AD39" s="534"/>
      <c r="AE39" s="534"/>
      <c r="AF39" s="534"/>
      <c r="AG39" s="880"/>
    </row>
    <row r="40" spans="2:33" ht="15" customHeight="1">
      <c r="Y40" s="37"/>
    </row>
    <row r="41" spans="2:33" ht="15" customHeight="1">
      <c r="B41" s="119" t="s">
        <v>455</v>
      </c>
      <c r="C41" s="119"/>
      <c r="D41" s="119"/>
      <c r="E41" s="119"/>
      <c r="F41" s="119"/>
      <c r="G41" s="119"/>
      <c r="H41" s="119"/>
      <c r="I41" s="119"/>
      <c r="J41" s="119"/>
      <c r="K41" s="119"/>
      <c r="L41" s="119"/>
      <c r="M41" s="119"/>
      <c r="N41" s="119"/>
      <c r="O41" s="119"/>
      <c r="P41" s="119"/>
      <c r="Q41" s="119"/>
      <c r="R41" s="119"/>
      <c r="S41" s="119"/>
      <c r="T41" s="119"/>
      <c r="U41" s="119"/>
      <c r="V41" s="119"/>
      <c r="W41" s="119"/>
      <c r="X41" s="810"/>
      <c r="Y41" s="37"/>
    </row>
    <row r="42" spans="2:33" ht="15" customHeight="1">
      <c r="B42" s="119"/>
      <c r="C42" s="119"/>
      <c r="D42" s="119"/>
      <c r="E42" s="119"/>
      <c r="F42" s="119"/>
      <c r="G42" s="119"/>
      <c r="H42" s="119"/>
      <c r="I42" s="119"/>
      <c r="J42" s="119"/>
      <c r="K42" s="119"/>
      <c r="L42" s="119"/>
      <c r="M42" s="119"/>
      <c r="N42" s="119"/>
      <c r="O42" s="119"/>
      <c r="P42" s="119"/>
      <c r="Q42" s="119"/>
      <c r="R42" s="119"/>
      <c r="S42" s="119"/>
      <c r="T42" s="119"/>
      <c r="U42" s="119"/>
      <c r="V42" s="119"/>
      <c r="W42" s="119"/>
      <c r="X42" s="810"/>
      <c r="Y42" s="37"/>
    </row>
    <row r="43" spans="2:33" ht="15" customHeight="1">
      <c r="P43" s="146"/>
      <c r="Q43" s="72" t="s">
        <v>581</v>
      </c>
      <c r="R43" s="72"/>
      <c r="S43" s="72"/>
      <c r="T43" s="146"/>
      <c r="U43" s="72" t="s">
        <v>97</v>
      </c>
      <c r="Y43" s="37"/>
    </row>
    <row r="44" spans="2:33" ht="15" customHeight="1">
      <c r="B44" s="82" t="s">
        <v>521</v>
      </c>
      <c r="C44" s="82"/>
      <c r="D44" s="82"/>
      <c r="E44" s="82"/>
      <c r="F44" s="82"/>
      <c r="G44" s="82"/>
      <c r="H44" s="82"/>
      <c r="I44" s="82"/>
      <c r="J44" s="82"/>
      <c r="K44" s="82"/>
      <c r="L44" s="82"/>
      <c r="M44" s="82"/>
      <c r="N44" s="82"/>
      <c r="O44" s="82"/>
      <c r="P44" s="82"/>
      <c r="Q44" s="82"/>
      <c r="R44" s="82"/>
      <c r="S44" s="82"/>
      <c r="T44" s="82"/>
      <c r="U44" s="82"/>
      <c r="V44" s="82"/>
      <c r="W44" s="82"/>
      <c r="X44" s="225"/>
      <c r="Y44" s="374" t="s">
        <v>1118</v>
      </c>
      <c r="Z44" s="374"/>
      <c r="AA44" s="374"/>
      <c r="AB44" s="374"/>
      <c r="AC44" s="374"/>
      <c r="AD44" s="374"/>
      <c r="AE44" s="374"/>
      <c r="AF44" s="374"/>
      <c r="AG44" s="440"/>
    </row>
    <row r="45" spans="2:33" ht="15" customHeight="1">
      <c r="B45" s="476"/>
      <c r="C45" s="502" t="s">
        <v>165</v>
      </c>
      <c r="D45" s="535"/>
      <c r="E45" s="564"/>
      <c r="F45" s="584" t="s">
        <v>659</v>
      </c>
      <c r="G45" s="604"/>
      <c r="H45" s="636"/>
      <c r="I45" s="483" t="s">
        <v>666</v>
      </c>
      <c r="J45" s="507"/>
      <c r="K45" s="507"/>
      <c r="L45" s="507"/>
      <c r="M45" s="507"/>
      <c r="N45" s="617"/>
      <c r="O45" s="734" t="s">
        <v>56</v>
      </c>
      <c r="P45" s="741"/>
      <c r="Q45" s="741"/>
      <c r="R45" s="741"/>
      <c r="S45" s="741"/>
      <c r="T45" s="741"/>
      <c r="U45" s="784"/>
      <c r="V45" s="793" t="s">
        <v>238</v>
      </c>
      <c r="W45" s="801"/>
      <c r="X45" s="811"/>
      <c r="Y45" s="374"/>
      <c r="Z45" s="374"/>
      <c r="AA45" s="374"/>
      <c r="AB45" s="374"/>
      <c r="AC45" s="374"/>
      <c r="AD45" s="374"/>
      <c r="AE45" s="374"/>
      <c r="AF45" s="374"/>
      <c r="AG45" s="440"/>
    </row>
    <row r="46" spans="2:33" ht="15" customHeight="1">
      <c r="B46" s="477"/>
      <c r="C46" s="503"/>
      <c r="D46" s="536"/>
      <c r="E46" s="565"/>
      <c r="F46" s="585"/>
      <c r="G46" s="605"/>
      <c r="H46" s="637"/>
      <c r="I46" s="483" t="s">
        <v>562</v>
      </c>
      <c r="J46" s="617"/>
      <c r="K46" s="483" t="s">
        <v>53</v>
      </c>
      <c r="L46" s="617"/>
      <c r="M46" s="715" t="s">
        <v>303</v>
      </c>
      <c r="N46" s="728"/>
      <c r="O46" s="735"/>
      <c r="P46" s="742"/>
      <c r="Q46" s="742"/>
      <c r="R46" s="742"/>
      <c r="S46" s="742"/>
      <c r="T46" s="742"/>
      <c r="U46" s="785"/>
      <c r="V46" s="794"/>
      <c r="W46" s="802"/>
      <c r="X46" s="812"/>
      <c r="Y46" s="374"/>
      <c r="Z46" s="374"/>
      <c r="AA46" s="374"/>
      <c r="AB46" s="374"/>
      <c r="AC46" s="374"/>
      <c r="AD46" s="374"/>
      <c r="AE46" s="374"/>
      <c r="AF46" s="374"/>
      <c r="AG46" s="440"/>
    </row>
    <row r="47" spans="2:33" ht="15" customHeight="1">
      <c r="B47" s="478" t="s">
        <v>537</v>
      </c>
      <c r="C47" s="504"/>
      <c r="D47" s="260"/>
      <c r="E47" s="566"/>
      <c r="F47" s="504"/>
      <c r="G47" s="260"/>
      <c r="H47" s="566"/>
      <c r="I47" s="504"/>
      <c r="J47" s="566"/>
      <c r="K47" s="504"/>
      <c r="L47" s="566"/>
      <c r="M47" s="504"/>
      <c r="N47" s="566"/>
      <c r="O47" s="504"/>
      <c r="P47" s="260"/>
      <c r="Q47" s="247" t="s">
        <v>667</v>
      </c>
      <c r="R47" s="260"/>
      <c r="S47" s="260"/>
      <c r="T47" s="247" t="s">
        <v>669</v>
      </c>
      <c r="U47" s="435"/>
      <c r="V47" s="795"/>
      <c r="W47" s="803"/>
      <c r="X47" s="813"/>
      <c r="Y47" s="374"/>
      <c r="Z47" s="374"/>
      <c r="AA47" s="374"/>
      <c r="AB47" s="374"/>
      <c r="AC47" s="374"/>
      <c r="AD47" s="374"/>
      <c r="AE47" s="374"/>
      <c r="AF47" s="374"/>
      <c r="AG47" s="440"/>
    </row>
    <row r="48" spans="2:33" ht="15" customHeight="1">
      <c r="B48" s="479"/>
      <c r="C48" s="505"/>
      <c r="D48" s="261"/>
      <c r="E48" s="567"/>
      <c r="F48" s="505"/>
      <c r="G48" s="261"/>
      <c r="H48" s="567"/>
      <c r="I48" s="505"/>
      <c r="J48" s="567"/>
      <c r="K48" s="505"/>
      <c r="L48" s="567"/>
      <c r="M48" s="505"/>
      <c r="N48" s="567"/>
      <c r="O48" s="269" t="s">
        <v>30</v>
      </c>
      <c r="P48" s="261"/>
      <c r="Q48" s="261"/>
      <c r="R48" s="84" t="s">
        <v>667</v>
      </c>
      <c r="S48" s="261"/>
      <c r="T48" s="261"/>
      <c r="U48" s="786" t="s">
        <v>669</v>
      </c>
      <c r="V48" s="796"/>
      <c r="W48" s="804"/>
      <c r="X48" s="436" t="s">
        <v>270</v>
      </c>
      <c r="Y48" s="374"/>
      <c r="Z48" s="374"/>
      <c r="AA48" s="374"/>
      <c r="AB48" s="374"/>
      <c r="AC48" s="374"/>
      <c r="AD48" s="374"/>
      <c r="AE48" s="374"/>
      <c r="AF48" s="374"/>
      <c r="AG48" s="440"/>
    </row>
    <row r="49" spans="1:62" ht="15" customHeight="1">
      <c r="B49" s="478" t="s">
        <v>243</v>
      </c>
      <c r="C49" s="504"/>
      <c r="D49" s="260"/>
      <c r="E49" s="566"/>
      <c r="F49" s="504"/>
      <c r="G49" s="260"/>
      <c r="H49" s="566"/>
      <c r="I49" s="504"/>
      <c r="J49" s="566"/>
      <c r="K49" s="504"/>
      <c r="L49" s="566"/>
      <c r="M49" s="504"/>
      <c r="N49" s="566"/>
      <c r="O49" s="504"/>
      <c r="P49" s="260"/>
      <c r="Q49" s="247" t="s">
        <v>667</v>
      </c>
      <c r="R49" s="260"/>
      <c r="S49" s="260"/>
      <c r="T49" s="247" t="s">
        <v>669</v>
      </c>
      <c r="U49" s="435"/>
      <c r="V49" s="795"/>
      <c r="W49" s="803"/>
      <c r="X49" s="813"/>
      <c r="Y49" s="374"/>
      <c r="Z49" s="374"/>
      <c r="AA49" s="374"/>
      <c r="AB49" s="374"/>
      <c r="AC49" s="374"/>
      <c r="AD49" s="374"/>
      <c r="AE49" s="374"/>
      <c r="AF49" s="374"/>
      <c r="AG49" s="440"/>
    </row>
    <row r="50" spans="1:62" ht="15" customHeight="1">
      <c r="B50" s="479"/>
      <c r="C50" s="505"/>
      <c r="D50" s="261"/>
      <c r="E50" s="567"/>
      <c r="F50" s="505"/>
      <c r="G50" s="261"/>
      <c r="H50" s="567"/>
      <c r="I50" s="505"/>
      <c r="J50" s="567"/>
      <c r="K50" s="505"/>
      <c r="L50" s="567"/>
      <c r="M50" s="505"/>
      <c r="N50" s="567"/>
      <c r="O50" s="269" t="s">
        <v>30</v>
      </c>
      <c r="P50" s="261"/>
      <c r="Q50" s="261"/>
      <c r="R50" s="84" t="s">
        <v>667</v>
      </c>
      <c r="S50" s="261"/>
      <c r="T50" s="261"/>
      <c r="U50" s="786" t="s">
        <v>669</v>
      </c>
      <c r="V50" s="796"/>
      <c r="W50" s="804"/>
      <c r="X50" s="436" t="s">
        <v>270</v>
      </c>
      <c r="Y50" s="374"/>
      <c r="Z50" s="374"/>
      <c r="AA50" s="374"/>
      <c r="AB50" s="374"/>
      <c r="AC50" s="374"/>
      <c r="AD50" s="374"/>
      <c r="AE50" s="374"/>
      <c r="AF50" s="374"/>
      <c r="AG50" s="440"/>
    </row>
    <row r="51" spans="1:62" ht="15" customHeight="1">
      <c r="C51" s="4" t="s">
        <v>1062</v>
      </c>
      <c r="X51" s="225"/>
      <c r="Y51" s="374"/>
      <c r="Z51" s="374"/>
      <c r="AA51" s="374"/>
      <c r="AB51" s="374"/>
      <c r="AC51" s="374"/>
      <c r="AD51" s="374"/>
      <c r="AE51" s="374"/>
      <c r="AF51" s="374"/>
      <c r="AG51" s="440"/>
    </row>
    <row r="52" spans="1:62" ht="15" customHeight="1">
      <c r="D52" s="146"/>
      <c r="E52" s="4" t="s">
        <v>531</v>
      </c>
      <c r="I52" s="146"/>
      <c r="J52" s="4" t="s">
        <v>384</v>
      </c>
      <c r="R52" s="146"/>
      <c r="S52" s="4" t="s">
        <v>704</v>
      </c>
      <c r="X52" s="225"/>
    </row>
    <row r="53" spans="1:62" ht="15" customHeight="1">
      <c r="A53" s="18"/>
      <c r="B53" s="84"/>
      <c r="C53" s="84"/>
      <c r="D53" s="84"/>
      <c r="E53" s="84"/>
      <c r="F53" s="84"/>
      <c r="G53" s="84"/>
      <c r="H53" s="84"/>
      <c r="I53" s="84"/>
      <c r="J53" s="84"/>
      <c r="K53" s="84"/>
      <c r="L53" s="84"/>
      <c r="M53" s="84"/>
      <c r="N53" s="84"/>
      <c r="O53" s="84"/>
      <c r="P53" s="84"/>
      <c r="Q53" s="84"/>
      <c r="R53" s="84"/>
      <c r="S53" s="84"/>
      <c r="T53" s="84"/>
      <c r="U53" s="84"/>
      <c r="V53" s="84"/>
      <c r="W53" s="84"/>
      <c r="X53" s="786"/>
      <c r="Y53" s="84"/>
      <c r="Z53" s="84"/>
      <c r="AA53" s="84"/>
      <c r="AB53" s="84"/>
      <c r="AC53" s="84"/>
      <c r="AD53" s="84"/>
      <c r="AE53" s="84"/>
      <c r="AF53" s="84"/>
      <c r="AG53" s="423"/>
    </row>
    <row r="54" spans="1:62" ht="15" customHeight="1">
      <c r="A54" s="57" t="s">
        <v>682</v>
      </c>
      <c r="B54" s="57"/>
      <c r="C54" s="57"/>
      <c r="D54" s="57"/>
      <c r="E54" s="57"/>
      <c r="F54" s="57"/>
      <c r="G54" s="57"/>
      <c r="H54" s="57"/>
      <c r="I54" s="57"/>
      <c r="J54" s="57"/>
      <c r="K54" s="57"/>
      <c r="L54" s="57"/>
      <c r="M54" s="57"/>
      <c r="N54" s="57"/>
      <c r="O54" s="57"/>
      <c r="P54" s="57"/>
      <c r="Q54" s="57"/>
      <c r="R54" s="57"/>
      <c r="S54" s="57"/>
      <c r="T54" s="57"/>
      <c r="U54" s="57"/>
      <c r="V54" s="57"/>
      <c r="W54" s="57"/>
      <c r="X54" s="57"/>
      <c r="Y54" s="102" t="s">
        <v>220</v>
      </c>
      <c r="Z54" s="102"/>
      <c r="AA54" s="102"/>
      <c r="AB54" s="102"/>
      <c r="AC54" s="102"/>
      <c r="AD54" s="102"/>
      <c r="AE54" s="102"/>
      <c r="AF54" s="102"/>
      <c r="AG54" s="102"/>
    </row>
    <row r="55" spans="1:62" ht="15" customHeight="1">
      <c r="A55" s="57"/>
      <c r="B55" s="57"/>
      <c r="C55" s="57"/>
      <c r="D55" s="57"/>
      <c r="E55" s="57"/>
      <c r="F55" s="57"/>
      <c r="G55" s="57"/>
      <c r="H55" s="57"/>
      <c r="I55" s="57"/>
      <c r="J55" s="57"/>
      <c r="K55" s="57"/>
      <c r="L55" s="57"/>
      <c r="M55" s="57"/>
      <c r="N55" s="57"/>
      <c r="O55" s="57"/>
      <c r="P55" s="57"/>
      <c r="Q55" s="57"/>
      <c r="R55" s="57"/>
      <c r="S55" s="57"/>
      <c r="T55" s="57"/>
      <c r="U55" s="57"/>
      <c r="V55" s="57"/>
      <c r="W55" s="57"/>
      <c r="X55" s="57"/>
      <c r="Y55" s="102"/>
      <c r="Z55" s="102"/>
      <c r="AA55" s="102"/>
      <c r="AB55" s="102"/>
      <c r="AC55" s="102"/>
      <c r="AD55" s="102"/>
      <c r="AE55" s="102"/>
      <c r="AF55" s="102"/>
      <c r="AG55" s="102"/>
    </row>
    <row r="56" spans="1:62" ht="15" customHeight="1">
      <c r="B56" s="82"/>
      <c r="C56" s="39" t="s">
        <v>600</v>
      </c>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J56" s="516"/>
      <c r="AK56" s="516"/>
      <c r="AL56" s="516"/>
      <c r="AM56" s="516"/>
      <c r="AN56" s="516"/>
      <c r="AO56" s="71"/>
      <c r="AP56" s="71"/>
      <c r="AQ56" s="71"/>
      <c r="AR56" s="71"/>
      <c r="AS56" s="71"/>
      <c r="AT56" s="71"/>
      <c r="AU56" s="71"/>
      <c r="AV56" s="71"/>
      <c r="AW56" s="71"/>
      <c r="AX56" s="71"/>
      <c r="AY56" s="71"/>
      <c r="AZ56" s="71"/>
      <c r="BA56" s="71"/>
      <c r="BB56" s="71"/>
      <c r="BC56" s="71"/>
      <c r="BD56" s="71"/>
      <c r="BE56" s="71"/>
      <c r="BF56" s="71"/>
      <c r="BG56" s="71"/>
      <c r="BH56" s="71"/>
      <c r="BI56" s="82"/>
      <c r="BJ56" s="82"/>
    </row>
    <row r="57" spans="1:62" ht="15" customHeight="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J57" s="71"/>
      <c r="AK57" s="71"/>
      <c r="AL57" s="71"/>
      <c r="AM57" s="71"/>
      <c r="AN57" s="71"/>
      <c r="AO57" s="205"/>
      <c r="AP57" s="205"/>
      <c r="AQ57" s="205"/>
      <c r="AR57" s="205"/>
      <c r="AS57" s="205"/>
      <c r="AT57" s="205"/>
      <c r="AU57" s="205"/>
      <c r="AV57" s="205"/>
      <c r="AW57" s="205"/>
      <c r="AX57" s="205"/>
      <c r="AY57" s="205"/>
      <c r="AZ57" s="205"/>
      <c r="BA57" s="205"/>
      <c r="BB57" s="205"/>
      <c r="BC57" s="205"/>
      <c r="BD57" s="205"/>
      <c r="BE57" s="205"/>
      <c r="BF57" s="205"/>
      <c r="BG57" s="205"/>
      <c r="BH57" s="205"/>
      <c r="BI57" s="82"/>
      <c r="BJ57" s="82"/>
    </row>
    <row r="58" spans="1:62" ht="15" customHeight="1">
      <c r="B58" s="480"/>
      <c r="C58" s="480"/>
      <c r="D58" s="537" t="s">
        <v>276</v>
      </c>
      <c r="E58" s="537"/>
      <c r="F58" s="483" t="s">
        <v>219</v>
      </c>
      <c r="G58" s="507"/>
      <c r="H58" s="507"/>
      <c r="I58" s="507"/>
      <c r="J58" s="507"/>
      <c r="K58" s="507"/>
      <c r="L58" s="507"/>
      <c r="M58" s="507"/>
      <c r="N58" s="507"/>
      <c r="O58" s="507"/>
      <c r="P58" s="743"/>
      <c r="Q58" s="743"/>
      <c r="R58" s="507"/>
      <c r="S58" s="507"/>
      <c r="T58" s="507"/>
      <c r="U58" s="507"/>
      <c r="V58" s="507"/>
      <c r="W58" s="507"/>
      <c r="X58" s="507"/>
      <c r="Y58" s="507"/>
      <c r="Z58" s="507"/>
      <c r="AA58" s="507"/>
      <c r="AB58" s="507"/>
      <c r="AC58" s="507"/>
      <c r="AD58" s="617"/>
      <c r="AE58" s="82"/>
      <c r="AF58" s="82"/>
      <c r="AJ58" s="889"/>
      <c r="AK58" s="889"/>
      <c r="AL58" s="889"/>
      <c r="AM58" s="889"/>
      <c r="AN58" s="889"/>
      <c r="AO58" s="205"/>
      <c r="AP58" s="205"/>
      <c r="AQ58" s="205"/>
      <c r="AR58" s="205"/>
      <c r="AS58" s="205"/>
      <c r="AT58" s="205"/>
      <c r="AU58" s="205"/>
      <c r="AV58" s="205"/>
      <c r="AW58" s="205"/>
      <c r="AX58" s="205"/>
      <c r="AY58" s="205"/>
      <c r="AZ58" s="205"/>
      <c r="BA58" s="205"/>
      <c r="BB58" s="205"/>
      <c r="BC58" s="205"/>
      <c r="BD58" s="205"/>
      <c r="BE58" s="205"/>
      <c r="BF58" s="205"/>
      <c r="BG58" s="205"/>
      <c r="BH58" s="205"/>
      <c r="BI58" s="82"/>
      <c r="BJ58" s="82"/>
    </row>
    <row r="59" spans="1:62" ht="15" customHeight="1">
      <c r="B59" s="480"/>
      <c r="C59" s="480"/>
      <c r="D59" s="537"/>
      <c r="E59" s="537"/>
      <c r="F59" s="586">
        <v>0</v>
      </c>
      <c r="G59" s="606">
        <v>1</v>
      </c>
      <c r="H59" s="606">
        <v>2</v>
      </c>
      <c r="I59" s="606">
        <v>3</v>
      </c>
      <c r="J59" s="606">
        <v>4</v>
      </c>
      <c r="K59" s="606">
        <v>5</v>
      </c>
      <c r="L59" s="606">
        <v>6</v>
      </c>
      <c r="M59" s="606">
        <v>7</v>
      </c>
      <c r="N59" s="606">
        <v>8</v>
      </c>
      <c r="O59" s="507">
        <v>9</v>
      </c>
      <c r="P59" s="744">
        <v>10</v>
      </c>
      <c r="Q59" s="744">
        <v>11</v>
      </c>
      <c r="R59" s="606">
        <v>12</v>
      </c>
      <c r="S59" s="606">
        <v>13</v>
      </c>
      <c r="T59" s="606">
        <v>14</v>
      </c>
      <c r="U59" s="606">
        <v>15</v>
      </c>
      <c r="V59" s="606">
        <v>16</v>
      </c>
      <c r="W59" s="606">
        <v>17</v>
      </c>
      <c r="X59" s="606">
        <v>18</v>
      </c>
      <c r="Y59" s="606">
        <v>19</v>
      </c>
      <c r="Z59" s="606">
        <v>20</v>
      </c>
      <c r="AA59" s="606">
        <v>21</v>
      </c>
      <c r="AB59" s="606">
        <v>22</v>
      </c>
      <c r="AC59" s="606">
        <v>23</v>
      </c>
      <c r="AD59" s="617">
        <v>24</v>
      </c>
      <c r="AE59" s="82"/>
      <c r="AF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row>
    <row r="60" spans="1:62" ht="15" customHeight="1">
      <c r="B60" s="481"/>
      <c r="C60" s="481"/>
      <c r="D60" s="538" t="s">
        <v>670</v>
      </c>
      <c r="E60" s="538"/>
      <c r="F60" s="587"/>
      <c r="G60" s="607"/>
      <c r="H60" s="607"/>
      <c r="I60" s="607"/>
      <c r="J60" s="607"/>
      <c r="K60" s="607"/>
      <c r="L60" s="607"/>
      <c r="M60" s="607"/>
      <c r="N60" s="607"/>
      <c r="O60" s="607"/>
      <c r="P60" s="607"/>
      <c r="Q60" s="754"/>
      <c r="R60" s="607"/>
      <c r="S60" s="607"/>
      <c r="T60" s="607"/>
      <c r="U60" s="607"/>
      <c r="V60" s="607"/>
      <c r="W60" s="607"/>
      <c r="X60" s="607"/>
      <c r="Y60" s="607"/>
      <c r="Z60" s="607"/>
      <c r="AA60" s="607"/>
      <c r="AB60" s="607"/>
      <c r="AC60" s="607"/>
      <c r="AD60" s="566"/>
      <c r="AE60" s="82"/>
      <c r="AF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row>
    <row r="61" spans="1:62" ht="15" customHeight="1">
      <c r="B61" s="481"/>
      <c r="C61" s="481"/>
      <c r="D61" s="538"/>
      <c r="E61" s="538"/>
      <c r="F61" s="588"/>
      <c r="G61" s="608"/>
      <c r="H61" s="608"/>
      <c r="I61" s="608"/>
      <c r="J61" s="608"/>
      <c r="K61" s="608"/>
      <c r="L61" s="608"/>
      <c r="M61" s="608"/>
      <c r="N61" s="608"/>
      <c r="O61" s="608"/>
      <c r="P61" s="608"/>
      <c r="Q61" s="755"/>
      <c r="R61" s="608"/>
      <c r="S61" s="608"/>
      <c r="T61" s="608"/>
      <c r="U61" s="608"/>
      <c r="V61" s="608"/>
      <c r="W61" s="608"/>
      <c r="X61" s="608"/>
      <c r="Y61" s="608"/>
      <c r="Z61" s="608"/>
      <c r="AA61" s="608"/>
      <c r="AB61" s="608"/>
      <c r="AC61" s="608"/>
      <c r="AD61" s="800"/>
      <c r="AE61" s="82"/>
      <c r="AF61" s="82"/>
    </row>
    <row r="62" spans="1:62" ht="15" customHeight="1">
      <c r="B62" s="481"/>
      <c r="C62" s="481"/>
      <c r="D62" s="538"/>
      <c r="E62" s="538"/>
      <c r="F62" s="589"/>
      <c r="G62" s="609"/>
      <c r="H62" s="609"/>
      <c r="I62" s="609"/>
      <c r="J62" s="609"/>
      <c r="K62" s="609"/>
      <c r="L62" s="609"/>
      <c r="M62" s="609"/>
      <c r="N62" s="609"/>
      <c r="O62" s="609"/>
      <c r="P62" s="609"/>
      <c r="Q62" s="756"/>
      <c r="R62" s="609"/>
      <c r="S62" s="609"/>
      <c r="T62" s="609"/>
      <c r="U62" s="609"/>
      <c r="V62" s="609"/>
      <c r="W62" s="609"/>
      <c r="X62" s="609"/>
      <c r="Y62" s="609"/>
      <c r="Z62" s="609"/>
      <c r="AA62" s="609"/>
      <c r="AB62" s="609"/>
      <c r="AC62" s="609"/>
      <c r="AD62" s="567"/>
      <c r="AE62" s="82"/>
      <c r="AF62" s="82"/>
    </row>
    <row r="63" spans="1:62" ht="15" customHeight="1">
      <c r="B63" s="481"/>
      <c r="C63" s="481"/>
      <c r="D63" s="538" t="s">
        <v>671</v>
      </c>
      <c r="E63" s="538"/>
      <c r="F63" s="587"/>
      <c r="G63" s="607"/>
      <c r="H63" s="607"/>
      <c r="I63" s="607"/>
      <c r="J63" s="607"/>
      <c r="K63" s="607"/>
      <c r="L63" s="607"/>
      <c r="M63" s="607"/>
      <c r="N63" s="607"/>
      <c r="O63" s="607"/>
      <c r="P63" s="607"/>
      <c r="Q63" s="754"/>
      <c r="R63" s="607"/>
      <c r="S63" s="607"/>
      <c r="T63" s="607"/>
      <c r="U63" s="607"/>
      <c r="V63" s="607"/>
      <c r="W63" s="607"/>
      <c r="X63" s="607"/>
      <c r="Y63" s="607"/>
      <c r="Z63" s="607"/>
      <c r="AA63" s="607"/>
      <c r="AB63" s="607"/>
      <c r="AC63" s="607"/>
      <c r="AD63" s="566"/>
      <c r="AE63" s="82"/>
      <c r="AF63" s="82"/>
    </row>
    <row r="64" spans="1:62" ht="15" customHeight="1">
      <c r="B64" s="481"/>
      <c r="C64" s="481"/>
      <c r="D64" s="538"/>
      <c r="E64" s="538"/>
      <c r="F64" s="588"/>
      <c r="G64" s="608"/>
      <c r="H64" s="608"/>
      <c r="I64" s="608"/>
      <c r="J64" s="608"/>
      <c r="K64" s="608"/>
      <c r="L64" s="608"/>
      <c r="M64" s="608"/>
      <c r="N64" s="608"/>
      <c r="O64" s="608"/>
      <c r="P64" s="608"/>
      <c r="Q64" s="755"/>
      <c r="R64" s="608"/>
      <c r="S64" s="608"/>
      <c r="T64" s="608"/>
      <c r="U64" s="608"/>
      <c r="V64" s="608"/>
      <c r="W64" s="608"/>
      <c r="X64" s="608"/>
      <c r="Y64" s="608"/>
      <c r="Z64" s="608"/>
      <c r="AA64" s="608"/>
      <c r="AB64" s="608"/>
      <c r="AC64" s="608"/>
      <c r="AD64" s="800"/>
      <c r="AE64" s="82"/>
      <c r="AF64" s="82"/>
    </row>
    <row r="65" spans="2:32" ht="15" customHeight="1">
      <c r="B65" s="481"/>
      <c r="C65" s="481"/>
      <c r="D65" s="538"/>
      <c r="E65" s="538"/>
      <c r="F65" s="589"/>
      <c r="G65" s="609"/>
      <c r="H65" s="609"/>
      <c r="I65" s="609"/>
      <c r="J65" s="609"/>
      <c r="K65" s="609"/>
      <c r="L65" s="609"/>
      <c r="M65" s="609"/>
      <c r="N65" s="609"/>
      <c r="O65" s="609"/>
      <c r="P65" s="609"/>
      <c r="Q65" s="756"/>
      <c r="R65" s="609"/>
      <c r="S65" s="609"/>
      <c r="T65" s="609"/>
      <c r="U65" s="609"/>
      <c r="V65" s="609"/>
      <c r="W65" s="609"/>
      <c r="X65" s="609"/>
      <c r="Y65" s="609"/>
      <c r="Z65" s="609"/>
      <c r="AA65" s="609"/>
      <c r="AB65" s="609"/>
      <c r="AC65" s="609"/>
      <c r="AD65" s="567"/>
      <c r="AE65" s="82"/>
      <c r="AF65" s="82"/>
    </row>
    <row r="66" spans="2:32" ht="15" customHeight="1">
      <c r="B66" s="481"/>
      <c r="C66" s="481"/>
      <c r="D66" s="538" t="s">
        <v>290</v>
      </c>
      <c r="E66" s="538"/>
      <c r="F66" s="587"/>
      <c r="G66" s="607"/>
      <c r="H66" s="607"/>
      <c r="I66" s="607"/>
      <c r="J66" s="607"/>
      <c r="K66" s="607"/>
      <c r="L66" s="607"/>
      <c r="M66" s="607"/>
      <c r="N66" s="607"/>
      <c r="O66" s="607"/>
      <c r="P66" s="607"/>
      <c r="Q66" s="754"/>
      <c r="R66" s="607"/>
      <c r="S66" s="607"/>
      <c r="T66" s="607"/>
      <c r="U66" s="607"/>
      <c r="V66" s="607"/>
      <c r="W66" s="607"/>
      <c r="X66" s="607"/>
      <c r="Y66" s="607"/>
      <c r="Z66" s="607"/>
      <c r="AA66" s="607"/>
      <c r="AB66" s="607"/>
      <c r="AC66" s="607"/>
      <c r="AD66" s="566"/>
      <c r="AE66" s="82"/>
      <c r="AF66" s="82"/>
    </row>
    <row r="67" spans="2:32" ht="15" customHeight="1">
      <c r="B67" s="481"/>
      <c r="C67" s="481"/>
      <c r="D67" s="538"/>
      <c r="E67" s="538"/>
      <c r="F67" s="588"/>
      <c r="G67" s="608"/>
      <c r="H67" s="608"/>
      <c r="I67" s="608"/>
      <c r="J67" s="608"/>
      <c r="K67" s="608"/>
      <c r="L67" s="608"/>
      <c r="M67" s="608"/>
      <c r="N67" s="608"/>
      <c r="O67" s="608"/>
      <c r="P67" s="608"/>
      <c r="Q67" s="755"/>
      <c r="R67" s="608"/>
      <c r="S67" s="608"/>
      <c r="T67" s="608"/>
      <c r="U67" s="608"/>
      <c r="V67" s="608"/>
      <c r="W67" s="608"/>
      <c r="X67" s="608"/>
      <c r="Y67" s="608"/>
      <c r="Z67" s="608"/>
      <c r="AA67" s="608"/>
      <c r="AB67" s="608"/>
      <c r="AC67" s="608"/>
      <c r="AD67" s="800"/>
      <c r="AE67" s="82"/>
      <c r="AF67" s="82"/>
    </row>
    <row r="68" spans="2:32" ht="15" customHeight="1">
      <c r="B68" s="481"/>
      <c r="C68" s="481"/>
      <c r="D68" s="538"/>
      <c r="E68" s="538"/>
      <c r="F68" s="589"/>
      <c r="G68" s="609"/>
      <c r="H68" s="609"/>
      <c r="I68" s="609"/>
      <c r="J68" s="609"/>
      <c r="K68" s="609"/>
      <c r="L68" s="609"/>
      <c r="M68" s="609"/>
      <c r="N68" s="609"/>
      <c r="O68" s="609"/>
      <c r="P68" s="609"/>
      <c r="Q68" s="756"/>
      <c r="R68" s="609"/>
      <c r="S68" s="609"/>
      <c r="T68" s="609"/>
      <c r="U68" s="609"/>
      <c r="V68" s="609"/>
      <c r="W68" s="609"/>
      <c r="X68" s="609"/>
      <c r="Y68" s="609"/>
      <c r="Z68" s="609"/>
      <c r="AA68" s="609"/>
      <c r="AB68" s="609"/>
      <c r="AC68" s="609"/>
      <c r="AD68" s="567"/>
      <c r="AE68" s="82"/>
      <c r="AF68" s="82"/>
    </row>
    <row r="69" spans="2:32" ht="15" customHeight="1">
      <c r="B69" s="481"/>
      <c r="C69" s="481"/>
      <c r="D69" s="538"/>
      <c r="E69" s="538"/>
      <c r="F69" s="587"/>
      <c r="G69" s="607"/>
      <c r="H69" s="607"/>
      <c r="I69" s="607"/>
      <c r="J69" s="607"/>
      <c r="K69" s="607"/>
      <c r="L69" s="607"/>
      <c r="M69" s="607"/>
      <c r="N69" s="607"/>
      <c r="O69" s="607"/>
      <c r="P69" s="607"/>
      <c r="Q69" s="754"/>
      <c r="R69" s="607"/>
      <c r="S69" s="607"/>
      <c r="T69" s="607"/>
      <c r="U69" s="607"/>
      <c r="V69" s="607"/>
      <c r="W69" s="607"/>
      <c r="X69" s="607"/>
      <c r="Y69" s="607"/>
      <c r="Z69" s="607"/>
      <c r="AA69" s="607"/>
      <c r="AB69" s="607"/>
      <c r="AC69" s="607"/>
      <c r="AD69" s="566"/>
      <c r="AE69" s="82"/>
      <c r="AF69" s="82"/>
    </row>
    <row r="70" spans="2:32" ht="15" customHeight="1">
      <c r="B70" s="481"/>
      <c r="C70" s="481"/>
      <c r="D70" s="538"/>
      <c r="E70" s="538"/>
      <c r="F70" s="588"/>
      <c r="G70" s="608"/>
      <c r="H70" s="608"/>
      <c r="I70" s="608"/>
      <c r="J70" s="608"/>
      <c r="K70" s="608"/>
      <c r="L70" s="608"/>
      <c r="M70" s="608"/>
      <c r="N70" s="608"/>
      <c r="O70" s="608"/>
      <c r="P70" s="608"/>
      <c r="Q70" s="755"/>
      <c r="R70" s="608"/>
      <c r="S70" s="608"/>
      <c r="T70" s="608"/>
      <c r="U70" s="608"/>
      <c r="V70" s="608"/>
      <c r="W70" s="608"/>
      <c r="X70" s="608"/>
      <c r="Y70" s="608"/>
      <c r="Z70" s="608"/>
      <c r="AA70" s="608"/>
      <c r="AB70" s="608"/>
      <c r="AC70" s="608"/>
      <c r="AD70" s="800"/>
      <c r="AE70" s="82"/>
      <c r="AF70" s="82"/>
    </row>
    <row r="71" spans="2:32" ht="15" customHeight="1">
      <c r="B71" s="481"/>
      <c r="C71" s="481"/>
      <c r="D71" s="538"/>
      <c r="E71" s="538"/>
      <c r="F71" s="589"/>
      <c r="G71" s="609"/>
      <c r="H71" s="609"/>
      <c r="I71" s="609"/>
      <c r="J71" s="609"/>
      <c r="K71" s="609"/>
      <c r="L71" s="609"/>
      <c r="M71" s="609"/>
      <c r="N71" s="609"/>
      <c r="O71" s="609"/>
      <c r="P71" s="609"/>
      <c r="Q71" s="756"/>
      <c r="R71" s="609"/>
      <c r="S71" s="609"/>
      <c r="T71" s="609"/>
      <c r="U71" s="609"/>
      <c r="V71" s="609"/>
      <c r="W71" s="609"/>
      <c r="X71" s="609"/>
      <c r="Y71" s="609"/>
      <c r="Z71" s="609"/>
      <c r="AA71" s="609"/>
      <c r="AB71" s="609"/>
      <c r="AC71" s="609"/>
      <c r="AD71" s="567"/>
      <c r="AE71" s="82"/>
      <c r="AF71" s="82"/>
    </row>
    <row r="72" spans="2:32" ht="15" customHeight="1">
      <c r="B72" s="481"/>
      <c r="C72" s="481"/>
      <c r="D72" s="538" t="s">
        <v>436</v>
      </c>
      <c r="E72" s="538"/>
      <c r="F72" s="504"/>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566"/>
      <c r="AE72" s="82"/>
      <c r="AF72" s="82"/>
    </row>
    <row r="73" spans="2:32" ht="15" customHeight="1">
      <c r="B73" s="481"/>
      <c r="C73" s="481"/>
      <c r="D73" s="538"/>
      <c r="E73" s="538"/>
      <c r="F73" s="520"/>
      <c r="G73" s="563"/>
      <c r="H73" s="563"/>
      <c r="I73" s="563"/>
      <c r="J73" s="563"/>
      <c r="K73" s="563"/>
      <c r="L73" s="563"/>
      <c r="M73" s="563"/>
      <c r="N73" s="563"/>
      <c r="O73" s="563"/>
      <c r="P73" s="563"/>
      <c r="Q73" s="563"/>
      <c r="R73" s="563"/>
      <c r="S73" s="563"/>
      <c r="T73" s="563"/>
      <c r="U73" s="563"/>
      <c r="V73" s="563"/>
      <c r="W73" s="563"/>
      <c r="X73" s="563"/>
      <c r="Y73" s="563"/>
      <c r="Z73" s="563"/>
      <c r="AA73" s="563"/>
      <c r="AB73" s="563"/>
      <c r="AC73" s="563"/>
      <c r="AD73" s="800"/>
      <c r="AE73" s="82"/>
      <c r="AF73" s="82"/>
    </row>
    <row r="74" spans="2:32" ht="15" customHeight="1">
      <c r="B74" s="481"/>
      <c r="C74" s="481"/>
      <c r="D74" s="538"/>
      <c r="E74" s="538"/>
      <c r="F74" s="520"/>
      <c r="G74" s="563"/>
      <c r="H74" s="563"/>
      <c r="I74" s="563"/>
      <c r="J74" s="563"/>
      <c r="K74" s="563"/>
      <c r="L74" s="563"/>
      <c r="M74" s="563"/>
      <c r="N74" s="563"/>
      <c r="O74" s="563"/>
      <c r="P74" s="563"/>
      <c r="Q74" s="563"/>
      <c r="R74" s="563"/>
      <c r="S74" s="563"/>
      <c r="T74" s="563"/>
      <c r="U74" s="563"/>
      <c r="V74" s="563"/>
      <c r="W74" s="563"/>
      <c r="X74" s="563"/>
      <c r="Y74" s="563"/>
      <c r="Z74" s="563"/>
      <c r="AA74" s="563"/>
      <c r="AB74" s="563"/>
      <c r="AC74" s="563"/>
      <c r="AD74" s="800"/>
      <c r="AE74" s="82"/>
      <c r="AF74" s="82"/>
    </row>
    <row r="75" spans="2:32" ht="15" customHeight="1">
      <c r="B75" s="481"/>
      <c r="C75" s="481"/>
      <c r="D75" s="538"/>
      <c r="E75" s="538"/>
      <c r="F75" s="520"/>
      <c r="G75" s="563"/>
      <c r="H75" s="563"/>
      <c r="I75" s="563"/>
      <c r="J75" s="563"/>
      <c r="K75" s="563"/>
      <c r="L75" s="563"/>
      <c r="M75" s="563"/>
      <c r="N75" s="563"/>
      <c r="O75" s="563"/>
      <c r="P75" s="563"/>
      <c r="Q75" s="563"/>
      <c r="R75" s="563"/>
      <c r="S75" s="563"/>
      <c r="T75" s="563"/>
      <c r="U75" s="563"/>
      <c r="V75" s="563"/>
      <c r="W75" s="563"/>
      <c r="X75" s="563"/>
      <c r="Y75" s="563"/>
      <c r="Z75" s="563"/>
      <c r="AA75" s="563"/>
      <c r="AB75" s="563"/>
      <c r="AC75" s="563"/>
      <c r="AD75" s="800"/>
      <c r="AE75" s="82"/>
      <c r="AF75" s="82"/>
    </row>
    <row r="76" spans="2:32" ht="15" customHeight="1">
      <c r="B76" s="481"/>
      <c r="C76" s="481"/>
      <c r="D76" s="538"/>
      <c r="E76" s="538"/>
      <c r="F76" s="520"/>
      <c r="G76" s="563"/>
      <c r="H76" s="563"/>
      <c r="I76" s="563"/>
      <c r="J76" s="563"/>
      <c r="K76" s="563"/>
      <c r="L76" s="563"/>
      <c r="M76" s="563"/>
      <c r="N76" s="563"/>
      <c r="O76" s="563"/>
      <c r="P76" s="563"/>
      <c r="Q76" s="563"/>
      <c r="R76" s="563"/>
      <c r="S76" s="563"/>
      <c r="T76" s="563"/>
      <c r="U76" s="563"/>
      <c r="V76" s="563"/>
      <c r="W76" s="563"/>
      <c r="X76" s="563"/>
      <c r="Y76" s="563"/>
      <c r="Z76" s="563"/>
      <c r="AA76" s="563"/>
      <c r="AB76" s="563"/>
      <c r="AC76" s="563"/>
      <c r="AD76" s="800"/>
      <c r="AE76" s="82"/>
      <c r="AF76" s="82"/>
    </row>
    <row r="77" spans="2:32" ht="15" customHeight="1">
      <c r="B77" s="481"/>
      <c r="C77" s="481"/>
      <c r="D77" s="538"/>
      <c r="E77" s="538"/>
      <c r="F77" s="505"/>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567"/>
      <c r="AE77" s="82"/>
      <c r="AF77" s="82"/>
    </row>
    <row r="78" spans="2:32" ht="15" customHeight="1">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row>
    <row r="79" spans="2:32" ht="15" customHeight="1">
      <c r="B79" s="82"/>
      <c r="C79" s="39" t="s">
        <v>672</v>
      </c>
      <c r="D79" s="39"/>
      <c r="E79" s="39"/>
      <c r="F79" s="39"/>
      <c r="G79" s="39" t="s">
        <v>854</v>
      </c>
      <c r="H79" s="39"/>
      <c r="I79" s="39"/>
      <c r="J79" s="39"/>
      <c r="K79" s="39"/>
      <c r="L79" s="39"/>
      <c r="M79" s="39"/>
      <c r="N79" s="39"/>
      <c r="O79" s="39"/>
      <c r="P79" s="745"/>
      <c r="Q79" s="757"/>
      <c r="R79" s="82"/>
      <c r="S79" s="39" t="s">
        <v>235</v>
      </c>
      <c r="T79" s="82"/>
      <c r="U79" s="82"/>
      <c r="V79" s="82"/>
      <c r="W79" s="39"/>
      <c r="X79" s="814"/>
      <c r="Y79" s="814"/>
      <c r="Z79" s="39" t="s">
        <v>368</v>
      </c>
      <c r="AA79" s="39"/>
      <c r="AB79" s="39"/>
      <c r="AC79" s="39"/>
      <c r="AD79" s="39"/>
      <c r="AE79" s="82"/>
      <c r="AF79" s="82"/>
    </row>
    <row r="80" spans="2:32" ht="15" customHeight="1">
      <c r="B80" s="82"/>
      <c r="C80" s="82"/>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82"/>
      <c r="AF80" s="82"/>
    </row>
    <row r="81" spans="2:32" ht="15" customHeight="1">
      <c r="B81" s="82"/>
      <c r="C81" s="82"/>
      <c r="D81" s="537" t="s">
        <v>276</v>
      </c>
      <c r="E81" s="537"/>
      <c r="F81" s="483" t="s">
        <v>219</v>
      </c>
      <c r="G81" s="507"/>
      <c r="H81" s="507"/>
      <c r="I81" s="507"/>
      <c r="J81" s="507"/>
      <c r="K81" s="507"/>
      <c r="L81" s="507"/>
      <c r="M81" s="507"/>
      <c r="N81" s="507"/>
      <c r="O81" s="507"/>
      <c r="P81" s="743"/>
      <c r="Q81" s="743"/>
      <c r="R81" s="507"/>
      <c r="S81" s="507"/>
      <c r="T81" s="507"/>
      <c r="U81" s="507"/>
      <c r="V81" s="507"/>
      <c r="W81" s="507"/>
      <c r="X81" s="507"/>
      <c r="Y81" s="507"/>
      <c r="Z81" s="507"/>
      <c r="AA81" s="507"/>
      <c r="AB81" s="507"/>
      <c r="AC81" s="507"/>
      <c r="AD81" s="617"/>
      <c r="AE81" s="82"/>
      <c r="AF81" s="82"/>
    </row>
    <row r="82" spans="2:32" ht="15" customHeight="1">
      <c r="B82" s="82"/>
      <c r="C82" s="82"/>
      <c r="D82" s="537"/>
      <c r="E82" s="537"/>
      <c r="F82" s="586">
        <v>0</v>
      </c>
      <c r="G82" s="606">
        <v>1</v>
      </c>
      <c r="H82" s="606">
        <v>2</v>
      </c>
      <c r="I82" s="606">
        <v>3</v>
      </c>
      <c r="J82" s="606">
        <v>4</v>
      </c>
      <c r="K82" s="606">
        <v>5</v>
      </c>
      <c r="L82" s="606">
        <v>6</v>
      </c>
      <c r="M82" s="606">
        <v>7</v>
      </c>
      <c r="N82" s="606">
        <v>8</v>
      </c>
      <c r="O82" s="507">
        <v>9</v>
      </c>
      <c r="P82" s="744">
        <v>10</v>
      </c>
      <c r="Q82" s="744">
        <v>11</v>
      </c>
      <c r="R82" s="606">
        <v>12</v>
      </c>
      <c r="S82" s="606">
        <v>13</v>
      </c>
      <c r="T82" s="606">
        <v>14</v>
      </c>
      <c r="U82" s="606">
        <v>15</v>
      </c>
      <c r="V82" s="606">
        <v>16</v>
      </c>
      <c r="W82" s="606">
        <v>17</v>
      </c>
      <c r="X82" s="606">
        <v>18</v>
      </c>
      <c r="Y82" s="606">
        <v>19</v>
      </c>
      <c r="Z82" s="606">
        <v>20</v>
      </c>
      <c r="AA82" s="606">
        <v>21</v>
      </c>
      <c r="AB82" s="606">
        <v>22</v>
      </c>
      <c r="AC82" s="606">
        <v>23</v>
      </c>
      <c r="AD82" s="617">
        <v>24</v>
      </c>
      <c r="AE82" s="82"/>
      <c r="AF82" s="82"/>
    </row>
    <row r="83" spans="2:32" ht="15" customHeight="1">
      <c r="B83" s="82"/>
      <c r="C83" s="82"/>
      <c r="D83" s="538" t="s">
        <v>670</v>
      </c>
      <c r="E83" s="538"/>
      <c r="F83" s="590"/>
      <c r="G83" s="610"/>
      <c r="H83" s="610"/>
      <c r="I83" s="610"/>
      <c r="J83" s="610"/>
      <c r="K83" s="610"/>
      <c r="L83" s="610"/>
      <c r="M83" s="613"/>
      <c r="N83" s="613"/>
      <c r="O83" s="613"/>
      <c r="P83" s="613"/>
      <c r="Q83" s="758"/>
      <c r="R83" s="613"/>
      <c r="S83" s="613"/>
      <c r="T83" s="613"/>
      <c r="U83" s="613"/>
      <c r="V83" s="610"/>
      <c r="W83" s="610"/>
      <c r="X83" s="610"/>
      <c r="Y83" s="610"/>
      <c r="Z83" s="610"/>
      <c r="AA83" s="610"/>
      <c r="AB83" s="610"/>
      <c r="AC83" s="610"/>
      <c r="AD83" s="266"/>
      <c r="AE83" s="82"/>
      <c r="AF83" s="82"/>
    </row>
    <row r="84" spans="2:32" ht="15" customHeight="1">
      <c r="B84" s="82"/>
      <c r="C84" s="82"/>
      <c r="D84" s="538"/>
      <c r="E84" s="538"/>
      <c r="F84" s="591"/>
      <c r="G84" s="611"/>
      <c r="H84" s="611"/>
      <c r="I84" s="611"/>
      <c r="J84" s="611"/>
      <c r="K84" s="611"/>
      <c r="L84" s="611" t="s">
        <v>370</v>
      </c>
      <c r="M84" s="611"/>
      <c r="N84" s="611"/>
      <c r="O84" s="611"/>
      <c r="P84" s="611"/>
      <c r="Q84" s="759"/>
      <c r="R84" s="611"/>
      <c r="S84" s="611"/>
      <c r="T84" s="611"/>
      <c r="U84" s="611"/>
      <c r="V84" s="611"/>
      <c r="W84" s="611"/>
      <c r="X84" s="611"/>
      <c r="Y84" s="611"/>
      <c r="Z84" s="611"/>
      <c r="AA84" s="611"/>
      <c r="AB84" s="611"/>
      <c r="AC84" s="611"/>
      <c r="AD84" s="419"/>
      <c r="AE84" s="82"/>
      <c r="AF84" s="82"/>
    </row>
    <row r="85" spans="2:32" ht="15" customHeight="1">
      <c r="B85" s="82"/>
      <c r="C85" s="82"/>
      <c r="D85" s="538"/>
      <c r="E85" s="538"/>
      <c r="F85" s="592"/>
      <c r="G85" s="612"/>
      <c r="H85" s="612"/>
      <c r="I85" s="612"/>
      <c r="J85" s="612"/>
      <c r="K85" s="612"/>
      <c r="L85" s="612"/>
      <c r="M85" s="612"/>
      <c r="N85" s="612"/>
      <c r="O85" s="612"/>
      <c r="P85" s="612"/>
      <c r="Q85" s="760"/>
      <c r="R85" s="612"/>
      <c r="S85" s="612"/>
      <c r="T85" s="612"/>
      <c r="U85" s="612"/>
      <c r="V85" s="612"/>
      <c r="W85" s="612"/>
      <c r="X85" s="612"/>
      <c r="Y85" s="612"/>
      <c r="Z85" s="612"/>
      <c r="AA85" s="612"/>
      <c r="AB85" s="612"/>
      <c r="AC85" s="612"/>
      <c r="AD85" s="423"/>
      <c r="AE85" s="82"/>
      <c r="AF85" s="82"/>
    </row>
    <row r="86" spans="2:32" ht="15" customHeight="1">
      <c r="B86" s="82"/>
      <c r="C86" s="82"/>
      <c r="D86" s="538" t="s">
        <v>671</v>
      </c>
      <c r="E86" s="538"/>
      <c r="F86" s="590"/>
      <c r="G86" s="610"/>
      <c r="H86" s="610"/>
      <c r="I86" s="610"/>
      <c r="J86" s="610"/>
      <c r="K86" s="610"/>
      <c r="L86" s="610"/>
      <c r="M86" s="610"/>
      <c r="N86" s="610"/>
      <c r="O86" s="610"/>
      <c r="P86" s="610"/>
      <c r="Q86" s="761"/>
      <c r="R86" s="610"/>
      <c r="S86" s="610"/>
      <c r="T86" s="610"/>
      <c r="U86" s="610"/>
      <c r="V86" s="610"/>
      <c r="W86" s="610"/>
      <c r="X86" s="610"/>
      <c r="Y86" s="610"/>
      <c r="Z86" s="610"/>
      <c r="AA86" s="610"/>
      <c r="AB86" s="610"/>
      <c r="AC86" s="610"/>
      <c r="AD86" s="266"/>
      <c r="AE86" s="82"/>
      <c r="AF86" s="82"/>
    </row>
    <row r="87" spans="2:32" ht="15" customHeight="1">
      <c r="B87" s="82"/>
      <c r="C87" s="82"/>
      <c r="D87" s="538"/>
      <c r="E87" s="538"/>
      <c r="F87" s="591"/>
      <c r="G87" s="611"/>
      <c r="H87" s="611"/>
      <c r="I87" s="611"/>
      <c r="J87" s="611"/>
      <c r="K87" s="611"/>
      <c r="L87" s="611"/>
      <c r="M87" s="611"/>
      <c r="N87" s="611" t="s">
        <v>6</v>
      </c>
      <c r="O87" s="736"/>
      <c r="P87" s="736"/>
      <c r="Q87" s="762"/>
      <c r="R87" s="768"/>
      <c r="S87" s="736"/>
      <c r="T87" s="736"/>
      <c r="U87" s="736"/>
      <c r="V87" s="736"/>
      <c r="W87" s="736"/>
      <c r="X87" s="611"/>
      <c r="Y87" s="611"/>
      <c r="Z87" s="611"/>
      <c r="AA87" s="611"/>
      <c r="AB87" s="611"/>
      <c r="AC87" s="611"/>
      <c r="AD87" s="419"/>
      <c r="AE87" s="82"/>
      <c r="AF87" s="82"/>
    </row>
    <row r="88" spans="2:32" ht="15" customHeight="1">
      <c r="B88" s="82"/>
      <c r="C88" s="82"/>
      <c r="D88" s="538"/>
      <c r="E88" s="538"/>
      <c r="F88" s="592"/>
      <c r="G88" s="612"/>
      <c r="H88" s="612"/>
      <c r="I88" s="612"/>
      <c r="J88" s="612"/>
      <c r="K88" s="612"/>
      <c r="L88" s="612"/>
      <c r="M88" s="612"/>
      <c r="N88" s="612"/>
      <c r="O88" s="612"/>
      <c r="P88" s="612"/>
      <c r="Q88" s="760"/>
      <c r="R88" s="612"/>
      <c r="S88" s="612"/>
      <c r="T88" s="612"/>
      <c r="U88" s="612"/>
      <c r="V88" s="612"/>
      <c r="W88" s="612"/>
      <c r="X88" s="612"/>
      <c r="Y88" s="612"/>
      <c r="Z88" s="612"/>
      <c r="AA88" s="612"/>
      <c r="AB88" s="612"/>
      <c r="AC88" s="612"/>
      <c r="AD88" s="423"/>
      <c r="AE88" s="82"/>
      <c r="AF88" s="82"/>
    </row>
    <row r="89" spans="2:32" ht="15" customHeight="1">
      <c r="B89" s="82"/>
      <c r="C89" s="82"/>
      <c r="D89" s="538" t="s">
        <v>290</v>
      </c>
      <c r="E89" s="538"/>
      <c r="F89" s="590"/>
      <c r="G89" s="610"/>
      <c r="H89" s="610"/>
      <c r="I89" s="610"/>
      <c r="J89" s="610"/>
      <c r="K89" s="610"/>
      <c r="L89" s="610"/>
      <c r="M89" s="610"/>
      <c r="N89" s="610"/>
      <c r="O89" s="610"/>
      <c r="P89" s="610"/>
      <c r="Q89" s="761"/>
      <c r="R89" s="610"/>
      <c r="S89" s="610"/>
      <c r="T89" s="610"/>
      <c r="U89" s="610"/>
      <c r="V89" s="610"/>
      <c r="W89" s="610"/>
      <c r="X89" s="610"/>
      <c r="Y89" s="610"/>
      <c r="Z89" s="610"/>
      <c r="AA89" s="610"/>
      <c r="AB89" s="610"/>
      <c r="AC89" s="610"/>
      <c r="AD89" s="266"/>
      <c r="AE89" s="82"/>
      <c r="AF89" s="82"/>
    </row>
    <row r="90" spans="2:32" ht="15" customHeight="1">
      <c r="B90" s="82"/>
      <c r="C90" s="82"/>
      <c r="D90" s="538"/>
      <c r="E90" s="538"/>
      <c r="F90" s="591"/>
      <c r="G90" s="611"/>
      <c r="H90" s="611"/>
      <c r="I90" s="611"/>
      <c r="J90" s="611"/>
      <c r="K90" s="611"/>
      <c r="L90" s="611"/>
      <c r="M90" s="611"/>
      <c r="N90" s="611"/>
      <c r="O90" s="611"/>
      <c r="P90" s="611"/>
      <c r="Q90" s="762" t="s">
        <v>370</v>
      </c>
      <c r="R90" s="736"/>
      <c r="S90" s="736"/>
      <c r="T90" s="736"/>
      <c r="U90" s="768"/>
      <c r="V90" s="736"/>
      <c r="W90" s="736"/>
      <c r="X90" s="736"/>
      <c r="Y90" s="736"/>
      <c r="Z90" s="611"/>
      <c r="AA90" s="611"/>
      <c r="AB90" s="611"/>
      <c r="AC90" s="611"/>
      <c r="AD90" s="419"/>
      <c r="AE90" s="82"/>
      <c r="AF90" s="82"/>
    </row>
    <row r="91" spans="2:32" ht="15" customHeight="1">
      <c r="B91" s="82"/>
      <c r="C91" s="82"/>
      <c r="D91" s="538"/>
      <c r="E91" s="538"/>
      <c r="F91" s="592"/>
      <c r="G91" s="612"/>
      <c r="H91" s="612"/>
      <c r="I91" s="612"/>
      <c r="J91" s="612"/>
      <c r="K91" s="612"/>
      <c r="L91" s="612"/>
      <c r="M91" s="612"/>
      <c r="N91" s="612"/>
      <c r="O91" s="612"/>
      <c r="P91" s="612"/>
      <c r="Q91" s="760"/>
      <c r="R91" s="612"/>
      <c r="S91" s="612"/>
      <c r="T91" s="612"/>
      <c r="U91" s="612"/>
      <c r="V91" s="612"/>
      <c r="W91" s="612"/>
      <c r="X91" s="612"/>
      <c r="Y91" s="612"/>
      <c r="Z91" s="612"/>
      <c r="AA91" s="612"/>
      <c r="AB91" s="612"/>
      <c r="AC91" s="612"/>
      <c r="AD91" s="423"/>
      <c r="AE91" s="82"/>
      <c r="AF91" s="82"/>
    </row>
    <row r="92" spans="2:32" ht="15" customHeight="1">
      <c r="D92" s="539" t="s">
        <v>282</v>
      </c>
      <c r="E92" s="568"/>
      <c r="F92" s="591"/>
      <c r="G92" s="611"/>
      <c r="H92" s="611"/>
      <c r="I92" s="611"/>
      <c r="J92" s="611"/>
      <c r="K92" s="611"/>
      <c r="L92" s="611"/>
      <c r="M92" s="611"/>
      <c r="N92" s="611"/>
      <c r="O92" s="611"/>
      <c r="P92" s="611"/>
      <c r="Q92" s="763"/>
      <c r="R92" s="611"/>
      <c r="S92" s="611"/>
      <c r="T92" s="611"/>
      <c r="U92" s="611"/>
      <c r="V92" s="611"/>
      <c r="W92" s="614"/>
      <c r="X92" s="614"/>
      <c r="Y92" s="614"/>
      <c r="Z92" s="614"/>
      <c r="AA92" s="614"/>
      <c r="AB92" s="614"/>
      <c r="AC92" s="614"/>
      <c r="AD92" s="871"/>
    </row>
    <row r="93" spans="2:32" ht="15" customHeight="1">
      <c r="D93" s="540"/>
      <c r="E93" s="569"/>
      <c r="F93" s="591"/>
      <c r="G93" s="611"/>
      <c r="H93" s="611"/>
      <c r="I93" s="611"/>
      <c r="J93" s="611"/>
      <c r="K93" s="611"/>
      <c r="L93" s="611"/>
      <c r="M93" s="611"/>
      <c r="N93" s="611"/>
      <c r="O93" s="611"/>
      <c r="P93" s="611"/>
      <c r="Q93" s="763"/>
      <c r="R93" s="611"/>
      <c r="S93" s="611"/>
      <c r="T93" s="611"/>
      <c r="U93" s="611"/>
      <c r="V93" s="611" t="s">
        <v>370</v>
      </c>
      <c r="W93" s="611"/>
      <c r="X93" s="611"/>
      <c r="Y93" s="611"/>
      <c r="Z93" s="846"/>
      <c r="AA93" s="611"/>
      <c r="AB93" s="611"/>
      <c r="AC93" s="611"/>
      <c r="AD93" s="419"/>
    </row>
    <row r="94" spans="2:32" ht="15" customHeight="1">
      <c r="D94" s="541"/>
      <c r="E94" s="570"/>
      <c r="F94" s="591"/>
      <c r="G94" s="611"/>
      <c r="H94" s="611"/>
      <c r="I94" s="611"/>
      <c r="J94" s="611"/>
      <c r="K94" s="611"/>
      <c r="L94" s="611"/>
      <c r="M94" s="611"/>
      <c r="N94" s="611"/>
      <c r="O94" s="611"/>
      <c r="P94" s="611"/>
      <c r="Q94" s="763"/>
      <c r="R94" s="611"/>
      <c r="S94" s="611"/>
      <c r="T94" s="611"/>
      <c r="U94" s="611"/>
      <c r="V94" s="611"/>
      <c r="W94" s="736"/>
      <c r="X94" s="736"/>
      <c r="Y94" s="736"/>
      <c r="Z94" s="736"/>
      <c r="AA94" s="768"/>
      <c r="AB94" s="736"/>
      <c r="AC94" s="736"/>
      <c r="AD94" s="872"/>
    </row>
    <row r="95" spans="2:32" ht="15" customHeight="1">
      <c r="B95" s="82"/>
      <c r="C95" s="82"/>
      <c r="D95" s="538" t="s">
        <v>544</v>
      </c>
      <c r="E95" s="538"/>
      <c r="F95" s="593"/>
      <c r="G95" s="613"/>
      <c r="H95" s="613"/>
      <c r="I95" s="613"/>
      <c r="J95" s="613"/>
      <c r="K95" s="613"/>
      <c r="L95" s="613"/>
      <c r="M95" s="613"/>
      <c r="N95" s="610"/>
      <c r="O95" s="610"/>
      <c r="P95" s="610"/>
      <c r="Q95" s="761"/>
      <c r="R95" s="610"/>
      <c r="S95" s="610"/>
      <c r="T95" s="610"/>
      <c r="U95" s="610"/>
      <c r="V95" s="610"/>
      <c r="W95" s="610"/>
      <c r="X95" s="610"/>
      <c r="Y95" s="610"/>
      <c r="Z95" s="610"/>
      <c r="AA95" s="610"/>
      <c r="AB95" s="610"/>
      <c r="AC95" s="610"/>
      <c r="AD95" s="266"/>
      <c r="AE95" s="82"/>
      <c r="AF95" s="82"/>
    </row>
    <row r="96" spans="2:32" ht="15" customHeight="1">
      <c r="B96" s="82"/>
      <c r="C96" s="82"/>
      <c r="D96" s="538"/>
      <c r="E96" s="538"/>
      <c r="F96" s="594"/>
      <c r="G96" s="614"/>
      <c r="H96" s="614"/>
      <c r="I96" s="614"/>
      <c r="J96" s="674"/>
      <c r="K96" s="614"/>
      <c r="L96" s="614"/>
      <c r="M96" s="614"/>
      <c r="N96" s="611" t="s">
        <v>370</v>
      </c>
      <c r="O96" s="611"/>
      <c r="P96" s="611"/>
      <c r="Q96" s="763"/>
      <c r="R96" s="611"/>
      <c r="S96" s="611"/>
      <c r="T96" s="611"/>
      <c r="U96" s="611"/>
      <c r="V96" s="611"/>
      <c r="W96" s="611"/>
      <c r="X96" s="611"/>
      <c r="Y96" s="611"/>
      <c r="Z96" s="611"/>
      <c r="AA96" s="611"/>
      <c r="AB96" s="611"/>
      <c r="AC96" s="611"/>
      <c r="AD96" s="419"/>
      <c r="AE96" s="82"/>
      <c r="AF96" s="82"/>
    </row>
    <row r="97" spans="1:33" ht="15" customHeight="1">
      <c r="B97" s="82"/>
      <c r="C97" s="82"/>
      <c r="D97" s="538"/>
      <c r="E97" s="538"/>
      <c r="F97" s="592"/>
      <c r="G97" s="612"/>
      <c r="H97" s="612"/>
      <c r="I97" s="612"/>
      <c r="J97" s="612"/>
      <c r="K97" s="692"/>
      <c r="L97" s="612"/>
      <c r="M97" s="612"/>
      <c r="N97" s="612"/>
      <c r="O97" s="612"/>
      <c r="P97" s="612"/>
      <c r="Q97" s="760"/>
      <c r="R97" s="612"/>
      <c r="S97" s="612"/>
      <c r="T97" s="612"/>
      <c r="U97" s="612"/>
      <c r="V97" s="612"/>
      <c r="W97" s="612"/>
      <c r="X97" s="612"/>
      <c r="Y97" s="612"/>
      <c r="Z97" s="612"/>
      <c r="AA97" s="612"/>
      <c r="AB97" s="612"/>
      <c r="AC97" s="612"/>
      <c r="AD97" s="423"/>
      <c r="AE97" s="82"/>
      <c r="AF97" s="82"/>
    </row>
    <row r="98" spans="1:33" ht="15" customHeight="1">
      <c r="B98" s="82"/>
      <c r="C98" s="82"/>
      <c r="D98" s="538" t="s">
        <v>436</v>
      </c>
      <c r="E98" s="538"/>
      <c r="F98" s="595"/>
      <c r="G98" s="615"/>
      <c r="H98" s="615"/>
      <c r="I98" s="615"/>
      <c r="J98" s="615"/>
      <c r="K98" s="615"/>
      <c r="L98" s="485" t="s">
        <v>425</v>
      </c>
      <c r="M98" s="485" t="s">
        <v>543</v>
      </c>
      <c r="N98" s="615"/>
      <c r="O98" s="615"/>
      <c r="P98" s="746" t="s">
        <v>779</v>
      </c>
      <c r="Q98" s="615"/>
      <c r="R98" s="485" t="s">
        <v>266</v>
      </c>
      <c r="S98" s="615"/>
      <c r="T98" s="615"/>
      <c r="U98" s="615"/>
      <c r="V98" s="615"/>
      <c r="W98" s="615"/>
      <c r="X98" s="615"/>
      <c r="Y98" s="485" t="s">
        <v>261</v>
      </c>
      <c r="Z98" s="485" t="s">
        <v>585</v>
      </c>
      <c r="AA98" s="615"/>
      <c r="AB98" s="485" t="s">
        <v>267</v>
      </c>
      <c r="AC98" s="615"/>
      <c r="AD98" s="638"/>
      <c r="AE98" s="82"/>
      <c r="AF98" s="82"/>
    </row>
    <row r="99" spans="1:33" ht="15" customHeight="1">
      <c r="B99" s="82"/>
      <c r="C99" s="82"/>
      <c r="D99" s="538"/>
      <c r="E99" s="538"/>
      <c r="F99" s="596"/>
      <c r="G99" s="616"/>
      <c r="H99" s="616"/>
      <c r="I99" s="616"/>
      <c r="J99" s="616"/>
      <c r="K99" s="616"/>
      <c r="L99" s="485"/>
      <c r="M99" s="485"/>
      <c r="N99" s="616"/>
      <c r="O99" s="616"/>
      <c r="P99" s="747"/>
      <c r="Q99" s="616"/>
      <c r="R99" s="485"/>
      <c r="S99" s="616"/>
      <c r="T99" s="616"/>
      <c r="U99" s="616"/>
      <c r="V99" s="616"/>
      <c r="W99" s="616"/>
      <c r="X99" s="616"/>
      <c r="Y99" s="485"/>
      <c r="Z99" s="485"/>
      <c r="AA99" s="616"/>
      <c r="AB99" s="485"/>
      <c r="AC99" s="616"/>
      <c r="AD99" s="639"/>
      <c r="AE99" s="82"/>
      <c r="AF99" s="82"/>
    </row>
    <row r="100" spans="1:33" ht="15" customHeight="1">
      <c r="B100" s="82"/>
      <c r="C100" s="82"/>
      <c r="D100" s="538"/>
      <c r="E100" s="538"/>
      <c r="F100" s="596"/>
      <c r="G100" s="616"/>
      <c r="H100" s="616"/>
      <c r="I100" s="616"/>
      <c r="J100" s="616"/>
      <c r="K100" s="616"/>
      <c r="L100" s="485"/>
      <c r="M100" s="485"/>
      <c r="N100" s="616"/>
      <c r="O100" s="616"/>
      <c r="P100" s="747"/>
      <c r="Q100" s="616"/>
      <c r="R100" s="485"/>
      <c r="S100" s="616"/>
      <c r="T100" s="616"/>
      <c r="U100" s="616"/>
      <c r="V100" s="616"/>
      <c r="W100" s="616"/>
      <c r="X100" s="616"/>
      <c r="Y100" s="485"/>
      <c r="Z100" s="485"/>
      <c r="AA100" s="616"/>
      <c r="AB100" s="485"/>
      <c r="AC100" s="616"/>
      <c r="AD100" s="639"/>
      <c r="AE100" s="82"/>
      <c r="AF100" s="82"/>
    </row>
    <row r="101" spans="1:33" ht="15" customHeight="1">
      <c r="B101" s="82"/>
      <c r="C101" s="82"/>
      <c r="D101" s="538"/>
      <c r="E101" s="538"/>
      <c r="F101" s="596"/>
      <c r="G101" s="616"/>
      <c r="H101" s="616"/>
      <c r="I101" s="616"/>
      <c r="J101" s="616"/>
      <c r="K101" s="616"/>
      <c r="L101" s="485"/>
      <c r="M101" s="485"/>
      <c r="N101" s="616"/>
      <c r="O101" s="616"/>
      <c r="P101" s="747"/>
      <c r="Q101" s="616"/>
      <c r="R101" s="485"/>
      <c r="S101" s="616"/>
      <c r="T101" s="616"/>
      <c r="U101" s="616"/>
      <c r="V101" s="616"/>
      <c r="W101" s="616"/>
      <c r="X101" s="616"/>
      <c r="Y101" s="485"/>
      <c r="Z101" s="485"/>
      <c r="AA101" s="616"/>
      <c r="AB101" s="485"/>
      <c r="AC101" s="616"/>
      <c r="AD101" s="639"/>
      <c r="AE101" s="82"/>
      <c r="AF101" s="82"/>
    </row>
    <row r="102" spans="1:33" ht="15" customHeight="1">
      <c r="B102" s="82"/>
      <c r="C102" s="82"/>
      <c r="D102" s="538"/>
      <c r="E102" s="538"/>
      <c r="F102" s="596"/>
      <c r="G102" s="616"/>
      <c r="H102" s="616"/>
      <c r="I102" s="616"/>
      <c r="J102" s="616"/>
      <c r="K102" s="616"/>
      <c r="L102" s="485"/>
      <c r="M102" s="485"/>
      <c r="N102" s="616"/>
      <c r="O102" s="616"/>
      <c r="P102" s="747"/>
      <c r="Q102" s="616"/>
      <c r="R102" s="485"/>
      <c r="S102" s="616"/>
      <c r="T102" s="616"/>
      <c r="U102" s="616"/>
      <c r="V102" s="616"/>
      <c r="W102" s="616"/>
      <c r="X102" s="616"/>
      <c r="Y102" s="485"/>
      <c r="Z102" s="485"/>
      <c r="AA102" s="616"/>
      <c r="AB102" s="485"/>
      <c r="AC102" s="616"/>
      <c r="AD102" s="639"/>
      <c r="AE102" s="82"/>
      <c r="AF102" s="82"/>
    </row>
    <row r="103" spans="1:33" ht="15" customHeight="1">
      <c r="B103" s="82"/>
      <c r="C103" s="82"/>
      <c r="D103" s="538"/>
      <c r="E103" s="538"/>
      <c r="F103" s="597"/>
      <c r="G103" s="598"/>
      <c r="H103" s="598"/>
      <c r="I103" s="598"/>
      <c r="J103" s="598"/>
      <c r="K103" s="598"/>
      <c r="L103" s="485"/>
      <c r="M103" s="485"/>
      <c r="N103" s="598"/>
      <c r="O103" s="598"/>
      <c r="P103" s="748"/>
      <c r="Q103" s="598"/>
      <c r="R103" s="485"/>
      <c r="S103" s="598"/>
      <c r="T103" s="598"/>
      <c r="U103" s="598"/>
      <c r="V103" s="598"/>
      <c r="W103" s="598"/>
      <c r="X103" s="598"/>
      <c r="Y103" s="485"/>
      <c r="Z103" s="485"/>
      <c r="AA103" s="598"/>
      <c r="AB103" s="485"/>
      <c r="AC103" s="598"/>
      <c r="AD103" s="640"/>
      <c r="AE103" s="82"/>
      <c r="AF103" s="82"/>
    </row>
    <row r="104" spans="1:33" ht="15" customHeight="1">
      <c r="A104" s="18"/>
      <c r="B104" s="84"/>
      <c r="C104" s="84"/>
      <c r="D104" s="542"/>
      <c r="E104" s="542"/>
      <c r="F104" s="598"/>
      <c r="G104" s="598"/>
      <c r="H104" s="598"/>
      <c r="I104" s="598"/>
      <c r="J104" s="598"/>
      <c r="K104" s="598"/>
      <c r="L104" s="696"/>
      <c r="M104" s="696"/>
      <c r="N104" s="598"/>
      <c r="O104" s="598"/>
      <c r="P104" s="749"/>
      <c r="Q104" s="598"/>
      <c r="R104" s="696"/>
      <c r="S104" s="598"/>
      <c r="T104" s="598"/>
      <c r="U104" s="598"/>
      <c r="V104" s="598"/>
      <c r="W104" s="598"/>
      <c r="X104" s="598"/>
      <c r="Y104" s="696"/>
      <c r="Z104" s="696"/>
      <c r="AA104" s="598"/>
      <c r="AB104" s="696"/>
      <c r="AC104" s="598"/>
      <c r="AD104" s="598"/>
      <c r="AE104" s="84"/>
      <c r="AF104" s="84"/>
      <c r="AG104" s="423"/>
    </row>
    <row r="105" spans="1:33" ht="15" customHeight="1">
      <c r="A105" s="57" t="s">
        <v>682</v>
      </c>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102" t="s">
        <v>220</v>
      </c>
      <c r="Z105" s="102"/>
      <c r="AA105" s="102"/>
      <c r="AB105" s="102"/>
      <c r="AC105" s="102"/>
      <c r="AD105" s="102"/>
      <c r="AE105" s="102"/>
      <c r="AF105" s="102"/>
      <c r="AG105" s="102"/>
    </row>
    <row r="106" spans="1:33" ht="15" customHeight="1">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102"/>
      <c r="Z106" s="102"/>
      <c r="AA106" s="102"/>
      <c r="AB106" s="102"/>
      <c r="AC106" s="102"/>
      <c r="AD106" s="102"/>
      <c r="AE106" s="102"/>
      <c r="AF106" s="102"/>
      <c r="AG106" s="102"/>
    </row>
    <row r="107" spans="1:33" ht="15" customHeight="1">
      <c r="B107" s="82" t="s">
        <v>673</v>
      </c>
      <c r="C107" s="82"/>
      <c r="D107" s="481"/>
      <c r="E107" s="481"/>
      <c r="F107" s="39"/>
      <c r="G107" s="39"/>
      <c r="H107" s="39"/>
      <c r="I107" s="39"/>
      <c r="J107" s="39"/>
      <c r="K107" s="39"/>
      <c r="L107" s="39"/>
      <c r="M107" s="39"/>
      <c r="N107" s="39"/>
      <c r="O107" s="39"/>
      <c r="P107" s="750"/>
      <c r="Q107" s="39"/>
      <c r="R107" s="39"/>
      <c r="S107" s="39"/>
      <c r="T107" s="39"/>
      <c r="U107" s="39"/>
      <c r="V107" s="39"/>
      <c r="W107" s="39"/>
      <c r="X107" s="39"/>
      <c r="Y107" s="387" t="s">
        <v>1119</v>
      </c>
      <c r="Z107" s="387"/>
      <c r="AA107" s="387"/>
      <c r="AB107" s="387"/>
      <c r="AC107" s="387"/>
      <c r="AD107" s="387"/>
      <c r="AE107" s="387"/>
      <c r="AF107" s="387"/>
      <c r="AG107" s="463"/>
    </row>
    <row r="108" spans="1:33" ht="15" customHeight="1">
      <c r="B108" s="82"/>
      <c r="C108" s="39" t="s">
        <v>463</v>
      </c>
      <c r="D108" s="481"/>
      <c r="E108" s="481"/>
      <c r="F108" s="39"/>
      <c r="G108" s="39"/>
      <c r="H108" s="39"/>
      <c r="I108" s="39"/>
      <c r="J108" s="39"/>
      <c r="K108" s="39"/>
      <c r="L108" s="39"/>
      <c r="M108" s="39"/>
      <c r="N108" s="39"/>
      <c r="O108" s="39"/>
      <c r="P108" s="39"/>
      <c r="Q108" s="39"/>
      <c r="R108" s="39"/>
      <c r="S108" s="39"/>
      <c r="T108" s="39"/>
      <c r="U108" s="39"/>
      <c r="V108" s="39"/>
      <c r="W108" s="39"/>
      <c r="X108" s="39"/>
      <c r="Y108" s="387" t="s">
        <v>998</v>
      </c>
      <c r="Z108" s="387"/>
      <c r="AA108" s="387"/>
      <c r="AB108" s="387"/>
      <c r="AC108" s="387"/>
      <c r="AD108" s="387"/>
      <c r="AE108" s="387"/>
      <c r="AF108" s="387"/>
      <c r="AG108" s="463"/>
    </row>
    <row r="109" spans="1:33" ht="15" customHeight="1">
      <c r="B109" s="82"/>
      <c r="C109" s="82" t="s">
        <v>796</v>
      </c>
      <c r="D109" s="481"/>
      <c r="E109" s="481"/>
      <c r="F109" s="39"/>
      <c r="G109" s="39"/>
      <c r="H109" s="39"/>
      <c r="I109" s="39"/>
      <c r="J109" s="39"/>
      <c r="K109" s="39"/>
      <c r="L109" s="39"/>
      <c r="M109" s="39"/>
      <c r="N109" s="39"/>
      <c r="O109" s="39"/>
      <c r="P109" s="39"/>
      <c r="Q109" s="39"/>
      <c r="R109" s="39"/>
      <c r="S109" s="39"/>
      <c r="V109" s="39"/>
      <c r="W109" s="39"/>
      <c r="X109" s="39"/>
      <c r="Y109" s="39"/>
      <c r="Z109" s="39"/>
      <c r="AA109" s="39"/>
      <c r="AB109" s="39"/>
      <c r="AC109" s="39"/>
      <c r="AD109" s="39"/>
      <c r="AE109" s="39"/>
      <c r="AF109" s="39"/>
    </row>
    <row r="110" spans="1:33" ht="15" customHeight="1">
      <c r="C110" s="506" t="s">
        <v>930</v>
      </c>
      <c r="D110" s="543"/>
      <c r="E110" s="543"/>
      <c r="F110" s="599"/>
      <c r="G110" s="599"/>
      <c r="H110" s="599"/>
      <c r="I110" s="599"/>
      <c r="J110" s="599"/>
      <c r="K110" s="599"/>
      <c r="L110" s="599"/>
      <c r="M110" s="599"/>
      <c r="N110" s="599"/>
      <c r="O110" s="599"/>
      <c r="P110" s="599"/>
      <c r="Q110" s="599"/>
      <c r="R110" s="599"/>
      <c r="S110" s="599"/>
      <c r="V110" s="599"/>
      <c r="W110" s="599"/>
      <c r="X110" s="599"/>
      <c r="Y110" s="599"/>
      <c r="Z110" s="599"/>
      <c r="AA110" s="599"/>
      <c r="AB110" s="599"/>
      <c r="AC110" s="599"/>
      <c r="AD110" s="599"/>
      <c r="AE110" s="599"/>
      <c r="AF110" s="599"/>
    </row>
    <row r="111" spans="1:33" ht="15" customHeight="1">
      <c r="B111" s="482"/>
      <c r="C111" s="247"/>
      <c r="D111" s="247"/>
      <c r="E111" s="247"/>
      <c r="F111" s="247"/>
      <c r="G111" s="266"/>
      <c r="H111" s="638" t="s">
        <v>128</v>
      </c>
      <c r="I111" s="102" t="s">
        <v>676</v>
      </c>
      <c r="J111" s="102"/>
      <c r="K111" s="102"/>
      <c r="L111" s="102"/>
      <c r="M111" s="102"/>
      <c r="N111" s="102"/>
      <c r="O111" s="102"/>
      <c r="P111" s="102"/>
      <c r="Q111" s="102"/>
      <c r="R111" s="102"/>
      <c r="S111" s="102"/>
      <c r="T111" s="102"/>
      <c r="U111" s="787" t="s">
        <v>88</v>
      </c>
      <c r="V111" s="485" t="s">
        <v>299</v>
      </c>
      <c r="W111" s="485" t="s">
        <v>28</v>
      </c>
      <c r="X111" s="485" t="s">
        <v>554</v>
      </c>
      <c r="Y111" s="485" t="s">
        <v>343</v>
      </c>
      <c r="Z111" s="599"/>
      <c r="AA111" s="855"/>
      <c r="AB111" s="599"/>
      <c r="AC111" s="599"/>
      <c r="AD111" s="599"/>
      <c r="AE111" s="599"/>
      <c r="AF111" s="599"/>
    </row>
    <row r="112" spans="1:33" ht="15" customHeight="1">
      <c r="B112" s="37"/>
      <c r="C112" s="82"/>
      <c r="D112" s="82"/>
      <c r="E112" s="82"/>
      <c r="F112" s="82"/>
      <c r="G112" s="419"/>
      <c r="H112" s="639"/>
      <c r="I112" s="656" t="s">
        <v>197</v>
      </c>
      <c r="J112" s="675"/>
      <c r="K112" s="675"/>
      <c r="L112" s="697"/>
      <c r="M112" s="595" t="s">
        <v>1019</v>
      </c>
      <c r="N112" s="615"/>
      <c r="O112" s="615"/>
      <c r="P112" s="638"/>
      <c r="Q112" s="595" t="s">
        <v>903</v>
      </c>
      <c r="R112" s="615"/>
      <c r="S112" s="615"/>
      <c r="T112" s="638"/>
      <c r="U112" s="787"/>
      <c r="V112" s="485"/>
      <c r="W112" s="485"/>
      <c r="X112" s="485"/>
      <c r="Y112" s="485"/>
      <c r="Z112" s="599"/>
      <c r="AA112" s="599"/>
      <c r="AB112" s="599"/>
      <c r="AC112" s="599"/>
      <c r="AD112" s="599"/>
      <c r="AE112" s="599"/>
      <c r="AF112" s="599"/>
    </row>
    <row r="113" spans="2:33" ht="15" customHeight="1">
      <c r="B113" s="37"/>
      <c r="C113" s="82"/>
      <c r="D113" s="82"/>
      <c r="E113" s="82"/>
      <c r="F113" s="82"/>
      <c r="G113" s="419"/>
      <c r="H113" s="639"/>
      <c r="I113" s="657"/>
      <c r="J113" s="676"/>
      <c r="K113" s="676"/>
      <c r="L113" s="698"/>
      <c r="M113" s="596"/>
      <c r="N113" s="616"/>
      <c r="O113" s="616"/>
      <c r="P113" s="639"/>
      <c r="Q113" s="596"/>
      <c r="R113" s="616"/>
      <c r="S113" s="616"/>
      <c r="T113" s="639"/>
      <c r="U113" s="787"/>
      <c r="V113" s="485"/>
      <c r="W113" s="485"/>
      <c r="X113" s="485"/>
      <c r="Y113" s="485"/>
      <c r="Z113" s="599"/>
      <c r="AA113" s="599"/>
      <c r="AB113" s="599"/>
      <c r="AC113" s="599"/>
      <c r="AD113" s="599"/>
      <c r="AE113" s="599"/>
      <c r="AF113" s="599"/>
    </row>
    <row r="114" spans="2:33" ht="15" customHeight="1">
      <c r="B114" s="37"/>
      <c r="C114" s="82"/>
      <c r="D114" s="82"/>
      <c r="E114" s="82"/>
      <c r="F114" s="82"/>
      <c r="G114" s="419"/>
      <c r="H114" s="639"/>
      <c r="I114" s="657"/>
      <c r="J114" s="676"/>
      <c r="K114" s="676"/>
      <c r="L114" s="698"/>
      <c r="M114" s="596"/>
      <c r="N114" s="616"/>
      <c r="O114" s="616"/>
      <c r="P114" s="639"/>
      <c r="Q114" s="596"/>
      <c r="R114" s="616"/>
      <c r="S114" s="616"/>
      <c r="T114" s="639"/>
      <c r="U114" s="787"/>
      <c r="V114" s="485"/>
      <c r="W114" s="485"/>
      <c r="X114" s="485"/>
      <c r="Y114" s="485"/>
      <c r="Z114" s="599"/>
      <c r="AA114" s="599"/>
      <c r="AB114" s="599"/>
      <c r="AC114" s="599"/>
      <c r="AD114" s="599"/>
      <c r="AE114" s="599"/>
      <c r="AF114" s="599"/>
    </row>
    <row r="115" spans="2:33" ht="15" customHeight="1">
      <c r="B115" s="269"/>
      <c r="C115" s="84"/>
      <c r="D115" s="84"/>
      <c r="E115" s="84"/>
      <c r="F115" s="84"/>
      <c r="G115" s="423"/>
      <c r="H115" s="640"/>
      <c r="I115" s="657"/>
      <c r="J115" s="676"/>
      <c r="K115" s="676"/>
      <c r="L115" s="698"/>
      <c r="M115" s="596"/>
      <c r="N115" s="616"/>
      <c r="O115" s="616"/>
      <c r="P115" s="639"/>
      <c r="Q115" s="596"/>
      <c r="R115" s="616"/>
      <c r="S115" s="616"/>
      <c r="T115" s="639"/>
      <c r="U115" s="787"/>
      <c r="V115" s="485"/>
      <c r="W115" s="485"/>
      <c r="X115" s="485"/>
      <c r="Y115" s="485"/>
      <c r="Z115" s="599"/>
      <c r="AA115" s="599"/>
      <c r="AB115" s="599"/>
      <c r="AC115" s="599"/>
      <c r="AD115" s="599"/>
      <c r="AE115" s="599"/>
      <c r="AF115" s="599"/>
    </row>
    <row r="116" spans="2:33" ht="15" customHeight="1">
      <c r="B116" s="483" t="s">
        <v>540</v>
      </c>
      <c r="C116" s="507"/>
      <c r="D116" s="507"/>
      <c r="E116" s="507"/>
      <c r="F116" s="507"/>
      <c r="G116" s="617"/>
      <c r="H116" s="641">
        <v>1</v>
      </c>
      <c r="I116" s="658" t="s">
        <v>825</v>
      </c>
      <c r="J116" s="677"/>
      <c r="K116" s="677"/>
      <c r="L116" s="677"/>
      <c r="M116" s="677"/>
      <c r="N116" s="677"/>
      <c r="O116" s="677"/>
      <c r="P116" s="677"/>
      <c r="Q116" s="677"/>
      <c r="R116" s="677"/>
      <c r="S116" s="677"/>
      <c r="T116" s="677"/>
      <c r="U116" s="677"/>
      <c r="V116" s="797"/>
      <c r="W116" s="805"/>
      <c r="X116" s="805"/>
      <c r="Y116" s="805"/>
      <c r="Z116" s="599"/>
      <c r="AA116" s="599"/>
      <c r="AB116" s="599"/>
      <c r="AC116" s="599"/>
      <c r="AD116" s="599"/>
      <c r="AE116" s="599"/>
      <c r="AF116" s="599"/>
    </row>
    <row r="117" spans="2:33" ht="15" customHeight="1">
      <c r="B117" s="484" t="s">
        <v>919</v>
      </c>
      <c r="C117" s="508"/>
      <c r="D117" s="508"/>
      <c r="E117" s="508"/>
      <c r="F117" s="508"/>
      <c r="G117" s="618"/>
      <c r="H117" s="318"/>
      <c r="I117" s="659"/>
      <c r="J117" s="678"/>
      <c r="K117" s="678"/>
      <c r="L117" s="699"/>
      <c r="M117" s="659"/>
      <c r="N117" s="678"/>
      <c r="O117" s="678"/>
      <c r="P117" s="699"/>
      <c r="Q117" s="659"/>
      <c r="R117" s="678"/>
      <c r="S117" s="678"/>
      <c r="T117" s="699"/>
      <c r="U117" s="194"/>
      <c r="V117" s="318"/>
      <c r="W117" s="194"/>
      <c r="X117" s="194"/>
      <c r="Y117" s="499">
        <f>SUM(G117:X117)</f>
        <v>0</v>
      </c>
      <c r="Z117" s="599"/>
      <c r="AA117" s="599"/>
      <c r="AB117" s="599"/>
      <c r="AC117" s="599"/>
      <c r="AD117" s="599"/>
      <c r="AE117" s="599"/>
      <c r="AF117" s="599"/>
    </row>
    <row r="118" spans="2:33" ht="15" customHeight="1">
      <c r="B118" s="483" t="s">
        <v>337</v>
      </c>
      <c r="C118" s="507"/>
      <c r="D118" s="507"/>
      <c r="E118" s="507"/>
      <c r="F118" s="507"/>
      <c r="G118" s="617"/>
      <c r="H118" s="641">
        <f>'P35職員調書(1)'!M56</f>
        <v>0</v>
      </c>
      <c r="I118" s="660">
        <f>'P35職員調書(1)'!M57</f>
        <v>0</v>
      </c>
      <c r="J118" s="679"/>
      <c r="K118" s="679"/>
      <c r="L118" s="700"/>
      <c r="M118" s="660">
        <f>'P35職員調書(1)'!M58</f>
        <v>0</v>
      </c>
      <c r="N118" s="679"/>
      <c r="O118" s="679"/>
      <c r="P118" s="700"/>
      <c r="Q118" s="660">
        <f>'P35職員調書(1)'!M59</f>
        <v>0</v>
      </c>
      <c r="R118" s="679"/>
      <c r="S118" s="679"/>
      <c r="T118" s="700"/>
      <c r="U118" s="788">
        <f>'P35職員調書(1)'!M60</f>
        <v>0</v>
      </c>
      <c r="V118" s="641">
        <f>'P35職員調書(1)'!M61</f>
        <v>0</v>
      </c>
      <c r="W118" s="641">
        <f>'P35職員調書(1)'!M62</f>
        <v>0</v>
      </c>
      <c r="X118" s="641">
        <f>'P35職員調書(1)'!M63</f>
        <v>0</v>
      </c>
      <c r="Y118" s="641">
        <f>SUM(G118:X118)</f>
        <v>0</v>
      </c>
      <c r="Z118" s="847" t="s">
        <v>263</v>
      </c>
      <c r="AA118" s="856"/>
      <c r="AB118" s="856"/>
      <c r="AC118" s="856"/>
      <c r="AD118" s="856"/>
      <c r="AE118" s="856"/>
      <c r="AF118" s="856"/>
      <c r="AG118" s="881"/>
    </row>
    <row r="119" spans="2:33" ht="15" customHeight="1">
      <c r="B119" s="485" t="s">
        <v>922</v>
      </c>
      <c r="C119" s="486" t="s">
        <v>845</v>
      </c>
      <c r="D119" s="511"/>
      <c r="E119" s="511"/>
      <c r="F119" s="511"/>
      <c r="G119" s="619"/>
      <c r="H119" s="642"/>
      <c r="I119" s="661">
        <f>'P35職員調書(1)'!R51+'P35職員調書(1)'!U51+'P35職員調書(1)'!V51+'P36職員調書(2)'!R51+'P36職員調書(2)'!U51+'P36職員調書(2)'!V51+'P37職員調書(3)'!R51+'P37職員調書(3)'!U51+'P37職員調書(3)'!V51</f>
        <v>0</v>
      </c>
      <c r="J119" s="680"/>
      <c r="K119" s="680"/>
      <c r="L119" s="701"/>
      <c r="M119" s="661">
        <f>'P35職員調書(1)'!X51+'P35職員調書(1)'!AA51+'P35職員調書(1)'!AB51+'P36職員調書(2)'!X51+'P36職員調書(2)'!AA51+'P36職員調書(2)'!AB51+'P37職員調書(3)'!X51+'P37職員調書(3)'!AA51+'P37職員調書(3)'!AB51</f>
        <v>0</v>
      </c>
      <c r="N119" s="680"/>
      <c r="O119" s="680"/>
      <c r="P119" s="701"/>
      <c r="Q119" s="661">
        <f>'P35職員調書(1)'!AD51+'P35職員調書(1)'!AG51+'P35職員調書(1)'!AH51+'P36職員調書(2)'!AD51+'P36職員調書(2)'!AG51+'P36職員調書(2)'!AH51+'P37職員調書(3)'!AD51+'P37職員調書(3)'!AG51+'P37職員調書(3)'!AH51</f>
        <v>0</v>
      </c>
      <c r="R119" s="680"/>
      <c r="S119" s="680"/>
      <c r="T119" s="701"/>
      <c r="U119" s="789"/>
      <c r="V119" s="789"/>
      <c r="W119" s="789"/>
      <c r="X119" s="789"/>
      <c r="Y119" s="789"/>
      <c r="Z119" s="847"/>
      <c r="AA119" s="856"/>
      <c r="AB119" s="856"/>
      <c r="AC119" s="856"/>
      <c r="AD119" s="856"/>
      <c r="AE119" s="856"/>
      <c r="AF119" s="856"/>
      <c r="AG119" s="881"/>
    </row>
    <row r="120" spans="2:33" ht="15" customHeight="1">
      <c r="B120" s="485"/>
      <c r="C120" s="487"/>
      <c r="D120" s="121"/>
      <c r="E120" s="121"/>
      <c r="F120" s="121"/>
      <c r="G120" s="620"/>
      <c r="H120" s="643"/>
      <c r="I120" s="662"/>
      <c r="J120" s="681"/>
      <c r="K120" s="681"/>
      <c r="L120" s="702"/>
      <c r="M120" s="662"/>
      <c r="N120" s="681"/>
      <c r="O120" s="681"/>
      <c r="P120" s="702"/>
      <c r="Q120" s="662"/>
      <c r="R120" s="681"/>
      <c r="S120" s="681"/>
      <c r="T120" s="702"/>
      <c r="U120" s="789"/>
      <c r="V120" s="789"/>
      <c r="W120" s="789"/>
      <c r="X120" s="789"/>
      <c r="Y120" s="789"/>
      <c r="Z120" s="847"/>
      <c r="AA120" s="856"/>
      <c r="AB120" s="856"/>
      <c r="AC120" s="856"/>
      <c r="AD120" s="856"/>
      <c r="AE120" s="856"/>
      <c r="AF120" s="856"/>
      <c r="AG120" s="881"/>
    </row>
    <row r="121" spans="2:33" ht="15" customHeight="1">
      <c r="B121" s="485"/>
      <c r="C121" s="486" t="s">
        <v>378</v>
      </c>
      <c r="D121" s="511"/>
      <c r="E121" s="511"/>
      <c r="F121" s="511"/>
      <c r="G121" s="619"/>
      <c r="H121" s="642"/>
      <c r="I121" s="663">
        <f>'P35職員調書(1)'!N6*'P35職員調書(1)'!N7</f>
        <v>0</v>
      </c>
      <c r="J121" s="682"/>
      <c r="K121" s="682"/>
      <c r="L121" s="682"/>
      <c r="M121" s="682"/>
      <c r="N121" s="682"/>
      <c r="O121" s="682"/>
      <c r="P121" s="682"/>
      <c r="Q121" s="682"/>
      <c r="R121" s="682"/>
      <c r="S121" s="682"/>
      <c r="T121" s="774"/>
      <c r="U121" s="789"/>
      <c r="V121" s="789"/>
      <c r="W121" s="789"/>
      <c r="X121" s="789"/>
      <c r="Y121" s="789"/>
      <c r="Z121" s="847"/>
      <c r="AA121" s="856"/>
      <c r="AB121" s="856"/>
      <c r="AC121" s="856"/>
      <c r="AD121" s="856"/>
      <c r="AE121" s="856"/>
      <c r="AF121" s="856"/>
      <c r="AG121" s="881"/>
    </row>
    <row r="122" spans="2:33" ht="15" customHeight="1">
      <c r="B122" s="485"/>
      <c r="C122" s="487"/>
      <c r="D122" s="121"/>
      <c r="E122" s="121"/>
      <c r="F122" s="121"/>
      <c r="G122" s="620"/>
      <c r="H122" s="643"/>
      <c r="I122" s="664"/>
      <c r="J122" s="683"/>
      <c r="K122" s="683"/>
      <c r="L122" s="683"/>
      <c r="M122" s="683"/>
      <c r="N122" s="683"/>
      <c r="O122" s="683"/>
      <c r="P122" s="683"/>
      <c r="Q122" s="683"/>
      <c r="R122" s="683"/>
      <c r="S122" s="683"/>
      <c r="T122" s="775"/>
      <c r="U122" s="789"/>
      <c r="V122" s="789"/>
      <c r="W122" s="789"/>
      <c r="X122" s="789"/>
      <c r="Y122" s="789"/>
      <c r="Z122" s="847"/>
      <c r="AA122" s="856"/>
      <c r="AB122" s="856"/>
      <c r="AC122" s="856"/>
      <c r="AD122" s="856"/>
      <c r="AE122" s="856"/>
      <c r="AF122" s="856"/>
      <c r="AG122" s="881"/>
    </row>
    <row r="123" spans="2:33" ht="15" customHeight="1">
      <c r="B123" s="485"/>
      <c r="C123" s="509" t="s">
        <v>168</v>
      </c>
      <c r="D123" s="544"/>
      <c r="E123" s="544"/>
      <c r="F123" s="544"/>
      <c r="G123" s="621"/>
      <c r="H123" s="642"/>
      <c r="I123" s="661" t="e">
        <f>I119/I121</f>
        <v>#DIV/0!</v>
      </c>
      <c r="J123" s="680"/>
      <c r="K123" s="680"/>
      <c r="L123" s="701"/>
      <c r="M123" s="661" t="e">
        <f>M119/I121</f>
        <v>#DIV/0!</v>
      </c>
      <c r="N123" s="680"/>
      <c r="O123" s="680"/>
      <c r="P123" s="701"/>
      <c r="Q123" s="661" t="e">
        <f>Q119/I121</f>
        <v>#DIV/0!</v>
      </c>
      <c r="R123" s="680"/>
      <c r="S123" s="680"/>
      <c r="T123" s="701"/>
      <c r="U123" s="789"/>
      <c r="V123" s="789"/>
      <c r="W123" s="789"/>
      <c r="X123" s="789"/>
      <c r="Y123" s="789"/>
      <c r="Z123" s="847"/>
      <c r="AA123" s="856"/>
      <c r="AB123" s="856"/>
      <c r="AC123" s="856"/>
      <c r="AD123" s="856"/>
      <c r="AE123" s="856"/>
      <c r="AF123" s="856"/>
      <c r="AG123" s="881"/>
    </row>
    <row r="124" spans="2:33" ht="15" customHeight="1">
      <c r="B124" s="485"/>
      <c r="C124" s="510"/>
      <c r="D124" s="545"/>
      <c r="E124" s="545"/>
      <c r="F124" s="545"/>
      <c r="G124" s="622"/>
      <c r="H124" s="643"/>
      <c r="I124" s="662"/>
      <c r="J124" s="681"/>
      <c r="K124" s="681"/>
      <c r="L124" s="702"/>
      <c r="M124" s="662"/>
      <c r="N124" s="681"/>
      <c r="O124" s="681"/>
      <c r="P124" s="702"/>
      <c r="Q124" s="662"/>
      <c r="R124" s="681"/>
      <c r="S124" s="681"/>
      <c r="T124" s="702"/>
      <c r="U124" s="789"/>
      <c r="V124" s="789"/>
      <c r="W124" s="789"/>
      <c r="X124" s="789"/>
      <c r="Y124" s="789"/>
      <c r="Z124" s="847"/>
      <c r="AA124" s="856"/>
      <c r="AB124" s="856"/>
      <c r="AC124" s="856"/>
      <c r="AD124" s="856"/>
      <c r="AE124" s="856"/>
      <c r="AF124" s="856"/>
      <c r="AG124" s="881"/>
    </row>
    <row r="125" spans="2:33" ht="15" customHeight="1">
      <c r="B125" s="486" t="s">
        <v>651</v>
      </c>
      <c r="C125" s="511"/>
      <c r="D125" s="511"/>
      <c r="E125" s="511"/>
      <c r="F125" s="511"/>
      <c r="G125" s="619"/>
      <c r="H125" s="399"/>
      <c r="I125" s="659"/>
      <c r="J125" s="678"/>
      <c r="K125" s="678"/>
      <c r="L125" s="699"/>
      <c r="M125" s="659"/>
      <c r="N125" s="678"/>
      <c r="O125" s="678"/>
      <c r="P125" s="699"/>
      <c r="Q125" s="659"/>
      <c r="R125" s="678"/>
      <c r="S125" s="678"/>
      <c r="T125" s="699"/>
      <c r="U125" s="194"/>
      <c r="V125" s="194"/>
      <c r="W125" s="194"/>
      <c r="X125" s="194"/>
      <c r="Y125" s="788">
        <f>SUM(G125:X126)</f>
        <v>0</v>
      </c>
      <c r="Z125" s="599"/>
      <c r="AA125" s="599"/>
      <c r="AB125" s="599"/>
      <c r="AC125" s="599"/>
      <c r="AD125" s="599"/>
      <c r="AE125" s="599"/>
      <c r="AF125" s="599"/>
    </row>
    <row r="126" spans="2:33" ht="15" customHeight="1">
      <c r="B126" s="487"/>
      <c r="C126" s="121"/>
      <c r="D126" s="121"/>
      <c r="E126" s="121"/>
      <c r="F126" s="121"/>
      <c r="G126" s="620"/>
      <c r="H126" s="644"/>
      <c r="I126" s="665"/>
      <c r="J126" s="684"/>
      <c r="K126" s="684"/>
      <c r="L126" s="703"/>
      <c r="M126" s="665"/>
      <c r="N126" s="684"/>
      <c r="O126" s="684"/>
      <c r="P126" s="703"/>
      <c r="Q126" s="665"/>
      <c r="R126" s="684"/>
      <c r="S126" s="684"/>
      <c r="T126" s="703"/>
      <c r="U126" s="194"/>
      <c r="V126" s="194"/>
      <c r="W126" s="194"/>
      <c r="X126" s="194"/>
      <c r="Y126" s="788"/>
      <c r="Z126" s="599"/>
      <c r="AA126" s="599"/>
      <c r="AB126" s="599"/>
      <c r="AC126" s="599"/>
      <c r="AD126" s="599"/>
      <c r="AE126" s="599"/>
      <c r="AF126" s="599"/>
    </row>
    <row r="127" spans="2:33" ht="15" customHeight="1">
      <c r="B127" s="485" t="s">
        <v>766</v>
      </c>
      <c r="C127" s="483" t="s">
        <v>921</v>
      </c>
      <c r="D127" s="507"/>
      <c r="E127" s="507"/>
      <c r="F127" s="507"/>
      <c r="G127" s="617"/>
      <c r="H127" s="318"/>
      <c r="I127" s="666"/>
      <c r="J127" s="685"/>
      <c r="K127" s="685"/>
      <c r="L127" s="704"/>
      <c r="M127" s="666"/>
      <c r="N127" s="685"/>
      <c r="O127" s="685"/>
      <c r="P127" s="704"/>
      <c r="Q127" s="666"/>
      <c r="R127" s="685"/>
      <c r="S127" s="685"/>
      <c r="T127" s="704"/>
      <c r="U127" s="194"/>
      <c r="V127" s="318"/>
      <c r="W127" s="318"/>
      <c r="X127" s="318"/>
      <c r="Y127" s="788">
        <f>SUM(G127:X127)</f>
        <v>0</v>
      </c>
      <c r="Z127" s="599"/>
      <c r="AA127" s="599"/>
      <c r="AB127" s="599"/>
      <c r="AC127" s="599"/>
      <c r="AD127" s="599"/>
      <c r="AE127" s="599"/>
      <c r="AF127" s="599"/>
    </row>
    <row r="128" spans="2:33" ht="15" customHeight="1">
      <c r="B128" s="485"/>
      <c r="C128" s="483" t="s">
        <v>377</v>
      </c>
      <c r="D128" s="507"/>
      <c r="E128" s="507"/>
      <c r="F128" s="507"/>
      <c r="G128" s="617"/>
      <c r="H128" s="318"/>
      <c r="I128" s="666"/>
      <c r="J128" s="685"/>
      <c r="K128" s="685"/>
      <c r="L128" s="704"/>
      <c r="M128" s="666"/>
      <c r="N128" s="685"/>
      <c r="O128" s="685"/>
      <c r="P128" s="704"/>
      <c r="Q128" s="666"/>
      <c r="R128" s="685"/>
      <c r="S128" s="685"/>
      <c r="T128" s="704"/>
      <c r="U128" s="194"/>
      <c r="V128" s="318"/>
      <c r="W128" s="318"/>
      <c r="X128" s="318"/>
      <c r="Y128" s="788">
        <f>SUM(G128:X128)</f>
        <v>0</v>
      </c>
      <c r="Z128" s="599"/>
      <c r="AA128" s="599"/>
      <c r="AB128" s="599"/>
      <c r="AC128" s="599"/>
      <c r="AD128" s="599"/>
      <c r="AE128" s="599"/>
      <c r="AF128" s="599"/>
    </row>
    <row r="129" spans="1:32" ht="15" customHeight="1">
      <c r="B129" s="488" t="s">
        <v>352</v>
      </c>
      <c r="C129" s="137"/>
      <c r="D129" s="137"/>
      <c r="E129" s="137"/>
      <c r="F129" s="137"/>
      <c r="G129" s="623"/>
      <c r="H129" s="146"/>
      <c r="I129" s="667"/>
      <c r="J129" s="686"/>
      <c r="K129" s="686"/>
      <c r="L129" s="705"/>
      <c r="M129" s="667"/>
      <c r="N129" s="686"/>
      <c r="O129" s="686"/>
      <c r="P129" s="705"/>
      <c r="Q129" s="667"/>
      <c r="R129" s="686"/>
      <c r="S129" s="686"/>
      <c r="T129" s="705"/>
      <c r="U129" s="146"/>
      <c r="V129" s="146"/>
      <c r="W129" s="146"/>
      <c r="X129" s="146"/>
      <c r="Y129" s="805"/>
      <c r="Z129" s="599"/>
      <c r="AA129" s="599"/>
      <c r="AB129" s="599"/>
      <c r="AC129" s="599"/>
      <c r="AD129" s="599"/>
      <c r="AE129" s="599"/>
      <c r="AF129" s="599"/>
    </row>
    <row r="130" spans="1:32" ht="15" customHeight="1">
      <c r="B130" s="480" t="s">
        <v>121</v>
      </c>
      <c r="C130" s="480"/>
      <c r="D130" s="480"/>
      <c r="E130" s="480"/>
      <c r="F130" s="480"/>
      <c r="G130" s="480"/>
      <c r="H130" s="480"/>
      <c r="I130" s="480"/>
      <c r="J130" s="480"/>
      <c r="K130" s="480"/>
      <c r="L130" s="480"/>
      <c r="M130" s="480"/>
      <c r="N130" s="480"/>
      <c r="O130" s="480"/>
      <c r="P130" s="480"/>
      <c r="Q130" s="480"/>
      <c r="R130" s="480"/>
      <c r="S130" s="480"/>
      <c r="T130" s="480"/>
      <c r="U130" s="480"/>
      <c r="V130" s="480"/>
      <c r="W130" s="480"/>
      <c r="X130" s="480"/>
      <c r="Y130" s="480"/>
      <c r="Z130" s="480"/>
      <c r="AA130" s="480"/>
      <c r="AB130" s="480"/>
      <c r="AC130" s="480"/>
      <c r="AD130" s="480"/>
      <c r="AE130" s="480"/>
      <c r="AF130" s="480"/>
    </row>
    <row r="131" spans="1:32" ht="15" customHeight="1">
      <c r="B131" s="480"/>
      <c r="C131" s="480"/>
      <c r="D131" s="480"/>
      <c r="E131" s="480"/>
      <c r="F131" s="480"/>
      <c r="G131" s="480"/>
      <c r="H131" s="480"/>
      <c r="I131" s="480"/>
      <c r="J131" s="480"/>
      <c r="K131" s="480"/>
      <c r="L131" s="480"/>
      <c r="M131" s="480"/>
      <c r="N131" s="480"/>
      <c r="O131" s="480"/>
      <c r="P131" s="480"/>
      <c r="Q131" s="480"/>
      <c r="R131" s="480"/>
      <c r="S131" s="480"/>
      <c r="T131" s="480"/>
      <c r="U131" s="480"/>
      <c r="V131" s="480"/>
      <c r="W131" s="480"/>
      <c r="X131" s="480"/>
      <c r="Y131" s="480"/>
      <c r="Z131" s="480"/>
      <c r="AA131" s="480"/>
      <c r="AB131" s="480"/>
      <c r="AC131" s="480"/>
      <c r="AD131" s="480"/>
      <c r="AE131" s="480"/>
      <c r="AF131" s="480"/>
    </row>
    <row r="132" spans="1:32" ht="15" customHeight="1">
      <c r="B132" s="4" t="s">
        <v>685</v>
      </c>
      <c r="D132" s="543"/>
      <c r="E132" s="543"/>
      <c r="F132" s="599"/>
      <c r="G132" s="599"/>
      <c r="H132" s="599"/>
      <c r="I132" s="599"/>
      <c r="J132" s="687" t="s">
        <v>630</v>
      </c>
      <c r="K132" s="599"/>
      <c r="L132" s="599"/>
      <c r="M132" s="599"/>
      <c r="N132" s="599"/>
      <c r="O132" s="599"/>
      <c r="P132" s="599"/>
      <c r="Q132" s="599"/>
      <c r="R132" s="599"/>
      <c r="S132" s="599"/>
      <c r="V132" s="599"/>
      <c r="W132" s="599"/>
      <c r="X132" s="599"/>
      <c r="Y132" s="599"/>
      <c r="Z132" s="599"/>
      <c r="AA132" s="599"/>
      <c r="AB132" s="599"/>
      <c r="AC132" s="599"/>
      <c r="AD132" s="599"/>
      <c r="AE132" s="599"/>
      <c r="AF132" s="599"/>
    </row>
    <row r="133" spans="1:32" ht="15" customHeight="1">
      <c r="C133" s="4" t="s">
        <v>874</v>
      </c>
      <c r="D133" s="543"/>
      <c r="E133" s="543"/>
      <c r="F133" s="599"/>
      <c r="G133" s="599"/>
      <c r="H133" s="599"/>
      <c r="I133" s="599"/>
      <c r="J133" s="687"/>
      <c r="K133" s="599"/>
      <c r="L133" s="599"/>
      <c r="M133" s="599"/>
      <c r="N133" s="599"/>
      <c r="O133" s="599"/>
      <c r="P133" s="599"/>
      <c r="Q133" s="599"/>
      <c r="R133" s="599"/>
      <c r="S133" s="599" t="s">
        <v>1069</v>
      </c>
      <c r="V133" s="599"/>
      <c r="W133" s="599"/>
      <c r="X133" s="599"/>
      <c r="Y133" s="599"/>
      <c r="Z133" s="599"/>
      <c r="AA133" s="599"/>
      <c r="AB133" s="599"/>
      <c r="AC133" s="599"/>
      <c r="AD133" s="599"/>
      <c r="AE133" s="599"/>
      <c r="AF133" s="599"/>
    </row>
    <row r="134" spans="1:32" ht="15" customHeight="1">
      <c r="B134" s="489" t="s">
        <v>691</v>
      </c>
      <c r="C134" s="512"/>
      <c r="D134" s="512"/>
      <c r="E134" s="512"/>
      <c r="F134" s="600"/>
      <c r="G134" s="624" t="s">
        <v>1038</v>
      </c>
      <c r="H134" s="624"/>
      <c r="I134" s="624"/>
      <c r="J134" s="624"/>
      <c r="K134" s="624"/>
      <c r="L134" s="706" t="s">
        <v>1033</v>
      </c>
      <c r="M134" s="716"/>
      <c r="N134" s="716"/>
      <c r="O134" s="716"/>
      <c r="P134" s="716"/>
      <c r="Q134" s="716"/>
      <c r="R134" s="716"/>
      <c r="S134" s="716"/>
      <c r="T134" s="776"/>
      <c r="U134" s="489" t="s">
        <v>532</v>
      </c>
      <c r="V134" s="512"/>
      <c r="W134" s="512"/>
      <c r="X134" s="600"/>
      <c r="Y134" s="489" t="s">
        <v>299</v>
      </c>
      <c r="Z134" s="512"/>
      <c r="AA134" s="512"/>
      <c r="AB134" s="600"/>
      <c r="AC134" s="514" t="s">
        <v>886</v>
      </c>
      <c r="AD134" s="514"/>
      <c r="AE134" s="514"/>
      <c r="AF134" s="412"/>
    </row>
    <row r="135" spans="1:32" ht="15" customHeight="1">
      <c r="B135" s="490"/>
      <c r="C135" s="513"/>
      <c r="D135" s="513"/>
      <c r="E135" s="513"/>
      <c r="F135" s="601"/>
      <c r="G135" s="624"/>
      <c r="H135" s="624"/>
      <c r="I135" s="624"/>
      <c r="J135" s="624"/>
      <c r="K135" s="624"/>
      <c r="L135" s="707"/>
      <c r="M135" s="717"/>
      <c r="N135" s="717"/>
      <c r="O135" s="717"/>
      <c r="P135" s="717"/>
      <c r="Q135" s="717"/>
      <c r="R135" s="717"/>
      <c r="S135" s="717"/>
      <c r="T135" s="777"/>
      <c r="U135" s="490"/>
      <c r="V135" s="513"/>
      <c r="W135" s="513"/>
      <c r="X135" s="601"/>
      <c r="Y135" s="490"/>
      <c r="Z135" s="513"/>
      <c r="AA135" s="513"/>
      <c r="AB135" s="601"/>
      <c r="AC135" s="515"/>
      <c r="AD135" s="515"/>
      <c r="AE135" s="515"/>
      <c r="AF135" s="413"/>
    </row>
    <row r="136" spans="1:32" ht="15" customHeight="1">
      <c r="B136" s="402">
        <f>P1からP20処遇関係!Z275</f>
        <v>0</v>
      </c>
      <c r="C136" s="404"/>
      <c r="D136" s="404"/>
      <c r="E136" s="2" t="s">
        <v>100</v>
      </c>
      <c r="F136" s="404"/>
      <c r="G136" s="489" t="s">
        <v>369</v>
      </c>
      <c r="H136" s="512"/>
      <c r="I136" s="512"/>
      <c r="J136" s="512"/>
      <c r="K136" s="600"/>
      <c r="L136" s="708" t="s">
        <v>596</v>
      </c>
      <c r="M136" s="718"/>
      <c r="N136" s="718"/>
      <c r="O136" s="718"/>
      <c r="P136" s="718"/>
      <c r="Q136" s="718"/>
      <c r="R136" s="718"/>
      <c r="S136" s="718"/>
      <c r="T136" s="778"/>
      <c r="U136" s="708" t="s">
        <v>356</v>
      </c>
      <c r="V136" s="512"/>
      <c r="W136" s="512"/>
      <c r="X136" s="600"/>
      <c r="Y136" s="708" t="s">
        <v>356</v>
      </c>
      <c r="Z136" s="512"/>
      <c r="AA136" s="680"/>
      <c r="AB136" s="701"/>
      <c r="AC136" s="865" t="s">
        <v>1023</v>
      </c>
      <c r="AD136" s="873"/>
      <c r="AE136" s="873"/>
      <c r="AF136" s="875"/>
    </row>
    <row r="137" spans="1:32" ht="15" customHeight="1">
      <c r="B137" s="66" t="s">
        <v>901</v>
      </c>
      <c r="C137" s="67">
        <f>ROUNDUP(B136,1)</f>
        <v>0</v>
      </c>
      <c r="D137" s="67"/>
      <c r="E137" s="571" t="s">
        <v>853</v>
      </c>
      <c r="F137" s="67"/>
      <c r="G137" s="625"/>
      <c r="H137" s="645"/>
      <c r="I137" s="645"/>
      <c r="J137" s="645"/>
      <c r="K137" s="693"/>
      <c r="L137" s="625"/>
      <c r="M137" s="719" t="s">
        <v>184</v>
      </c>
      <c r="N137" s="719"/>
      <c r="O137" s="719"/>
      <c r="P137" s="719"/>
      <c r="Q137" s="719"/>
      <c r="R137" s="719"/>
      <c r="S137" s="719"/>
      <c r="T137" s="779"/>
      <c r="U137" s="709" t="s">
        <v>1022</v>
      </c>
      <c r="V137" s="645"/>
      <c r="W137" s="645"/>
      <c r="X137" s="693"/>
      <c r="Y137" s="709" t="s">
        <v>1022</v>
      </c>
      <c r="Z137" s="645"/>
      <c r="AA137" s="647"/>
      <c r="AB137" s="694"/>
      <c r="AC137" s="402"/>
      <c r="AD137" s="404"/>
      <c r="AE137" s="404"/>
      <c r="AF137" s="438"/>
    </row>
    <row r="138" spans="1:32" ht="15" customHeight="1">
      <c r="B138" s="66" t="s">
        <v>376</v>
      </c>
      <c r="C138" s="67"/>
      <c r="D138" s="67"/>
      <c r="E138" s="2"/>
      <c r="F138" s="67"/>
      <c r="G138" s="66" t="s">
        <v>901</v>
      </c>
      <c r="H138" s="646">
        <f>C137/120</f>
        <v>0</v>
      </c>
      <c r="I138" s="646"/>
      <c r="J138" s="646"/>
      <c r="K138" s="694" t="s">
        <v>100</v>
      </c>
      <c r="L138" s="709" t="s">
        <v>1020</v>
      </c>
      <c r="M138" s="719"/>
      <c r="N138" s="719"/>
      <c r="O138" s="719"/>
      <c r="P138" s="719"/>
      <c r="Q138" s="719"/>
      <c r="R138" s="719"/>
      <c r="S138" s="719"/>
      <c r="T138" s="779"/>
      <c r="U138" s="625"/>
      <c r="V138" s="645"/>
      <c r="W138" s="645"/>
      <c r="X138" s="693"/>
      <c r="Y138" s="832" t="s">
        <v>929</v>
      </c>
      <c r="Z138" s="848"/>
      <c r="AA138" s="848"/>
      <c r="AB138" s="859"/>
      <c r="AC138" s="402"/>
      <c r="AD138" s="404"/>
      <c r="AE138" s="404"/>
      <c r="AF138" s="438"/>
    </row>
    <row r="139" spans="1:32" ht="15" customHeight="1">
      <c r="B139" s="66" t="s">
        <v>901</v>
      </c>
      <c r="C139" s="67">
        <f>P1からP20処遇関係!AC278</f>
        <v>0</v>
      </c>
      <c r="D139" s="67"/>
      <c r="E139" s="67"/>
      <c r="F139" s="2" t="s">
        <v>100</v>
      </c>
      <c r="G139" s="66"/>
      <c r="H139" s="646"/>
      <c r="I139" s="646"/>
      <c r="J139" s="646"/>
      <c r="K139" s="646"/>
      <c r="L139" s="625"/>
      <c r="M139" s="719" t="s">
        <v>1021</v>
      </c>
      <c r="N139" s="719"/>
      <c r="O139" s="719"/>
      <c r="P139" s="719"/>
      <c r="Q139" s="719"/>
      <c r="R139" s="719"/>
      <c r="S139" s="719"/>
      <c r="T139" s="779"/>
      <c r="U139" s="625"/>
      <c r="V139" s="645"/>
      <c r="W139" s="645"/>
      <c r="X139" s="693"/>
      <c r="Y139" s="832"/>
      <c r="Z139" s="848"/>
      <c r="AA139" s="848"/>
      <c r="AB139" s="859"/>
      <c r="AC139" s="402" t="s">
        <v>111</v>
      </c>
      <c r="AD139" s="404"/>
      <c r="AE139" s="404"/>
      <c r="AF139" s="438"/>
    </row>
    <row r="140" spans="1:32" ht="15" customHeight="1">
      <c r="B140" s="66" t="s">
        <v>901</v>
      </c>
      <c r="C140" s="67">
        <f>ROUNDUP(C139,0)</f>
        <v>0</v>
      </c>
      <c r="D140" s="67"/>
      <c r="E140" s="571" t="s">
        <v>1027</v>
      </c>
      <c r="F140" s="2"/>
      <c r="G140" s="402"/>
      <c r="H140" s="404"/>
      <c r="I140" s="404"/>
      <c r="J140" s="404"/>
      <c r="K140" s="438"/>
      <c r="L140" s="709" t="s">
        <v>75</v>
      </c>
      <c r="M140" s="719"/>
      <c r="N140" s="719"/>
      <c r="O140" s="719"/>
      <c r="P140" s="719"/>
      <c r="Q140" s="719"/>
      <c r="R140" s="719"/>
      <c r="S140" s="719"/>
      <c r="T140" s="779"/>
      <c r="U140" s="625"/>
      <c r="V140" s="645"/>
      <c r="W140" s="645"/>
      <c r="X140" s="693"/>
      <c r="Y140" s="832"/>
      <c r="Z140" s="848"/>
      <c r="AA140" s="848"/>
      <c r="AB140" s="859"/>
      <c r="AC140" s="402"/>
      <c r="AD140" s="404"/>
      <c r="AE140" s="404"/>
      <c r="AF140" s="438"/>
    </row>
    <row r="141" spans="1:32" ht="15" customHeight="1">
      <c r="B141" s="491" t="s">
        <v>294</v>
      </c>
      <c r="C141" s="67"/>
      <c r="D141" s="67"/>
      <c r="E141" s="67"/>
      <c r="F141" s="2"/>
      <c r="G141" s="402"/>
      <c r="H141" s="404"/>
      <c r="I141" s="404"/>
      <c r="J141" s="404"/>
      <c r="K141" s="438"/>
      <c r="L141" s="625"/>
      <c r="M141" s="720" t="s">
        <v>598</v>
      </c>
      <c r="N141" s="720"/>
      <c r="O141" s="720"/>
      <c r="P141" s="720"/>
      <c r="Q141" s="720"/>
      <c r="R141" s="720"/>
      <c r="S141" s="720"/>
      <c r="T141" s="780"/>
      <c r="U141" s="625"/>
      <c r="V141" s="645"/>
      <c r="W141" s="645"/>
      <c r="X141" s="693"/>
      <c r="Y141" s="832"/>
      <c r="Z141" s="848"/>
      <c r="AA141" s="647"/>
      <c r="AB141" s="694"/>
      <c r="AC141" s="402"/>
      <c r="AD141" s="404"/>
      <c r="AE141" s="404"/>
      <c r="AF141" s="438"/>
    </row>
    <row r="142" spans="1:32" ht="15" customHeight="1">
      <c r="A142" s="471"/>
      <c r="B142" s="2"/>
      <c r="C142" s="67"/>
      <c r="D142" s="67"/>
      <c r="E142" s="2"/>
      <c r="F142" s="2"/>
      <c r="G142" s="66"/>
      <c r="H142" s="647"/>
      <c r="I142" s="647"/>
      <c r="J142" s="647"/>
      <c r="K142" s="647"/>
      <c r="L142" s="66"/>
      <c r="M142" s="720"/>
      <c r="N142" s="720"/>
      <c r="O142" s="720"/>
      <c r="P142" s="720"/>
      <c r="Q142" s="720"/>
      <c r="R142" s="720"/>
      <c r="S142" s="720"/>
      <c r="T142" s="780"/>
      <c r="U142" s="625"/>
      <c r="V142" s="645"/>
      <c r="W142" s="645"/>
      <c r="X142" s="693"/>
      <c r="Y142" s="832"/>
      <c r="Z142" s="848"/>
      <c r="AA142" s="647"/>
      <c r="AB142" s="694"/>
      <c r="AC142" s="866"/>
      <c r="AD142" s="647"/>
      <c r="AE142" s="647"/>
      <c r="AF142" s="694"/>
    </row>
    <row r="143" spans="1:32" ht="15" customHeight="1">
      <c r="B143" s="406" t="s">
        <v>127</v>
      </c>
      <c r="C143" s="514"/>
      <c r="D143" s="514"/>
      <c r="E143" s="514"/>
      <c r="F143" s="412"/>
      <c r="G143" s="626" t="s">
        <v>901</v>
      </c>
      <c r="H143" s="648">
        <f>ROUNDUP(H138,0)</f>
        <v>0</v>
      </c>
      <c r="I143" s="648"/>
      <c r="J143" s="688"/>
      <c r="K143" s="695"/>
      <c r="L143" s="626" t="s">
        <v>901</v>
      </c>
      <c r="M143" s="721" t="str">
        <f>IF(C140&lt;=30,"1",IF(C140&lt;80,"２",IF(C140&gt;80,"2+1以上")))</f>
        <v>1</v>
      </c>
      <c r="N143" s="721"/>
      <c r="O143" s="721"/>
      <c r="P143" s="721"/>
      <c r="Q143" s="721"/>
      <c r="R143" s="721"/>
      <c r="S143" s="721"/>
      <c r="T143" s="781"/>
      <c r="U143" s="790" t="s">
        <v>901</v>
      </c>
      <c r="V143" s="798">
        <v>1</v>
      </c>
      <c r="W143" s="798"/>
      <c r="X143" s="806"/>
      <c r="Y143" s="790" t="s">
        <v>901</v>
      </c>
      <c r="Z143" s="798">
        <v>1</v>
      </c>
      <c r="AA143" s="798"/>
      <c r="AB143" s="806"/>
      <c r="AC143" s="790" t="s">
        <v>901</v>
      </c>
      <c r="AD143" s="798">
        <v>1</v>
      </c>
      <c r="AE143" s="798"/>
      <c r="AF143" s="806"/>
    </row>
    <row r="144" spans="1:32" ht="15" customHeight="1">
      <c r="B144" s="407"/>
      <c r="C144" s="515"/>
      <c r="D144" s="515"/>
      <c r="E144" s="515"/>
      <c r="F144" s="413"/>
      <c r="G144" s="627"/>
      <c r="H144" s="649"/>
      <c r="I144" s="649"/>
      <c r="J144" s="689" t="s">
        <v>100</v>
      </c>
      <c r="K144" s="439"/>
      <c r="L144" s="710"/>
      <c r="M144" s="722"/>
      <c r="N144" s="722"/>
      <c r="O144" s="722"/>
      <c r="P144" s="722"/>
      <c r="Q144" s="722"/>
      <c r="R144" s="769" t="s">
        <v>100</v>
      </c>
      <c r="S144" s="722"/>
      <c r="T144" s="702"/>
      <c r="U144" s="791"/>
      <c r="V144" s="799"/>
      <c r="W144" s="799"/>
      <c r="X144" s="807" t="s">
        <v>100</v>
      </c>
      <c r="Y144" s="791"/>
      <c r="Z144" s="799"/>
      <c r="AA144" s="799"/>
      <c r="AB144" s="807" t="s">
        <v>100</v>
      </c>
      <c r="AC144" s="791"/>
      <c r="AD144" s="799"/>
      <c r="AE144" s="799"/>
      <c r="AF144" s="807" t="s">
        <v>100</v>
      </c>
    </row>
    <row r="145" spans="1:33" ht="15" customHeight="1">
      <c r="B145" s="125" t="s">
        <v>951</v>
      </c>
      <c r="C145" s="71"/>
      <c r="D145" s="71"/>
      <c r="E145" s="71"/>
      <c r="F145" s="71"/>
      <c r="G145" s="628"/>
      <c r="H145" s="628"/>
      <c r="I145" s="628"/>
      <c r="J145" s="628"/>
      <c r="K145" s="628"/>
      <c r="L145" s="711"/>
      <c r="M145" s="711"/>
      <c r="N145" s="711"/>
      <c r="O145" s="711"/>
      <c r="P145" s="711"/>
      <c r="Q145" s="711"/>
      <c r="R145" s="711"/>
      <c r="S145" s="711"/>
      <c r="T145" s="711"/>
      <c r="U145" s="328"/>
      <c r="V145" s="599"/>
      <c r="W145" s="599"/>
      <c r="X145" s="599"/>
      <c r="Y145" s="599"/>
      <c r="Z145" s="599"/>
      <c r="AA145" s="599"/>
      <c r="AB145" s="599"/>
      <c r="AC145" s="599"/>
      <c r="AD145" s="599"/>
      <c r="AE145" s="599"/>
      <c r="AF145" s="599"/>
    </row>
    <row r="146" spans="1:33" ht="15" customHeight="1">
      <c r="B146" s="4" t="s">
        <v>920</v>
      </c>
      <c r="D146" s="543"/>
      <c r="E146" s="543"/>
      <c r="F146" s="599"/>
      <c r="G146" s="599"/>
      <c r="H146" s="599"/>
      <c r="I146" s="599"/>
      <c r="K146" s="599"/>
      <c r="L146" s="599"/>
      <c r="M146" s="599"/>
      <c r="N146" s="599"/>
      <c r="O146" s="599"/>
      <c r="P146" s="599" t="s">
        <v>664</v>
      </c>
      <c r="Q146" s="599"/>
      <c r="R146" s="599"/>
      <c r="S146" s="599"/>
      <c r="V146" s="599"/>
      <c r="W146" s="599"/>
      <c r="X146" s="687" t="s">
        <v>630</v>
      </c>
      <c r="Y146" s="599"/>
      <c r="AA146" s="599"/>
      <c r="AB146" s="599"/>
      <c r="AC146" s="599"/>
      <c r="AD146" s="599"/>
      <c r="AE146" s="599"/>
      <c r="AF146" s="599"/>
    </row>
    <row r="147" spans="1:33" ht="15" customHeight="1">
      <c r="B147" s="489" t="s">
        <v>691</v>
      </c>
      <c r="C147" s="512"/>
      <c r="D147" s="512"/>
      <c r="E147" s="512"/>
      <c r="F147" s="600"/>
      <c r="G147" s="489" t="s">
        <v>197</v>
      </c>
      <c r="H147" s="512"/>
      <c r="I147" s="512"/>
      <c r="J147" s="512"/>
      <c r="K147" s="512"/>
      <c r="L147" s="512"/>
      <c r="M147" s="600"/>
      <c r="N147" s="489" t="s">
        <v>711</v>
      </c>
      <c r="O147" s="512"/>
      <c r="P147" s="512"/>
      <c r="Q147" s="512"/>
      <c r="R147" s="512"/>
      <c r="S147" s="512"/>
      <c r="T147" s="600"/>
      <c r="U147" s="489" t="s">
        <v>903</v>
      </c>
      <c r="V147" s="512"/>
      <c r="W147" s="600"/>
      <c r="X147" s="815" t="s">
        <v>1125</v>
      </c>
      <c r="Y147" s="833"/>
      <c r="Z147" s="849"/>
      <c r="AA147" s="512" t="s">
        <v>299</v>
      </c>
      <c r="AB147" s="512"/>
      <c r="AC147" s="512"/>
      <c r="AD147" s="514" t="s">
        <v>1030</v>
      </c>
      <c r="AE147" s="514"/>
      <c r="AF147" s="412"/>
    </row>
    <row r="148" spans="1:33" ht="15" customHeight="1">
      <c r="B148" s="490"/>
      <c r="C148" s="513"/>
      <c r="D148" s="513"/>
      <c r="E148" s="513"/>
      <c r="F148" s="601"/>
      <c r="G148" s="490"/>
      <c r="H148" s="513"/>
      <c r="I148" s="513"/>
      <c r="J148" s="513"/>
      <c r="K148" s="513"/>
      <c r="L148" s="513"/>
      <c r="M148" s="601"/>
      <c r="N148" s="490"/>
      <c r="O148" s="513"/>
      <c r="P148" s="513"/>
      <c r="Q148" s="513"/>
      <c r="R148" s="513"/>
      <c r="S148" s="513"/>
      <c r="T148" s="601"/>
      <c r="U148" s="490"/>
      <c r="V148" s="513"/>
      <c r="W148" s="601"/>
      <c r="X148" s="816"/>
      <c r="Y148" s="834"/>
      <c r="Z148" s="850"/>
      <c r="AA148" s="513"/>
      <c r="AB148" s="513"/>
      <c r="AC148" s="513"/>
      <c r="AD148" s="515"/>
      <c r="AE148" s="515"/>
      <c r="AF148" s="413"/>
    </row>
    <row r="149" spans="1:33" ht="15" customHeight="1">
      <c r="B149" s="402">
        <f>P1からP20処遇関係!Z275</f>
        <v>0</v>
      </c>
      <c r="C149" s="404"/>
      <c r="D149" s="404"/>
      <c r="E149" s="2" t="s">
        <v>100</v>
      </c>
      <c r="F149" s="404"/>
      <c r="G149" s="629" t="s">
        <v>430</v>
      </c>
      <c r="H149" s="650"/>
      <c r="I149" s="650"/>
      <c r="J149" s="650"/>
      <c r="K149" s="650"/>
      <c r="L149" s="650"/>
      <c r="M149" s="723"/>
      <c r="N149" s="708" t="s">
        <v>973</v>
      </c>
      <c r="O149" s="718"/>
      <c r="P149" s="718"/>
      <c r="Q149" s="718"/>
      <c r="R149" s="718"/>
      <c r="S149" s="718"/>
      <c r="T149" s="778"/>
      <c r="U149" s="629" t="s">
        <v>1031</v>
      </c>
      <c r="V149" s="718"/>
      <c r="W149" s="718"/>
      <c r="X149" s="817" t="s">
        <v>109</v>
      </c>
      <c r="Y149" s="835"/>
      <c r="Z149" s="851"/>
      <c r="AA149" s="857" t="s">
        <v>1032</v>
      </c>
      <c r="AB149" s="860"/>
      <c r="AC149" s="867"/>
      <c r="AD149" s="874" t="s">
        <v>1023</v>
      </c>
      <c r="AE149" s="874"/>
      <c r="AF149" s="876"/>
    </row>
    <row r="150" spans="1:33" ht="15" customHeight="1">
      <c r="B150" s="66" t="s">
        <v>901</v>
      </c>
      <c r="C150" s="67">
        <f>ROUNDUP(B149,1)</f>
        <v>0</v>
      </c>
      <c r="D150" s="67"/>
      <c r="E150" s="571" t="s">
        <v>853</v>
      </c>
      <c r="F150" s="602"/>
      <c r="G150" s="625"/>
      <c r="H150" s="418" t="s">
        <v>184</v>
      </c>
      <c r="I150" s="418"/>
      <c r="J150" s="418"/>
      <c r="K150" s="418"/>
      <c r="L150" s="418"/>
      <c r="M150" s="724"/>
      <c r="N150" s="719"/>
      <c r="O150" s="719" t="s">
        <v>1028</v>
      </c>
      <c r="P150" s="719"/>
      <c r="Q150" s="719"/>
      <c r="R150" s="719"/>
      <c r="S150" s="719"/>
      <c r="T150" s="779"/>
      <c r="U150" s="709"/>
      <c r="V150" s="719"/>
      <c r="W150" s="719"/>
      <c r="X150" s="818"/>
      <c r="Y150" s="836"/>
      <c r="Z150" s="852"/>
      <c r="AA150" s="858"/>
      <c r="AB150" s="861"/>
      <c r="AC150" s="868"/>
      <c r="AD150" s="467"/>
      <c r="AE150" s="467"/>
      <c r="AF150" s="877"/>
    </row>
    <row r="151" spans="1:33" ht="15" customHeight="1">
      <c r="B151" s="66" t="s">
        <v>376</v>
      </c>
      <c r="C151" s="67"/>
      <c r="D151" s="67"/>
      <c r="E151" s="2"/>
      <c r="F151" s="603"/>
      <c r="G151" s="630" t="s">
        <v>335</v>
      </c>
      <c r="H151" s="630"/>
      <c r="I151" s="630"/>
      <c r="J151" s="630"/>
      <c r="K151" s="630"/>
      <c r="L151" s="630"/>
      <c r="M151" s="725"/>
      <c r="N151" s="729" t="s">
        <v>1029</v>
      </c>
      <c r="O151" s="737"/>
      <c r="P151" s="737"/>
      <c r="Q151" s="737"/>
      <c r="R151" s="737"/>
      <c r="S151" s="737"/>
      <c r="T151" s="782"/>
      <c r="U151" s="709"/>
      <c r="V151" s="719"/>
      <c r="W151" s="719"/>
      <c r="X151" s="818"/>
      <c r="Y151" s="836"/>
      <c r="Z151" s="852"/>
      <c r="AA151" s="858"/>
      <c r="AB151" s="861"/>
      <c r="AC151" s="868"/>
      <c r="AD151" s="467"/>
      <c r="AE151" s="467"/>
      <c r="AF151" s="877"/>
    </row>
    <row r="152" spans="1:33" ht="15" customHeight="1">
      <c r="B152" s="66" t="s">
        <v>901</v>
      </c>
      <c r="C152" s="67">
        <f>P1からP20処遇関係!AC278</f>
        <v>0</v>
      </c>
      <c r="D152" s="67"/>
      <c r="E152" s="67"/>
      <c r="F152" s="603" t="s">
        <v>100</v>
      </c>
      <c r="G152" s="630"/>
      <c r="H152" s="630"/>
      <c r="I152" s="630"/>
      <c r="J152" s="630"/>
      <c r="K152" s="630"/>
      <c r="L152" s="630"/>
      <c r="M152" s="725"/>
      <c r="N152" s="729"/>
      <c r="O152" s="737"/>
      <c r="P152" s="737"/>
      <c r="Q152" s="737"/>
      <c r="R152" s="737"/>
      <c r="S152" s="737"/>
      <c r="T152" s="782"/>
      <c r="U152" s="709"/>
      <c r="V152" s="719"/>
      <c r="W152" s="719"/>
      <c r="X152" s="818"/>
      <c r="Y152" s="836"/>
      <c r="Z152" s="852"/>
      <c r="AA152" s="858"/>
      <c r="AB152" s="861"/>
      <c r="AC152" s="868"/>
      <c r="AD152" s="467"/>
      <c r="AE152" s="467"/>
      <c r="AF152" s="877"/>
    </row>
    <row r="153" spans="1:33" ht="15" customHeight="1">
      <c r="B153" s="66" t="s">
        <v>901</v>
      </c>
      <c r="C153" s="67">
        <f>ROUNDUP(C152,0)</f>
        <v>0</v>
      </c>
      <c r="D153" s="67"/>
      <c r="E153" s="571" t="s">
        <v>1027</v>
      </c>
      <c r="F153" s="2"/>
      <c r="G153" s="631"/>
      <c r="H153" s="630" t="s">
        <v>605</v>
      </c>
      <c r="I153" s="630"/>
      <c r="J153" s="630"/>
      <c r="K153" s="630"/>
      <c r="L153" s="630"/>
      <c r="M153" s="725"/>
      <c r="N153" s="730"/>
      <c r="O153" s="738"/>
      <c r="P153" s="738"/>
      <c r="Q153" s="738"/>
      <c r="R153" s="738"/>
      <c r="S153" s="738"/>
      <c r="T153" s="783"/>
      <c r="U153" s="709"/>
      <c r="V153" s="719"/>
      <c r="W153" s="719"/>
      <c r="X153" s="818"/>
      <c r="Y153" s="836"/>
      <c r="Z153" s="852"/>
      <c r="AA153" s="858"/>
      <c r="AB153" s="861"/>
      <c r="AC153" s="868"/>
      <c r="AD153" s="467"/>
      <c r="AE153" s="467"/>
      <c r="AF153" s="877"/>
    </row>
    <row r="154" spans="1:33" ht="15" customHeight="1">
      <c r="B154" s="491" t="s">
        <v>294</v>
      </c>
      <c r="C154" s="67"/>
      <c r="D154" s="67"/>
      <c r="E154" s="67"/>
      <c r="F154" s="2"/>
      <c r="G154" s="625"/>
      <c r="H154" s="630"/>
      <c r="I154" s="630"/>
      <c r="J154" s="630"/>
      <c r="K154" s="630"/>
      <c r="L154" s="630"/>
      <c r="M154" s="725"/>
      <c r="N154" s="730"/>
      <c r="O154" s="738"/>
      <c r="P154" s="738"/>
      <c r="Q154" s="738"/>
      <c r="R154" s="738"/>
      <c r="S154" s="738"/>
      <c r="T154" s="783"/>
      <c r="U154" s="709"/>
      <c r="V154" s="719"/>
      <c r="W154" s="719"/>
      <c r="X154" s="818"/>
      <c r="Y154" s="836"/>
      <c r="Z154" s="852"/>
      <c r="AA154" s="858"/>
      <c r="AB154" s="861"/>
      <c r="AC154" s="868"/>
      <c r="AD154" s="467"/>
      <c r="AE154" s="467"/>
      <c r="AF154" s="877"/>
    </row>
    <row r="155" spans="1:33" ht="15" customHeight="1">
      <c r="B155" s="489" t="s">
        <v>127</v>
      </c>
      <c r="C155" s="512"/>
      <c r="D155" s="512"/>
      <c r="E155" s="512"/>
      <c r="F155" s="600"/>
      <c r="G155" s="489" t="s">
        <v>901</v>
      </c>
      <c r="H155" s="651">
        <v>1</v>
      </c>
      <c r="I155" s="651"/>
      <c r="J155" s="512"/>
      <c r="K155" s="512"/>
      <c r="L155" s="512"/>
      <c r="M155" s="600"/>
      <c r="N155" s="489" t="s">
        <v>901</v>
      </c>
      <c r="O155" s="651" t="str">
        <f>IF(C150&lt;=80,"4",IF(C153&lt;40,"２"))</f>
        <v>4</v>
      </c>
      <c r="P155" s="651"/>
      <c r="Q155" s="650"/>
      <c r="R155" s="650"/>
      <c r="S155" s="650"/>
      <c r="T155" s="600"/>
      <c r="U155" s="406" t="s">
        <v>901</v>
      </c>
      <c r="V155" s="798">
        <v>1</v>
      </c>
      <c r="W155" s="806"/>
      <c r="X155" s="406" t="s">
        <v>901</v>
      </c>
      <c r="Y155" s="798">
        <v>1</v>
      </c>
      <c r="Z155" s="806"/>
      <c r="AA155" s="514" t="s">
        <v>901</v>
      </c>
      <c r="AB155" s="798">
        <v>2</v>
      </c>
      <c r="AC155" s="806"/>
      <c r="AD155" s="514" t="s">
        <v>901</v>
      </c>
      <c r="AE155" s="798">
        <v>1</v>
      </c>
      <c r="AF155" s="806"/>
    </row>
    <row r="156" spans="1:33" ht="15" customHeight="1">
      <c r="B156" s="490"/>
      <c r="C156" s="513"/>
      <c r="D156" s="513"/>
      <c r="E156" s="513"/>
      <c r="F156" s="601"/>
      <c r="G156" s="490"/>
      <c r="H156" s="652"/>
      <c r="I156" s="652"/>
      <c r="J156" s="690" t="s">
        <v>100</v>
      </c>
      <c r="K156" s="513"/>
      <c r="L156" s="513"/>
      <c r="M156" s="601"/>
      <c r="N156" s="490"/>
      <c r="O156" s="652"/>
      <c r="P156" s="652"/>
      <c r="Q156" s="690" t="s">
        <v>100</v>
      </c>
      <c r="R156" s="513"/>
      <c r="S156" s="513"/>
      <c r="T156" s="601"/>
      <c r="U156" s="792"/>
      <c r="V156" s="799"/>
      <c r="W156" s="807" t="s">
        <v>100</v>
      </c>
      <c r="X156" s="792"/>
      <c r="Y156" s="799"/>
      <c r="Z156" s="807" t="s">
        <v>100</v>
      </c>
      <c r="AA156" s="799"/>
      <c r="AB156" s="799"/>
      <c r="AC156" s="807" t="s">
        <v>100</v>
      </c>
      <c r="AD156" s="799"/>
      <c r="AE156" s="799"/>
      <c r="AF156" s="807" t="s">
        <v>100</v>
      </c>
    </row>
    <row r="157" spans="1:33" ht="15" customHeight="1">
      <c r="A157" s="18"/>
      <c r="B157" s="126" t="s">
        <v>951</v>
      </c>
      <c r="C157" s="77"/>
      <c r="D157" s="77"/>
      <c r="E157" s="77"/>
      <c r="F157" s="77"/>
      <c r="G157" s="632"/>
      <c r="H157" s="632"/>
      <c r="I157" s="632"/>
      <c r="J157" s="632"/>
      <c r="K157" s="632"/>
      <c r="L157" s="391"/>
      <c r="M157" s="391"/>
      <c r="N157" s="391"/>
      <c r="O157" s="391"/>
      <c r="P157" s="391"/>
      <c r="Q157" s="391"/>
      <c r="R157" s="391"/>
      <c r="S157" s="391"/>
      <c r="T157" s="391"/>
      <c r="U157" s="391"/>
      <c r="V157" s="632"/>
      <c r="W157" s="632"/>
      <c r="X157" s="632"/>
      <c r="Y157" s="632"/>
      <c r="Z157" s="632"/>
      <c r="AA157" s="632"/>
      <c r="AB157" s="632"/>
      <c r="AC157" s="632"/>
      <c r="AD157" s="632"/>
      <c r="AE157" s="632"/>
      <c r="AF157" s="632"/>
      <c r="AG157" s="423"/>
    </row>
    <row r="158" spans="1:33" ht="15" customHeight="1">
      <c r="A158" s="57" t="s">
        <v>682</v>
      </c>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102" t="s">
        <v>220</v>
      </c>
      <c r="Z158" s="102"/>
      <c r="AA158" s="102"/>
      <c r="AB158" s="102"/>
      <c r="AC158" s="102"/>
      <c r="AD158" s="102"/>
      <c r="AE158" s="102"/>
      <c r="AF158" s="102"/>
      <c r="AG158" s="102"/>
    </row>
    <row r="159" spans="1:33" ht="15" customHeight="1">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102"/>
      <c r="Z159" s="102"/>
      <c r="AA159" s="102"/>
      <c r="AB159" s="102"/>
      <c r="AC159" s="102"/>
      <c r="AD159" s="102"/>
      <c r="AE159" s="102"/>
      <c r="AF159" s="102"/>
      <c r="AG159" s="102"/>
    </row>
    <row r="160" spans="1:33" ht="15" customHeight="1">
      <c r="B160" s="82" t="s">
        <v>321</v>
      </c>
      <c r="C160" s="82"/>
      <c r="D160" s="82"/>
      <c r="E160" s="82"/>
      <c r="F160" s="82"/>
      <c r="G160" s="82"/>
      <c r="H160" s="82"/>
      <c r="I160" s="82"/>
      <c r="J160" s="82"/>
      <c r="K160" s="82"/>
      <c r="L160" s="82"/>
      <c r="M160" s="82"/>
      <c r="N160" s="82"/>
      <c r="O160" s="82"/>
      <c r="P160" s="82"/>
      <c r="Q160" s="82"/>
      <c r="R160" s="82"/>
      <c r="S160" s="82"/>
      <c r="T160" s="82"/>
      <c r="U160" s="82"/>
      <c r="V160" s="82"/>
      <c r="W160" s="82"/>
      <c r="X160" s="82"/>
      <c r="Y160" s="37"/>
      <c r="Z160" s="82"/>
      <c r="AA160" s="82"/>
      <c r="AB160" s="82"/>
      <c r="AC160" s="82"/>
      <c r="AD160" s="82"/>
      <c r="AE160" s="82"/>
      <c r="AF160" s="82"/>
      <c r="AG160" s="882"/>
    </row>
    <row r="161" spans="1:33" ht="15" customHeight="1">
      <c r="B161" s="82"/>
      <c r="C161" s="516"/>
      <c r="D161" s="516"/>
      <c r="E161" s="516"/>
      <c r="F161" s="516"/>
      <c r="G161" s="516"/>
      <c r="H161" s="516"/>
      <c r="I161" s="516"/>
      <c r="J161" s="516"/>
      <c r="K161" s="516"/>
      <c r="L161" s="516"/>
      <c r="M161" s="516"/>
      <c r="N161" s="516"/>
      <c r="O161" s="516"/>
      <c r="P161" s="516"/>
      <c r="Q161" s="516"/>
      <c r="R161" s="516"/>
      <c r="S161" s="516"/>
      <c r="T161" s="516"/>
      <c r="U161" s="516"/>
      <c r="V161" s="516"/>
      <c r="W161" s="516"/>
      <c r="X161" s="516" t="s">
        <v>241</v>
      </c>
      <c r="Y161" s="516"/>
      <c r="Z161" s="853"/>
      <c r="AA161" s="516"/>
      <c r="AB161" s="82"/>
      <c r="AC161" s="82"/>
      <c r="AD161" s="82"/>
      <c r="AE161" s="82"/>
      <c r="AF161" s="82"/>
      <c r="AG161" s="882"/>
    </row>
    <row r="162" spans="1:33" ht="15" customHeight="1">
      <c r="B162" s="82"/>
      <c r="C162" s="517"/>
      <c r="D162" s="546"/>
      <c r="E162" s="546"/>
      <c r="F162" s="546"/>
      <c r="G162" s="633"/>
      <c r="H162" s="518" t="s">
        <v>246</v>
      </c>
      <c r="I162" s="95"/>
      <c r="J162" s="95"/>
      <c r="K162" s="95"/>
      <c r="L162" s="634"/>
      <c r="M162" s="518" t="s">
        <v>336</v>
      </c>
      <c r="N162" s="95"/>
      <c r="O162" s="95"/>
      <c r="P162" s="95"/>
      <c r="Q162" s="634"/>
      <c r="R162" s="518" t="s">
        <v>87</v>
      </c>
      <c r="S162" s="95"/>
      <c r="T162" s="95"/>
      <c r="U162" s="95"/>
      <c r="V162" s="634"/>
      <c r="W162" s="518" t="s">
        <v>338</v>
      </c>
      <c r="X162" s="95"/>
      <c r="Y162" s="95"/>
      <c r="Z162" s="95"/>
      <c r="AA162" s="634"/>
      <c r="AB162" s="82"/>
      <c r="AC162" s="82"/>
      <c r="AD162" s="82"/>
      <c r="AE162" s="82"/>
      <c r="AF162" s="82"/>
      <c r="AG162" s="882"/>
    </row>
    <row r="163" spans="1:33" ht="15" customHeight="1">
      <c r="C163" s="518" t="s">
        <v>77</v>
      </c>
      <c r="D163" s="95"/>
      <c r="E163" s="95"/>
      <c r="F163" s="95"/>
      <c r="G163" s="634"/>
      <c r="H163" s="653"/>
      <c r="I163" s="668"/>
      <c r="J163" s="668"/>
      <c r="K163" s="668"/>
      <c r="L163" s="712"/>
      <c r="M163" s="653"/>
      <c r="N163" s="668"/>
      <c r="O163" s="668"/>
      <c r="P163" s="668"/>
      <c r="Q163" s="712"/>
      <c r="R163" s="653"/>
      <c r="S163" s="668"/>
      <c r="T163" s="668"/>
      <c r="U163" s="668"/>
      <c r="V163" s="712"/>
      <c r="W163" s="653"/>
      <c r="X163" s="668"/>
      <c r="Y163" s="668"/>
      <c r="Z163" s="668"/>
      <c r="AA163" s="712"/>
      <c r="AG163" s="882"/>
    </row>
    <row r="164" spans="1:33" ht="15" customHeight="1">
      <c r="B164" s="82"/>
      <c r="C164" s="518" t="s">
        <v>334</v>
      </c>
      <c r="D164" s="95"/>
      <c r="E164" s="95"/>
      <c r="F164" s="95"/>
      <c r="G164" s="634"/>
      <c r="H164" s="653"/>
      <c r="I164" s="668"/>
      <c r="J164" s="668"/>
      <c r="K164" s="668"/>
      <c r="L164" s="712"/>
      <c r="M164" s="653"/>
      <c r="N164" s="668"/>
      <c r="O164" s="668"/>
      <c r="P164" s="668"/>
      <c r="Q164" s="712"/>
      <c r="R164" s="653"/>
      <c r="S164" s="668"/>
      <c r="T164" s="668"/>
      <c r="U164" s="668"/>
      <c r="V164" s="712"/>
      <c r="W164" s="653"/>
      <c r="X164" s="668"/>
      <c r="Y164" s="668"/>
      <c r="Z164" s="668"/>
      <c r="AA164" s="712"/>
      <c r="AB164" s="82"/>
      <c r="AC164" s="82"/>
      <c r="AD164" s="82"/>
      <c r="AE164" s="82"/>
      <c r="AF164" s="82"/>
      <c r="AG164" s="882"/>
    </row>
    <row r="165" spans="1:33" ht="15" customHeight="1">
      <c r="B165" s="82"/>
      <c r="C165" s="519" t="s">
        <v>663</v>
      </c>
      <c r="D165" s="547"/>
      <c r="E165" s="547"/>
      <c r="F165" s="547"/>
      <c r="G165" s="635"/>
      <c r="H165" s="653"/>
      <c r="I165" s="668"/>
      <c r="J165" s="668"/>
      <c r="K165" s="668"/>
      <c r="L165" s="712"/>
      <c r="M165" s="653"/>
      <c r="N165" s="668"/>
      <c r="O165" s="668"/>
      <c r="P165" s="668"/>
      <c r="Q165" s="712"/>
      <c r="R165" s="653"/>
      <c r="S165" s="668"/>
      <c r="T165" s="668"/>
      <c r="U165" s="668"/>
      <c r="V165" s="712"/>
      <c r="W165" s="653"/>
      <c r="X165" s="668"/>
      <c r="Y165" s="668"/>
      <c r="Z165" s="668"/>
      <c r="AA165" s="712"/>
      <c r="AB165" s="82"/>
      <c r="AC165" s="82"/>
      <c r="AD165" s="82"/>
      <c r="AE165" s="82"/>
      <c r="AF165" s="82"/>
      <c r="AG165" s="882"/>
    </row>
    <row r="166" spans="1:33" ht="15" customHeight="1">
      <c r="B166" s="82"/>
      <c r="C166" s="40" t="s">
        <v>271</v>
      </c>
      <c r="D166" s="82"/>
      <c r="E166" s="82"/>
      <c r="F166" s="82"/>
      <c r="G166" s="82"/>
      <c r="H166" s="82"/>
      <c r="I166" s="82"/>
      <c r="J166" s="82"/>
      <c r="K166" s="82"/>
      <c r="L166" s="82"/>
      <c r="M166" s="82"/>
      <c r="N166" s="82"/>
      <c r="O166" s="82"/>
      <c r="P166" s="82"/>
      <c r="Q166" s="82"/>
      <c r="R166" s="82"/>
      <c r="S166" s="82"/>
      <c r="T166" s="82"/>
      <c r="U166" s="82"/>
      <c r="V166" s="82"/>
      <c r="W166" s="82"/>
      <c r="X166" s="819"/>
      <c r="Y166" s="82"/>
      <c r="Z166" s="82"/>
      <c r="AA166" s="82"/>
      <c r="AB166" s="82"/>
      <c r="AC166" s="82"/>
      <c r="AD166" s="82"/>
      <c r="AE166" s="82"/>
      <c r="AF166" s="82"/>
      <c r="AG166" s="882"/>
    </row>
    <row r="167" spans="1:33" ht="15" customHeight="1">
      <c r="B167" s="40"/>
      <c r="C167" s="40" t="s">
        <v>104</v>
      </c>
      <c r="D167" s="40"/>
      <c r="E167" s="40"/>
      <c r="F167" s="40"/>
      <c r="G167" s="40"/>
      <c r="H167" s="40"/>
      <c r="I167" s="40"/>
      <c r="J167" s="40"/>
      <c r="K167" s="40"/>
      <c r="L167" s="40"/>
      <c r="M167" s="40"/>
      <c r="N167" s="40"/>
      <c r="O167" s="40"/>
      <c r="P167" s="40"/>
      <c r="Q167" s="40"/>
      <c r="R167" s="40"/>
      <c r="S167" s="40"/>
      <c r="T167" s="40"/>
      <c r="U167" s="40"/>
      <c r="V167" s="40"/>
      <c r="W167" s="40"/>
      <c r="X167" s="820"/>
      <c r="Y167" s="40"/>
      <c r="Z167" s="40"/>
      <c r="AA167" s="40"/>
      <c r="AB167" s="40"/>
      <c r="AC167" s="40"/>
      <c r="AD167" s="40"/>
      <c r="AE167" s="40"/>
      <c r="AF167" s="40"/>
      <c r="AG167" s="882"/>
    </row>
    <row r="168" spans="1:33" ht="15" customHeight="1">
      <c r="B168" s="40"/>
      <c r="C168" s="40"/>
      <c r="D168" s="40"/>
      <c r="E168" s="40"/>
      <c r="F168" s="40"/>
      <c r="G168" s="40"/>
      <c r="H168" s="40"/>
      <c r="I168" s="40"/>
      <c r="J168" s="40"/>
      <c r="K168" s="40"/>
      <c r="L168" s="40"/>
      <c r="M168" s="40"/>
      <c r="N168" s="40"/>
      <c r="O168" s="40"/>
      <c r="P168" s="40"/>
      <c r="Q168" s="40"/>
      <c r="R168" s="40"/>
      <c r="S168" s="40"/>
      <c r="T168" s="40"/>
      <c r="U168" s="40"/>
      <c r="V168" s="40"/>
      <c r="W168" s="40"/>
      <c r="X168" s="820"/>
      <c r="Y168" s="40"/>
      <c r="Z168" s="40"/>
      <c r="AA168" s="40"/>
      <c r="AB168" s="40"/>
      <c r="AC168" s="40"/>
      <c r="AD168" s="40"/>
      <c r="AE168" s="40"/>
      <c r="AF168" s="40"/>
      <c r="AG168" s="882"/>
    </row>
    <row r="169" spans="1:33" ht="15" customHeight="1">
      <c r="A169" s="472" t="s">
        <v>327</v>
      </c>
      <c r="B169" s="474" t="s">
        <v>108</v>
      </c>
      <c r="C169" s="82"/>
      <c r="D169" s="82"/>
      <c r="E169" s="82"/>
      <c r="F169" s="82"/>
      <c r="G169" s="82"/>
      <c r="H169" s="82"/>
      <c r="I169" s="82"/>
      <c r="J169" s="82"/>
      <c r="K169" s="82"/>
      <c r="L169" s="82"/>
      <c r="M169" s="82"/>
      <c r="N169" s="82"/>
      <c r="O169" s="82"/>
      <c r="P169" s="82"/>
      <c r="Q169" s="82"/>
      <c r="R169" s="82"/>
      <c r="S169" s="82"/>
      <c r="T169" s="82"/>
      <c r="U169" s="82"/>
      <c r="V169" s="82"/>
      <c r="W169" s="82"/>
      <c r="X169" s="225"/>
      <c r="Y169" s="327" t="s">
        <v>314</v>
      </c>
      <c r="Z169" s="374"/>
      <c r="AA169" s="374"/>
      <c r="AB169" s="374"/>
      <c r="AC169" s="374"/>
      <c r="AD169" s="374"/>
      <c r="AE169" s="374"/>
      <c r="AF169" s="374"/>
      <c r="AG169" s="440"/>
    </row>
    <row r="170" spans="1:33" ht="15" customHeight="1">
      <c r="B170" s="82"/>
      <c r="C170" s="82"/>
      <c r="D170" s="82"/>
      <c r="E170" s="82"/>
      <c r="F170" s="82"/>
      <c r="G170" s="82"/>
      <c r="H170" s="82"/>
      <c r="I170" s="82"/>
      <c r="J170" s="82"/>
      <c r="K170" s="82"/>
      <c r="L170" s="82"/>
      <c r="M170" s="82"/>
      <c r="N170" s="82"/>
      <c r="O170" s="82"/>
      <c r="P170" s="82"/>
      <c r="Q170" s="82"/>
      <c r="R170" s="82"/>
      <c r="S170" s="82"/>
      <c r="T170" s="82"/>
      <c r="U170" s="82"/>
      <c r="V170" s="82"/>
      <c r="W170" s="82"/>
      <c r="X170" s="225"/>
      <c r="Y170" s="327"/>
      <c r="Z170" s="374"/>
      <c r="AA170" s="374"/>
      <c r="AB170" s="374"/>
      <c r="AC170" s="374"/>
      <c r="AD170" s="374"/>
      <c r="AE170" s="374"/>
      <c r="AF170" s="374"/>
      <c r="AG170" s="440"/>
    </row>
    <row r="171" spans="1:33" ht="15" customHeight="1">
      <c r="B171" s="82" t="s">
        <v>690</v>
      </c>
      <c r="C171" s="82"/>
      <c r="D171" s="82"/>
      <c r="E171" s="82"/>
      <c r="F171" s="82"/>
      <c r="G171" s="82"/>
      <c r="H171" s="82"/>
      <c r="I171" s="82"/>
      <c r="J171" s="82"/>
      <c r="K171" s="82" t="s">
        <v>13</v>
      </c>
      <c r="L171" s="210"/>
      <c r="M171" s="214"/>
      <c r="N171" s="82" t="s">
        <v>270</v>
      </c>
      <c r="O171" s="82"/>
      <c r="P171" s="82"/>
      <c r="Q171" s="82"/>
      <c r="R171" s="82"/>
      <c r="S171" s="82"/>
      <c r="T171" s="82"/>
      <c r="U171" s="82"/>
      <c r="V171" s="82"/>
      <c r="W171" s="82"/>
      <c r="X171" s="225"/>
      <c r="Y171" s="327"/>
      <c r="Z171" s="374"/>
      <c r="AA171" s="374"/>
      <c r="AB171" s="374"/>
      <c r="AC171" s="374"/>
      <c r="AD171" s="374"/>
      <c r="AE171" s="374"/>
      <c r="AF171" s="374"/>
      <c r="AG171" s="440"/>
    </row>
    <row r="172" spans="1:33" ht="15" customHeight="1">
      <c r="B172" s="82"/>
      <c r="C172" s="82"/>
      <c r="D172" s="82"/>
      <c r="E172" s="82"/>
      <c r="F172" s="82"/>
      <c r="G172" s="82"/>
      <c r="H172" s="82"/>
      <c r="I172" s="82"/>
      <c r="J172" s="82"/>
      <c r="K172" s="82"/>
      <c r="L172" s="82"/>
      <c r="M172" s="82"/>
      <c r="N172" s="82"/>
      <c r="O172" s="82"/>
      <c r="P172" s="82"/>
      <c r="Q172" s="82" t="s">
        <v>443</v>
      </c>
      <c r="R172" s="82"/>
      <c r="S172" s="82"/>
      <c r="T172" s="82"/>
      <c r="U172" s="82"/>
      <c r="V172" s="82"/>
      <c r="W172" s="82"/>
      <c r="X172" s="225"/>
      <c r="Y172" s="281"/>
      <c r="Z172" s="281"/>
      <c r="AA172" s="281"/>
      <c r="AB172" s="281"/>
      <c r="AC172" s="281"/>
      <c r="AD172" s="281"/>
      <c r="AE172" s="281"/>
      <c r="AF172" s="281"/>
      <c r="AG172" s="396"/>
    </row>
    <row r="173" spans="1:33" ht="15" customHeight="1">
      <c r="B173" s="82"/>
      <c r="C173" s="82" t="s">
        <v>660</v>
      </c>
      <c r="D173" s="82"/>
      <c r="E173" s="82"/>
      <c r="F173" s="82"/>
      <c r="G173" s="82" t="s">
        <v>295</v>
      </c>
      <c r="H173" s="82"/>
      <c r="I173" s="210"/>
      <c r="J173" s="214"/>
      <c r="K173" s="82" t="s">
        <v>13</v>
      </c>
      <c r="L173" s="194"/>
      <c r="M173" s="82" t="s">
        <v>32</v>
      </c>
      <c r="N173" s="194"/>
      <c r="O173" s="82" t="s">
        <v>363</v>
      </c>
      <c r="P173" s="82"/>
      <c r="Q173" s="210"/>
      <c r="R173" s="272"/>
      <c r="S173" s="272"/>
      <c r="T173" s="272"/>
      <c r="U173" s="272"/>
      <c r="V173" s="272"/>
      <c r="W173" s="214"/>
      <c r="X173" s="225"/>
      <c r="Y173" s="327" t="s">
        <v>490</v>
      </c>
      <c r="Z173" s="374"/>
      <c r="AA173" s="374"/>
      <c r="AB173" s="374"/>
      <c r="AC173" s="374"/>
      <c r="AD173" s="374"/>
      <c r="AE173" s="374"/>
      <c r="AF173" s="374"/>
      <c r="AG173" s="440"/>
    </row>
    <row r="174" spans="1:33" ht="15" customHeight="1">
      <c r="B174" s="82"/>
      <c r="C174" s="82"/>
      <c r="D174" s="82"/>
      <c r="E174" s="82"/>
      <c r="F174" s="82"/>
      <c r="G174" s="82" t="s">
        <v>42</v>
      </c>
      <c r="H174" s="82"/>
      <c r="I174" s="82"/>
      <c r="J174" s="210"/>
      <c r="K174" s="214"/>
      <c r="L174" s="82" t="s">
        <v>100</v>
      </c>
      <c r="M174" s="82"/>
      <c r="N174" s="82" t="s">
        <v>694</v>
      </c>
      <c r="O174" s="82"/>
      <c r="P174" s="82"/>
      <c r="Q174" s="82"/>
      <c r="R174" s="82"/>
      <c r="S174" s="210"/>
      <c r="T174" s="214"/>
      <c r="U174" s="82" t="s">
        <v>100</v>
      </c>
      <c r="V174" s="82"/>
      <c r="W174" s="82"/>
      <c r="X174" s="225"/>
      <c r="Y174" s="327"/>
      <c r="Z174" s="374"/>
      <c r="AA174" s="374"/>
      <c r="AB174" s="374"/>
      <c r="AC174" s="374"/>
      <c r="AD174" s="374"/>
      <c r="AE174" s="374"/>
      <c r="AF174" s="374"/>
      <c r="AG174" s="440"/>
    </row>
    <row r="175" spans="1:33" ht="15" customHeight="1">
      <c r="B175" s="82"/>
      <c r="C175" s="82"/>
      <c r="D175" s="82"/>
      <c r="E175" s="82"/>
      <c r="F175" s="82"/>
      <c r="G175" s="82"/>
      <c r="H175" s="82"/>
      <c r="I175" s="82"/>
      <c r="J175" s="82"/>
      <c r="K175" s="82"/>
      <c r="L175" s="82"/>
      <c r="M175" s="82"/>
      <c r="N175" s="82"/>
      <c r="O175" s="82"/>
      <c r="P175" s="82"/>
      <c r="Q175" s="82"/>
      <c r="R175" s="82"/>
      <c r="S175" s="82"/>
      <c r="T175" s="82"/>
      <c r="U175" s="82"/>
      <c r="V175" s="82"/>
      <c r="W175" s="82"/>
      <c r="X175" s="225"/>
      <c r="Y175" s="327"/>
      <c r="Z175" s="374"/>
      <c r="AA175" s="374"/>
      <c r="AB175" s="374"/>
      <c r="AC175" s="374"/>
      <c r="AD175" s="374"/>
      <c r="AE175" s="374"/>
      <c r="AF175" s="374"/>
      <c r="AG175" s="440"/>
    </row>
    <row r="176" spans="1:33" ht="15" customHeight="1">
      <c r="B176" s="82"/>
      <c r="C176" s="82"/>
      <c r="D176" s="82"/>
      <c r="E176" s="82"/>
      <c r="F176" s="82"/>
      <c r="G176" s="82" t="s">
        <v>295</v>
      </c>
      <c r="H176" s="82"/>
      <c r="I176" s="210"/>
      <c r="J176" s="214"/>
      <c r="K176" s="82" t="s">
        <v>13</v>
      </c>
      <c r="L176" s="194"/>
      <c r="M176" s="82" t="s">
        <v>32</v>
      </c>
      <c r="N176" s="194"/>
      <c r="O176" s="82" t="s">
        <v>363</v>
      </c>
      <c r="P176" s="82"/>
      <c r="Q176" s="210"/>
      <c r="R176" s="272"/>
      <c r="S176" s="272"/>
      <c r="T176" s="272"/>
      <c r="U176" s="272"/>
      <c r="V176" s="272"/>
      <c r="W176" s="214"/>
      <c r="X176" s="225"/>
      <c r="Y176" s="327"/>
      <c r="Z176" s="374"/>
      <c r="AA176" s="374"/>
      <c r="AB176" s="374"/>
      <c r="AC176" s="374"/>
      <c r="AD176" s="374"/>
      <c r="AE176" s="374"/>
      <c r="AF176" s="374"/>
      <c r="AG176" s="440"/>
    </row>
    <row r="177" spans="1:33" ht="15" customHeight="1">
      <c r="B177" s="82"/>
      <c r="C177" s="82"/>
      <c r="D177" s="82"/>
      <c r="E177" s="82"/>
      <c r="F177" s="82"/>
      <c r="G177" s="82" t="s">
        <v>42</v>
      </c>
      <c r="H177" s="82"/>
      <c r="I177" s="82"/>
      <c r="J177" s="210"/>
      <c r="K177" s="214"/>
      <c r="L177" s="82" t="s">
        <v>100</v>
      </c>
      <c r="M177" s="82"/>
      <c r="N177" s="82" t="s">
        <v>694</v>
      </c>
      <c r="O177" s="82"/>
      <c r="P177" s="82"/>
      <c r="Q177" s="82"/>
      <c r="R177" s="82"/>
      <c r="S177" s="210"/>
      <c r="T177" s="214"/>
      <c r="U177" s="82" t="s">
        <v>100</v>
      </c>
      <c r="V177" s="82"/>
      <c r="W177" s="82"/>
      <c r="X177" s="225"/>
      <c r="Y177" s="327"/>
      <c r="Z177" s="374"/>
      <c r="AA177" s="374"/>
      <c r="AB177" s="374"/>
      <c r="AC177" s="374"/>
      <c r="AD177" s="374"/>
      <c r="AE177" s="374"/>
      <c r="AF177" s="374"/>
      <c r="AG177" s="440"/>
    </row>
    <row r="178" spans="1:33" ht="15" customHeight="1">
      <c r="X178" s="225"/>
      <c r="Y178" s="327"/>
      <c r="Z178" s="374"/>
      <c r="AA178" s="374"/>
      <c r="AB178" s="374"/>
      <c r="AC178" s="374"/>
      <c r="AD178" s="374"/>
      <c r="AE178" s="374"/>
      <c r="AF178" s="374"/>
      <c r="AG178" s="440"/>
    </row>
    <row r="179" spans="1:33" ht="15" customHeight="1">
      <c r="B179" s="4" t="s">
        <v>656</v>
      </c>
      <c r="L179" s="146"/>
      <c r="M179" s="72" t="s">
        <v>581</v>
      </c>
      <c r="O179" s="82" t="s">
        <v>13</v>
      </c>
      <c r="P179" s="210"/>
      <c r="Q179" s="214"/>
      <c r="R179" s="82" t="s">
        <v>270</v>
      </c>
      <c r="U179" s="146"/>
      <c r="V179" s="72" t="s">
        <v>97</v>
      </c>
      <c r="X179" s="225"/>
      <c r="Y179" s="327"/>
      <c r="Z179" s="374"/>
      <c r="AA179" s="374"/>
      <c r="AB179" s="374"/>
      <c r="AC179" s="374"/>
      <c r="AD179" s="374"/>
      <c r="AE179" s="374"/>
      <c r="AF179" s="374"/>
      <c r="AG179" s="440"/>
    </row>
    <row r="180" spans="1:33" ht="15" customHeight="1">
      <c r="B180" s="82"/>
      <c r="C180" s="82"/>
      <c r="D180" s="82"/>
      <c r="E180" s="82"/>
      <c r="F180" s="82"/>
      <c r="G180" s="82"/>
      <c r="H180" s="82"/>
      <c r="I180" s="82"/>
      <c r="J180" s="82"/>
      <c r="K180" s="82"/>
      <c r="L180" s="82"/>
      <c r="M180" s="82"/>
      <c r="N180" s="82"/>
      <c r="O180" s="82"/>
      <c r="P180" s="82"/>
      <c r="Q180" s="82"/>
      <c r="R180" s="82"/>
      <c r="S180" s="82"/>
      <c r="T180" s="82"/>
      <c r="U180" s="82"/>
      <c r="V180" s="82"/>
      <c r="W180" s="82"/>
      <c r="X180" s="225"/>
      <c r="Y180" s="327"/>
      <c r="Z180" s="374"/>
      <c r="AA180" s="374"/>
      <c r="AB180" s="374"/>
      <c r="AC180" s="374"/>
      <c r="AD180" s="374"/>
      <c r="AE180" s="374"/>
      <c r="AF180" s="374"/>
      <c r="AG180" s="440"/>
    </row>
    <row r="181" spans="1:33" ht="15" customHeight="1">
      <c r="B181" s="82" t="s">
        <v>15</v>
      </c>
      <c r="C181" s="82"/>
      <c r="D181" s="82"/>
      <c r="E181" s="82"/>
      <c r="F181" s="82"/>
      <c r="G181" s="82"/>
      <c r="H181" s="82"/>
      <c r="I181" s="82"/>
      <c r="J181" s="82"/>
      <c r="K181" s="82"/>
      <c r="L181" s="82"/>
      <c r="M181" s="82"/>
      <c r="N181" s="82"/>
      <c r="O181" s="82"/>
      <c r="P181" s="82"/>
      <c r="Q181" s="82"/>
      <c r="R181" s="82"/>
      <c r="S181" s="82"/>
      <c r="T181" s="82"/>
      <c r="U181" s="82"/>
      <c r="V181" s="82"/>
      <c r="W181" s="82"/>
      <c r="X181" s="225"/>
      <c r="Y181" s="327"/>
      <c r="Z181" s="374"/>
      <c r="AA181" s="374"/>
      <c r="AB181" s="374"/>
      <c r="AC181" s="374"/>
      <c r="AD181" s="374"/>
      <c r="AE181" s="374"/>
      <c r="AF181" s="374"/>
      <c r="AG181" s="440"/>
    </row>
    <row r="182" spans="1:33" ht="15" customHeight="1">
      <c r="B182" s="82"/>
      <c r="C182" s="82"/>
      <c r="D182" s="82"/>
      <c r="E182" s="82"/>
      <c r="F182" s="82"/>
      <c r="G182" s="82"/>
      <c r="H182" s="82"/>
      <c r="I182" s="82"/>
      <c r="J182" s="82"/>
      <c r="K182" s="82"/>
      <c r="L182" s="82"/>
      <c r="M182" s="82"/>
      <c r="N182" s="82"/>
      <c r="O182" s="146"/>
      <c r="P182" s="72" t="s">
        <v>581</v>
      </c>
      <c r="Q182" s="72"/>
      <c r="R182" s="72"/>
      <c r="S182" s="146"/>
      <c r="T182" s="72" t="s">
        <v>97</v>
      </c>
      <c r="U182" s="72"/>
      <c r="V182" s="82"/>
      <c r="W182" s="82"/>
      <c r="X182" s="225"/>
      <c r="Y182" s="372"/>
      <c r="Z182" s="328"/>
      <c r="AA182" s="328"/>
      <c r="AB182" s="328"/>
      <c r="AC182" s="328"/>
      <c r="AD182" s="328"/>
      <c r="AE182" s="328"/>
      <c r="AF182" s="328"/>
      <c r="AG182" s="441"/>
    </row>
    <row r="183" spans="1:33" ht="15" customHeight="1">
      <c r="A183" s="472" t="s">
        <v>1000</v>
      </c>
      <c r="B183" s="474" t="s">
        <v>606</v>
      </c>
      <c r="C183" s="82"/>
      <c r="D183" s="82"/>
      <c r="E183" s="82"/>
      <c r="F183" s="82"/>
      <c r="G183" s="82"/>
      <c r="H183" s="82"/>
      <c r="I183" s="82"/>
      <c r="J183" s="82"/>
      <c r="K183" s="82"/>
      <c r="L183" s="82"/>
      <c r="M183" s="82"/>
      <c r="N183" s="82"/>
      <c r="O183" s="82"/>
      <c r="P183" s="82"/>
      <c r="Q183" s="82"/>
      <c r="R183" s="82"/>
      <c r="S183" s="82"/>
      <c r="T183" s="82"/>
      <c r="U183" s="82"/>
      <c r="V183" s="82"/>
      <c r="W183" s="82"/>
      <c r="X183" s="225"/>
      <c r="Y183" s="82"/>
      <c r="Z183" s="82"/>
      <c r="AA183" s="82"/>
      <c r="AB183" s="82"/>
      <c r="AC183" s="82"/>
      <c r="AD183" s="82"/>
      <c r="AE183" s="82"/>
      <c r="AF183" s="82"/>
    </row>
    <row r="184" spans="1:33" ht="15" customHeight="1">
      <c r="B184" s="82"/>
      <c r="C184" s="82"/>
      <c r="D184" s="82"/>
      <c r="E184" s="82"/>
      <c r="F184" s="82"/>
      <c r="G184" s="82"/>
      <c r="H184" s="82"/>
      <c r="I184" s="82"/>
      <c r="J184" s="82"/>
      <c r="K184" s="82"/>
      <c r="L184" s="82"/>
      <c r="M184" s="82"/>
      <c r="N184" s="82"/>
      <c r="O184" s="82"/>
      <c r="P184" s="82"/>
      <c r="Q184" s="82"/>
      <c r="R184" s="82"/>
      <c r="S184" s="82"/>
      <c r="T184" s="82"/>
      <c r="U184" s="82"/>
      <c r="V184" s="82"/>
      <c r="W184" s="82"/>
      <c r="X184" s="225"/>
      <c r="Y184" s="82"/>
      <c r="Z184" s="82"/>
      <c r="AA184" s="82"/>
      <c r="AB184" s="82"/>
      <c r="AC184" s="82"/>
      <c r="AD184" s="82"/>
      <c r="AE184" s="82"/>
      <c r="AF184" s="82"/>
    </row>
    <row r="185" spans="1:33" ht="15" customHeight="1">
      <c r="B185" s="480" t="s">
        <v>695</v>
      </c>
      <c r="C185" s="480"/>
      <c r="D185" s="480"/>
      <c r="E185" s="480"/>
      <c r="F185" s="480"/>
      <c r="G185" s="480"/>
      <c r="H185" s="480"/>
      <c r="I185" s="480"/>
      <c r="J185" s="480"/>
      <c r="K185" s="480"/>
      <c r="L185" s="480"/>
      <c r="M185" s="480"/>
      <c r="N185" s="480"/>
      <c r="O185" s="480"/>
      <c r="P185" s="480"/>
      <c r="Q185" s="480"/>
      <c r="R185" s="480"/>
      <c r="S185" s="480"/>
      <c r="T185" s="480"/>
      <c r="U185" s="480"/>
      <c r="V185" s="480"/>
      <c r="W185" s="480"/>
      <c r="X185" s="821"/>
      <c r="Y185" s="333" t="s">
        <v>1120</v>
      </c>
      <c r="Z185" s="381"/>
      <c r="AA185" s="381"/>
      <c r="AB185" s="381"/>
      <c r="AC185" s="381"/>
      <c r="AD185" s="381"/>
      <c r="AE185" s="381"/>
      <c r="AF185" s="381"/>
      <c r="AG185" s="443"/>
    </row>
    <row r="186" spans="1:33" ht="15" customHeight="1">
      <c r="B186" s="480"/>
      <c r="C186" s="480"/>
      <c r="D186" s="480"/>
      <c r="E186" s="480"/>
      <c r="F186" s="480"/>
      <c r="G186" s="480"/>
      <c r="H186" s="480"/>
      <c r="I186" s="480"/>
      <c r="J186" s="480"/>
      <c r="K186" s="480"/>
      <c r="L186" s="480"/>
      <c r="M186" s="480"/>
      <c r="N186" s="480"/>
      <c r="O186" s="480"/>
      <c r="P186" s="480"/>
      <c r="Q186" s="480"/>
      <c r="R186" s="480"/>
      <c r="S186" s="480"/>
      <c r="T186" s="480"/>
      <c r="U186" s="480"/>
      <c r="V186" s="480"/>
      <c r="W186" s="480"/>
      <c r="X186" s="821"/>
      <c r="Y186" s="357"/>
      <c r="Z186" s="381"/>
      <c r="AA186" s="381"/>
      <c r="AB186" s="381"/>
      <c r="AC186" s="381"/>
      <c r="AD186" s="381"/>
      <c r="AE186" s="381"/>
      <c r="AF186" s="381"/>
      <c r="AG186" s="443"/>
    </row>
    <row r="187" spans="1:33" ht="15" customHeight="1">
      <c r="B187" s="82"/>
      <c r="C187" s="82"/>
      <c r="D187" s="146"/>
      <c r="E187" s="72" t="s">
        <v>581</v>
      </c>
      <c r="F187" s="82"/>
      <c r="G187" s="82" t="s">
        <v>625</v>
      </c>
      <c r="H187" s="82"/>
      <c r="I187" s="82"/>
      <c r="J187" s="82"/>
      <c r="K187" s="210"/>
      <c r="L187" s="214"/>
      <c r="M187" s="82" t="s">
        <v>409</v>
      </c>
      <c r="N187" s="82"/>
      <c r="O187" s="82"/>
      <c r="P187" s="146"/>
      <c r="Q187" s="72" t="s">
        <v>97</v>
      </c>
      <c r="R187" s="82"/>
      <c r="S187" s="82"/>
      <c r="T187" s="146"/>
      <c r="U187" s="82" t="s">
        <v>205</v>
      </c>
      <c r="V187" s="82"/>
      <c r="W187" s="82"/>
      <c r="X187" s="225"/>
      <c r="Y187" s="357"/>
      <c r="Z187" s="381"/>
      <c r="AA187" s="381"/>
      <c r="AB187" s="381"/>
      <c r="AC187" s="381"/>
      <c r="AD187" s="381"/>
      <c r="AE187" s="381"/>
      <c r="AF187" s="381"/>
      <c r="AG187" s="443"/>
    </row>
    <row r="188" spans="1:33" ht="15" customHeight="1">
      <c r="B188" s="480" t="s">
        <v>641</v>
      </c>
      <c r="C188" s="480"/>
      <c r="D188" s="480"/>
      <c r="E188" s="480"/>
      <c r="F188" s="480"/>
      <c r="G188" s="480"/>
      <c r="H188" s="480"/>
      <c r="I188" s="480"/>
      <c r="J188" s="480"/>
      <c r="K188" s="480"/>
      <c r="L188" s="480"/>
      <c r="M188" s="480"/>
      <c r="N188" s="480"/>
      <c r="O188" s="480"/>
      <c r="P188" s="480"/>
      <c r="Q188" s="480"/>
      <c r="R188" s="480"/>
      <c r="S188" s="480"/>
      <c r="T188" s="480"/>
      <c r="U188" s="480"/>
      <c r="V188" s="480"/>
      <c r="W188" s="480"/>
      <c r="X188" s="821"/>
      <c r="Y188" s="82"/>
      <c r="Z188" s="82"/>
      <c r="AA188" s="82"/>
      <c r="AB188" s="82"/>
      <c r="AC188" s="82"/>
      <c r="AD188" s="82"/>
      <c r="AE188" s="82"/>
      <c r="AF188" s="82"/>
    </row>
    <row r="189" spans="1:33" ht="15" customHeight="1">
      <c r="B189" s="480"/>
      <c r="C189" s="480"/>
      <c r="D189" s="480"/>
      <c r="E189" s="480"/>
      <c r="F189" s="480"/>
      <c r="G189" s="480"/>
      <c r="H189" s="480"/>
      <c r="I189" s="480"/>
      <c r="J189" s="480"/>
      <c r="K189" s="480"/>
      <c r="L189" s="480"/>
      <c r="M189" s="480"/>
      <c r="N189" s="480"/>
      <c r="O189" s="480"/>
      <c r="P189" s="480"/>
      <c r="Q189" s="480"/>
      <c r="R189" s="480"/>
      <c r="S189" s="480"/>
      <c r="T189" s="480"/>
      <c r="U189" s="480"/>
      <c r="V189" s="480"/>
      <c r="W189" s="480"/>
      <c r="X189" s="821"/>
      <c r="Y189" s="357" t="s">
        <v>187</v>
      </c>
      <c r="Z189" s="381"/>
      <c r="AA189" s="381"/>
      <c r="AB189" s="381"/>
      <c r="AC189" s="381"/>
      <c r="AD189" s="381"/>
      <c r="AE189" s="381"/>
      <c r="AF189" s="381"/>
      <c r="AG189" s="443"/>
    </row>
    <row r="190" spans="1:33" ht="15" customHeight="1">
      <c r="B190" s="82"/>
      <c r="C190" s="82"/>
      <c r="D190" s="82"/>
      <c r="E190" s="82"/>
      <c r="F190" s="82"/>
      <c r="G190" s="82"/>
      <c r="H190" s="82"/>
      <c r="I190" s="146"/>
      <c r="J190" s="72" t="s">
        <v>581</v>
      </c>
      <c r="K190" s="72"/>
      <c r="L190" s="72"/>
      <c r="M190" s="146"/>
      <c r="N190" s="72" t="s">
        <v>97</v>
      </c>
      <c r="O190" s="82"/>
      <c r="P190" s="82"/>
      <c r="Q190" s="146"/>
      <c r="R190" s="82" t="s">
        <v>205</v>
      </c>
      <c r="S190" s="82"/>
      <c r="T190" s="82"/>
      <c r="U190" s="82"/>
      <c r="V190" s="82"/>
      <c r="W190" s="82"/>
      <c r="X190" s="225"/>
      <c r="Y190" s="82"/>
      <c r="Z190" s="82"/>
      <c r="AA190" s="82"/>
      <c r="AB190" s="82"/>
      <c r="AC190" s="82"/>
      <c r="AD190" s="82"/>
      <c r="AE190" s="82"/>
      <c r="AF190" s="82"/>
    </row>
    <row r="191" spans="1:33" ht="15" customHeight="1">
      <c r="W191" s="82"/>
      <c r="X191" s="225"/>
      <c r="Y191" s="82"/>
      <c r="Z191" s="82"/>
      <c r="AA191" s="82"/>
      <c r="AB191" s="82"/>
      <c r="AC191" s="82"/>
      <c r="AD191" s="82"/>
      <c r="AE191" s="82"/>
      <c r="AF191" s="82"/>
    </row>
    <row r="192" spans="1:33" ht="15" customHeight="1">
      <c r="B192" s="82" t="s">
        <v>346</v>
      </c>
      <c r="C192" s="82"/>
      <c r="D192" s="82"/>
      <c r="E192" s="82"/>
      <c r="F192" s="82"/>
      <c r="G192" s="82"/>
      <c r="H192" s="82"/>
      <c r="I192" s="82"/>
      <c r="J192" s="82"/>
      <c r="K192" s="82"/>
      <c r="L192" s="82"/>
      <c r="M192" s="82"/>
      <c r="N192" s="82"/>
      <c r="O192" s="146"/>
      <c r="P192" s="72" t="s">
        <v>461</v>
      </c>
      <c r="Q192" s="72"/>
      <c r="R192" s="72"/>
      <c r="S192" s="146"/>
      <c r="T192" s="72" t="s">
        <v>388</v>
      </c>
      <c r="U192" s="82"/>
      <c r="V192" s="82"/>
      <c r="W192" s="82"/>
      <c r="X192" s="225"/>
      <c r="Y192" s="82"/>
      <c r="Z192" s="82"/>
      <c r="AA192" s="82"/>
      <c r="AB192" s="82"/>
      <c r="AC192" s="82"/>
      <c r="AD192" s="82"/>
      <c r="AE192" s="82"/>
      <c r="AF192" s="82"/>
    </row>
    <row r="193" spans="1:33" ht="15" customHeight="1">
      <c r="B193" s="82"/>
      <c r="C193" s="82" t="s">
        <v>161</v>
      </c>
      <c r="D193" s="82"/>
      <c r="E193" s="82"/>
      <c r="F193" s="82"/>
      <c r="G193" s="82"/>
      <c r="H193" s="82"/>
      <c r="I193" s="82"/>
      <c r="J193" s="82"/>
      <c r="K193" s="82"/>
      <c r="L193" s="82"/>
      <c r="M193" s="82"/>
      <c r="N193" s="82"/>
      <c r="O193" s="82"/>
      <c r="P193" s="82"/>
      <c r="Q193" s="82"/>
      <c r="R193" s="82"/>
      <c r="S193" s="82"/>
      <c r="T193" s="82"/>
      <c r="U193" s="82"/>
      <c r="V193" s="82"/>
      <c r="W193" s="82"/>
      <c r="X193" s="225"/>
      <c r="Y193" s="82"/>
      <c r="Z193" s="82"/>
      <c r="AA193" s="82"/>
      <c r="AB193" s="82"/>
      <c r="AC193" s="82"/>
      <c r="AD193" s="82"/>
      <c r="AE193" s="82"/>
      <c r="AF193" s="82"/>
    </row>
    <row r="194" spans="1:33" ht="15" customHeight="1">
      <c r="B194" s="82"/>
      <c r="C194" s="504"/>
      <c r="D194" s="260"/>
      <c r="E194" s="260"/>
      <c r="F194" s="260"/>
      <c r="G194" s="260"/>
      <c r="H194" s="260"/>
      <c r="I194" s="260"/>
      <c r="J194" s="260"/>
      <c r="K194" s="260"/>
      <c r="L194" s="260"/>
      <c r="M194" s="260"/>
      <c r="N194" s="260"/>
      <c r="O194" s="260"/>
      <c r="P194" s="260"/>
      <c r="Q194" s="260"/>
      <c r="R194" s="260"/>
      <c r="S194" s="260"/>
      <c r="T194" s="260"/>
      <c r="U194" s="260"/>
      <c r="V194" s="260"/>
      <c r="W194" s="566"/>
      <c r="X194" s="225"/>
      <c r="Y194" s="82"/>
      <c r="Z194" s="82"/>
      <c r="AA194" s="82"/>
      <c r="AB194" s="82"/>
      <c r="AC194" s="82"/>
      <c r="AD194" s="82"/>
      <c r="AE194" s="82"/>
      <c r="AF194" s="82"/>
    </row>
    <row r="195" spans="1:33" ht="15" customHeight="1">
      <c r="C195" s="520"/>
      <c r="D195" s="548"/>
      <c r="E195" s="548"/>
      <c r="F195" s="548"/>
      <c r="G195" s="548"/>
      <c r="H195" s="548"/>
      <c r="I195" s="548"/>
      <c r="J195" s="548"/>
      <c r="K195" s="548"/>
      <c r="L195" s="548"/>
      <c r="M195" s="548"/>
      <c r="N195" s="548"/>
      <c r="O195" s="548"/>
      <c r="P195" s="548"/>
      <c r="Q195" s="548"/>
      <c r="R195" s="548"/>
      <c r="S195" s="548"/>
      <c r="T195" s="548"/>
      <c r="U195" s="548"/>
      <c r="V195" s="548"/>
      <c r="W195" s="800"/>
      <c r="X195" s="225"/>
    </row>
    <row r="196" spans="1:33" ht="15" customHeight="1">
      <c r="B196" s="82"/>
      <c r="C196" s="505"/>
      <c r="D196" s="261"/>
      <c r="E196" s="261"/>
      <c r="F196" s="261"/>
      <c r="G196" s="261"/>
      <c r="H196" s="261"/>
      <c r="I196" s="261"/>
      <c r="J196" s="261"/>
      <c r="K196" s="261"/>
      <c r="L196" s="261"/>
      <c r="M196" s="261"/>
      <c r="N196" s="261"/>
      <c r="O196" s="261"/>
      <c r="P196" s="261"/>
      <c r="Q196" s="261"/>
      <c r="R196" s="261"/>
      <c r="S196" s="261"/>
      <c r="T196" s="261"/>
      <c r="U196" s="261"/>
      <c r="V196" s="261"/>
      <c r="W196" s="567"/>
      <c r="X196" s="225"/>
      <c r="Y196" s="327" t="s">
        <v>137</v>
      </c>
      <c r="Z196" s="374"/>
      <c r="AA196" s="374"/>
      <c r="AB196" s="374"/>
      <c r="AC196" s="374"/>
      <c r="AD196" s="374"/>
      <c r="AE196" s="374"/>
      <c r="AF196" s="374"/>
      <c r="AG196" s="440"/>
    </row>
    <row r="197" spans="1:33" ht="15" customHeight="1">
      <c r="B197" s="82"/>
      <c r="C197" s="82"/>
      <c r="D197" s="82"/>
      <c r="E197" s="82"/>
      <c r="F197" s="82"/>
      <c r="G197" s="82"/>
      <c r="H197" s="82"/>
      <c r="I197" s="82"/>
      <c r="J197" s="82"/>
      <c r="K197" s="82"/>
      <c r="L197" s="82"/>
      <c r="M197" s="82"/>
      <c r="N197" s="82"/>
      <c r="O197" s="82"/>
      <c r="P197" s="82"/>
      <c r="Q197" s="82"/>
      <c r="R197" s="82"/>
      <c r="S197" s="82"/>
      <c r="T197" s="82"/>
      <c r="U197" s="82"/>
      <c r="V197" s="82"/>
      <c r="W197" s="82"/>
      <c r="X197" s="225"/>
      <c r="Y197" s="327"/>
      <c r="Z197" s="374"/>
      <c r="AA197" s="374"/>
      <c r="AB197" s="374"/>
      <c r="AC197" s="374"/>
      <c r="AD197" s="374"/>
      <c r="AE197" s="374"/>
      <c r="AF197" s="374"/>
      <c r="AG197" s="440"/>
    </row>
    <row r="198" spans="1:33" ht="15" customHeight="1">
      <c r="B198" s="82" t="s">
        <v>318</v>
      </c>
      <c r="C198" s="82"/>
      <c r="D198" s="82"/>
      <c r="E198" s="82"/>
      <c r="F198" s="82"/>
      <c r="G198" s="82"/>
      <c r="H198" s="82"/>
      <c r="I198" s="82"/>
      <c r="J198" s="82"/>
      <c r="K198" s="82"/>
      <c r="L198" s="82"/>
      <c r="M198" s="82"/>
      <c r="N198" s="82"/>
      <c r="O198" s="82"/>
      <c r="P198" s="82"/>
      <c r="Q198" s="82"/>
      <c r="R198" s="82"/>
      <c r="S198" s="82"/>
      <c r="T198" s="82"/>
      <c r="U198" s="82"/>
      <c r="V198" s="82"/>
      <c r="W198" s="82"/>
      <c r="X198" s="225"/>
      <c r="Y198" s="327"/>
      <c r="Z198" s="374"/>
      <c r="AA198" s="374"/>
      <c r="AB198" s="374"/>
      <c r="AC198" s="374"/>
      <c r="AD198" s="374"/>
      <c r="AE198" s="374"/>
      <c r="AF198" s="374"/>
      <c r="AG198" s="440"/>
    </row>
    <row r="199" spans="1:33" ht="15" customHeight="1">
      <c r="B199" s="82"/>
      <c r="C199" s="82"/>
      <c r="D199" s="82"/>
      <c r="E199" s="82"/>
      <c r="F199" s="82"/>
      <c r="G199" s="82"/>
      <c r="H199" s="82"/>
      <c r="I199" s="82"/>
      <c r="J199" s="82"/>
      <c r="K199" s="82"/>
      <c r="L199" s="82"/>
      <c r="M199" s="82"/>
      <c r="N199" s="82"/>
      <c r="O199" s="146"/>
      <c r="P199" s="72" t="s">
        <v>581</v>
      </c>
      <c r="Q199" s="72"/>
      <c r="R199" s="72"/>
      <c r="S199" s="146"/>
      <c r="T199" s="72" t="s">
        <v>97</v>
      </c>
      <c r="U199" s="82"/>
      <c r="V199" s="82"/>
      <c r="W199" s="82"/>
      <c r="X199" s="225"/>
      <c r="Y199" s="327"/>
      <c r="Z199" s="374"/>
      <c r="AA199" s="374"/>
      <c r="AB199" s="374"/>
      <c r="AC199" s="374"/>
      <c r="AD199" s="374"/>
      <c r="AE199" s="374"/>
      <c r="AF199" s="374"/>
      <c r="AG199" s="440"/>
    </row>
    <row r="200" spans="1:33" ht="15" customHeight="1">
      <c r="B200" s="82"/>
      <c r="C200" s="82" t="s">
        <v>623</v>
      </c>
      <c r="D200" s="82"/>
      <c r="E200" s="82"/>
      <c r="F200" s="82"/>
      <c r="G200" s="82"/>
      <c r="H200" s="82"/>
      <c r="I200" s="82"/>
      <c r="J200" s="82"/>
      <c r="K200" s="82"/>
      <c r="L200" s="82"/>
      <c r="M200" s="82"/>
      <c r="N200" s="82"/>
      <c r="O200" s="82"/>
      <c r="P200" s="82"/>
      <c r="Q200" s="82"/>
      <c r="R200" s="82"/>
      <c r="S200" s="82"/>
      <c r="T200" s="82"/>
      <c r="U200" s="82"/>
      <c r="V200" s="82"/>
      <c r="W200" s="82"/>
      <c r="X200" s="225"/>
      <c r="Y200" s="327"/>
      <c r="Z200" s="374"/>
      <c r="AA200" s="374"/>
      <c r="AB200" s="374"/>
      <c r="AC200" s="374"/>
      <c r="AD200" s="374"/>
      <c r="AE200" s="374"/>
      <c r="AF200" s="374"/>
      <c r="AG200" s="440"/>
    </row>
    <row r="201" spans="1:33" ht="15" customHeight="1">
      <c r="B201" s="82"/>
      <c r="C201" s="82"/>
      <c r="D201" s="82"/>
      <c r="E201" s="82"/>
      <c r="F201" s="82"/>
      <c r="G201" s="82"/>
      <c r="H201" s="82"/>
      <c r="I201" s="82"/>
      <c r="J201" s="82"/>
      <c r="K201" s="82"/>
      <c r="L201" s="82"/>
      <c r="M201" s="82"/>
      <c r="N201" s="82"/>
      <c r="O201" s="82"/>
      <c r="P201" s="82"/>
      <c r="Q201" s="82"/>
      <c r="R201" s="82"/>
      <c r="S201" s="82"/>
      <c r="T201" s="82"/>
      <c r="U201" s="82"/>
      <c r="V201" s="82"/>
      <c r="W201" s="82"/>
      <c r="X201" s="225"/>
      <c r="Y201" s="327"/>
      <c r="Z201" s="374"/>
      <c r="AA201" s="374"/>
      <c r="AB201" s="374"/>
      <c r="AC201" s="374"/>
      <c r="AD201" s="374"/>
      <c r="AE201" s="374"/>
      <c r="AF201" s="374"/>
      <c r="AG201" s="440"/>
    </row>
    <row r="202" spans="1:33" ht="15" customHeight="1">
      <c r="B202" s="82"/>
      <c r="C202" s="82"/>
      <c r="D202" s="72" t="s">
        <v>58</v>
      </c>
      <c r="E202" s="209"/>
      <c r="F202" s="213"/>
      <c r="G202" s="213"/>
      <c r="H202" s="215"/>
      <c r="I202" s="82"/>
      <c r="J202" s="72" t="s">
        <v>523</v>
      </c>
      <c r="K202" s="72"/>
      <c r="L202" s="209"/>
      <c r="M202" s="213"/>
      <c r="N202" s="213"/>
      <c r="O202" s="213"/>
      <c r="P202" s="213"/>
      <c r="Q202" s="215"/>
      <c r="R202" s="82"/>
      <c r="S202" s="82"/>
      <c r="T202" s="82"/>
      <c r="U202" s="82"/>
      <c r="V202" s="82"/>
      <c r="W202" s="82"/>
      <c r="X202" s="225"/>
      <c r="Y202" s="327"/>
      <c r="Z202" s="374"/>
      <c r="AA202" s="374"/>
      <c r="AB202" s="374"/>
      <c r="AC202" s="374"/>
      <c r="AD202" s="374"/>
      <c r="AE202" s="374"/>
      <c r="AF202" s="374"/>
      <c r="AG202" s="440"/>
    </row>
    <row r="203" spans="1:33" ht="15" customHeight="1">
      <c r="B203" s="82"/>
      <c r="C203" s="82"/>
      <c r="D203" s="82"/>
      <c r="E203" s="82"/>
      <c r="F203" s="82"/>
      <c r="G203" s="82"/>
      <c r="H203" s="82"/>
      <c r="I203" s="82"/>
      <c r="J203" s="82"/>
      <c r="K203" s="82"/>
      <c r="L203" s="82"/>
      <c r="M203" s="82"/>
      <c r="N203" s="82"/>
      <c r="O203" s="82"/>
      <c r="P203" s="82"/>
      <c r="Q203" s="82"/>
      <c r="R203" s="82"/>
      <c r="S203" s="82"/>
      <c r="T203" s="82"/>
      <c r="U203" s="82"/>
      <c r="V203" s="82"/>
      <c r="W203" s="82"/>
      <c r="X203" s="225"/>
      <c r="Y203" s="327"/>
      <c r="Z203" s="374"/>
      <c r="AA203" s="374"/>
      <c r="AB203" s="374"/>
      <c r="AC203" s="374"/>
      <c r="AD203" s="374"/>
      <c r="AE203" s="374"/>
      <c r="AF203" s="374"/>
      <c r="AG203" s="440"/>
    </row>
    <row r="204" spans="1:33" ht="15" customHeight="1">
      <c r="B204" s="82" t="s">
        <v>696</v>
      </c>
      <c r="C204" s="82"/>
      <c r="D204" s="82"/>
      <c r="E204" s="82"/>
      <c r="F204" s="82"/>
      <c r="G204" s="82"/>
      <c r="H204" s="82"/>
      <c r="I204" s="82"/>
      <c r="J204" s="82"/>
      <c r="K204" s="82"/>
      <c r="L204" s="82"/>
      <c r="M204" s="82"/>
      <c r="N204" s="82"/>
      <c r="O204" s="146"/>
      <c r="P204" s="72" t="s">
        <v>581</v>
      </c>
      <c r="Q204" s="72"/>
      <c r="R204" s="72"/>
      <c r="S204" s="146"/>
      <c r="T204" s="72" t="s">
        <v>97</v>
      </c>
      <c r="U204" s="82"/>
      <c r="V204" s="82"/>
      <c r="W204" s="82"/>
      <c r="X204" s="225"/>
      <c r="Y204" s="327"/>
      <c r="Z204" s="374"/>
      <c r="AA204" s="374"/>
      <c r="AB204" s="374"/>
      <c r="AC204" s="374"/>
      <c r="AD204" s="374"/>
      <c r="AE204" s="374"/>
      <c r="AF204" s="374"/>
      <c r="AG204" s="440"/>
    </row>
    <row r="205" spans="1:33" ht="15" customHeight="1">
      <c r="B205" s="82"/>
      <c r="C205" s="82"/>
      <c r="D205" s="82"/>
      <c r="E205" s="82"/>
      <c r="F205" s="82"/>
      <c r="G205" s="82"/>
      <c r="H205" s="82"/>
      <c r="I205" s="82"/>
      <c r="J205" s="82"/>
      <c r="K205" s="82"/>
      <c r="L205" s="82"/>
      <c r="M205" s="82"/>
      <c r="N205" s="82"/>
      <c r="O205" s="82"/>
      <c r="P205" s="82"/>
      <c r="Q205" s="82"/>
      <c r="R205" s="82"/>
      <c r="S205" s="82"/>
      <c r="T205" s="82"/>
      <c r="U205" s="82"/>
      <c r="V205" s="82"/>
      <c r="W205" s="82"/>
      <c r="X205" s="225"/>
      <c r="Y205" s="327"/>
      <c r="Z205" s="374"/>
      <c r="AA205" s="374"/>
      <c r="AB205" s="374"/>
      <c r="AC205" s="374"/>
      <c r="AD205" s="374"/>
      <c r="AE205" s="374"/>
      <c r="AF205" s="374"/>
      <c r="AG205" s="440"/>
    </row>
    <row r="206" spans="1:33" ht="15" customHeight="1">
      <c r="B206" s="82" t="s">
        <v>427</v>
      </c>
      <c r="C206" s="82"/>
      <c r="D206" s="82"/>
      <c r="E206" s="82"/>
      <c r="F206" s="82"/>
      <c r="G206" s="82"/>
      <c r="H206" s="82"/>
      <c r="I206" s="82"/>
      <c r="J206" s="82"/>
      <c r="K206" s="82"/>
      <c r="L206" s="82"/>
      <c r="M206" s="82"/>
      <c r="N206" s="82"/>
      <c r="O206" s="82"/>
      <c r="P206" s="82"/>
      <c r="Q206" s="82"/>
      <c r="R206" s="82"/>
      <c r="S206" s="82"/>
      <c r="T206" s="82"/>
      <c r="U206" s="82"/>
      <c r="V206" s="82"/>
      <c r="W206" s="82"/>
      <c r="X206" s="225"/>
      <c r="Y206" s="327"/>
      <c r="Z206" s="374"/>
      <c r="AA206" s="374"/>
      <c r="AB206" s="374"/>
      <c r="AC206" s="374"/>
      <c r="AD206" s="374"/>
      <c r="AE206" s="374"/>
      <c r="AF206" s="374"/>
      <c r="AG206" s="440"/>
    </row>
    <row r="207" spans="1:33" ht="15" customHeight="1">
      <c r="B207" s="82"/>
      <c r="C207" s="82"/>
      <c r="D207" s="82"/>
      <c r="E207" s="82"/>
      <c r="F207" s="82"/>
      <c r="G207" s="82"/>
      <c r="H207" s="82"/>
      <c r="I207" s="82"/>
      <c r="J207" s="146"/>
      <c r="K207" s="72" t="s">
        <v>581</v>
      </c>
      <c r="L207" s="72"/>
      <c r="M207" s="72"/>
      <c r="N207" s="146"/>
      <c r="O207" s="72" t="s">
        <v>97</v>
      </c>
      <c r="P207" s="82"/>
      <c r="Q207" s="82"/>
      <c r="R207" s="146"/>
      <c r="S207" s="82" t="s">
        <v>205</v>
      </c>
      <c r="T207" s="82"/>
      <c r="U207" s="82"/>
      <c r="V207" s="82"/>
      <c r="W207" s="82"/>
      <c r="X207" s="225"/>
      <c r="Y207" s="327"/>
      <c r="Z207" s="374"/>
      <c r="AA207" s="374"/>
      <c r="AB207" s="374"/>
      <c r="AC207" s="374"/>
      <c r="AD207" s="374"/>
      <c r="AE207" s="374"/>
      <c r="AF207" s="374"/>
      <c r="AG207" s="440"/>
    </row>
    <row r="208" spans="1:33" ht="15" customHeight="1">
      <c r="A208" s="18"/>
      <c r="B208" s="84"/>
      <c r="C208" s="84"/>
      <c r="D208" s="84"/>
      <c r="E208" s="84"/>
      <c r="F208" s="84"/>
      <c r="G208" s="84"/>
      <c r="H208" s="84"/>
      <c r="I208" s="84"/>
      <c r="J208" s="84"/>
      <c r="K208" s="84"/>
      <c r="L208" s="84"/>
      <c r="M208" s="84"/>
      <c r="N208" s="84"/>
      <c r="O208" s="84"/>
      <c r="P208" s="84"/>
      <c r="Q208" s="84"/>
      <c r="R208" s="84"/>
      <c r="S208" s="84"/>
      <c r="T208" s="84"/>
      <c r="U208" s="84"/>
      <c r="V208" s="84"/>
      <c r="W208" s="84"/>
      <c r="X208" s="786"/>
      <c r="Y208" s="368"/>
      <c r="Z208" s="388"/>
      <c r="AA208" s="388"/>
      <c r="AB208" s="388"/>
      <c r="AC208" s="388"/>
      <c r="AD208" s="388"/>
      <c r="AE208" s="388"/>
      <c r="AF208" s="388"/>
      <c r="AG208" s="464"/>
    </row>
    <row r="209" spans="1:33" ht="15" customHeight="1">
      <c r="A209" s="57" t="s">
        <v>682</v>
      </c>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102" t="s">
        <v>220</v>
      </c>
      <c r="Z209" s="102"/>
      <c r="AA209" s="102"/>
      <c r="AB209" s="102"/>
      <c r="AC209" s="102"/>
      <c r="AD209" s="102"/>
      <c r="AE209" s="102"/>
      <c r="AF209" s="102"/>
      <c r="AG209" s="102"/>
    </row>
    <row r="210" spans="1:33" ht="15" customHeight="1">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102"/>
      <c r="Z210" s="102"/>
      <c r="AA210" s="102"/>
      <c r="AB210" s="102"/>
      <c r="AC210" s="102"/>
      <c r="AD210" s="102"/>
      <c r="AE210" s="102"/>
      <c r="AF210" s="102"/>
      <c r="AG210" s="102"/>
    </row>
    <row r="211" spans="1:33" ht="15" customHeight="1">
      <c r="B211" s="82" t="s">
        <v>636</v>
      </c>
      <c r="C211" s="82"/>
      <c r="D211" s="82"/>
      <c r="E211" s="82"/>
      <c r="F211" s="82"/>
      <c r="G211" s="82"/>
      <c r="H211" s="82"/>
      <c r="I211" s="82"/>
      <c r="J211" s="82"/>
      <c r="K211" s="82"/>
      <c r="L211" s="82"/>
      <c r="M211" s="82"/>
      <c r="N211" s="82"/>
      <c r="O211" s="82"/>
      <c r="P211" s="82"/>
      <c r="Q211" s="82"/>
      <c r="R211" s="82"/>
      <c r="S211" s="82"/>
      <c r="T211" s="82"/>
      <c r="U211" s="82"/>
      <c r="V211" s="82"/>
      <c r="W211" s="82"/>
      <c r="X211" s="225"/>
      <c r="Y211" s="327"/>
      <c r="Z211" s="374"/>
      <c r="AA211" s="374"/>
      <c r="AB211" s="374"/>
      <c r="AC211" s="374"/>
      <c r="AD211" s="374"/>
      <c r="AE211" s="374"/>
      <c r="AF211" s="374"/>
      <c r="AG211" s="440"/>
    </row>
    <row r="212" spans="1:33" ht="15" customHeight="1">
      <c r="B212" s="82"/>
      <c r="C212" s="82" t="s">
        <v>339</v>
      </c>
      <c r="D212" s="82"/>
      <c r="E212" s="82"/>
      <c r="F212" s="82"/>
      <c r="G212" s="82"/>
      <c r="H212" s="82"/>
      <c r="I212" s="82"/>
      <c r="J212" s="82"/>
      <c r="K212" s="82"/>
      <c r="L212" s="82"/>
      <c r="M212" s="82"/>
      <c r="N212" s="82"/>
      <c r="O212" s="146"/>
      <c r="P212" s="72" t="s">
        <v>533</v>
      </c>
      <c r="Q212" s="72"/>
      <c r="R212" s="72"/>
      <c r="S212" s="146"/>
      <c r="T212" s="72" t="s">
        <v>113</v>
      </c>
      <c r="U212" s="82"/>
      <c r="V212" s="82"/>
      <c r="W212" s="82"/>
      <c r="X212" s="225"/>
      <c r="Y212" s="327"/>
      <c r="Z212" s="374"/>
      <c r="AA212" s="374"/>
      <c r="AB212" s="374"/>
      <c r="AC212" s="374"/>
      <c r="AD212" s="374"/>
      <c r="AE212" s="374"/>
      <c r="AF212" s="374"/>
      <c r="AG212" s="440"/>
    </row>
    <row r="213" spans="1:33" ht="15" customHeight="1">
      <c r="B213" s="82"/>
      <c r="C213" s="82" t="s">
        <v>632</v>
      </c>
      <c r="D213" s="82"/>
      <c r="E213" s="82"/>
      <c r="F213" s="82"/>
      <c r="G213" s="82"/>
      <c r="H213" s="82"/>
      <c r="I213" s="82"/>
      <c r="J213" s="82"/>
      <c r="K213" s="82"/>
      <c r="L213" s="82"/>
      <c r="M213" s="82"/>
      <c r="N213" s="82"/>
      <c r="O213" s="82"/>
      <c r="P213" s="82"/>
      <c r="Q213" s="82"/>
      <c r="R213" s="82"/>
      <c r="S213" s="82"/>
      <c r="T213" s="82"/>
      <c r="U213" s="82"/>
      <c r="V213" s="82"/>
      <c r="W213" s="82"/>
      <c r="X213" s="225"/>
      <c r="Y213" s="327" t="s">
        <v>701</v>
      </c>
      <c r="Z213" s="374"/>
      <c r="AA213" s="374"/>
      <c r="AB213" s="374"/>
      <c r="AC213" s="374"/>
      <c r="AD213" s="374"/>
      <c r="AE213" s="374"/>
      <c r="AF213" s="374"/>
      <c r="AG213" s="440"/>
    </row>
    <row r="214" spans="1:33" ht="15" customHeight="1">
      <c r="B214" s="82"/>
      <c r="C214" s="82"/>
      <c r="D214" s="504"/>
      <c r="E214" s="260"/>
      <c r="F214" s="260"/>
      <c r="G214" s="260"/>
      <c r="H214" s="260"/>
      <c r="I214" s="260"/>
      <c r="J214" s="260"/>
      <c r="K214" s="260"/>
      <c r="L214" s="260"/>
      <c r="M214" s="260"/>
      <c r="N214" s="260"/>
      <c r="O214" s="260"/>
      <c r="P214" s="260"/>
      <c r="Q214" s="260"/>
      <c r="R214" s="260"/>
      <c r="S214" s="260"/>
      <c r="T214" s="260"/>
      <c r="U214" s="260"/>
      <c r="V214" s="260"/>
      <c r="W214" s="566"/>
      <c r="X214" s="225"/>
      <c r="Y214" s="327"/>
      <c r="Z214" s="374"/>
      <c r="AA214" s="374"/>
      <c r="AB214" s="374"/>
      <c r="AC214" s="374"/>
      <c r="AD214" s="374"/>
      <c r="AE214" s="374"/>
      <c r="AF214" s="374"/>
      <c r="AG214" s="440"/>
    </row>
    <row r="215" spans="1:33" ht="15" customHeight="1">
      <c r="B215" s="82"/>
      <c r="C215" s="82"/>
      <c r="D215" s="520"/>
      <c r="E215" s="563"/>
      <c r="F215" s="563"/>
      <c r="G215" s="563"/>
      <c r="H215" s="563"/>
      <c r="I215" s="563"/>
      <c r="J215" s="563"/>
      <c r="K215" s="563"/>
      <c r="L215" s="563"/>
      <c r="M215" s="563"/>
      <c r="N215" s="563"/>
      <c r="O215" s="563"/>
      <c r="P215" s="563"/>
      <c r="Q215" s="563"/>
      <c r="R215" s="563"/>
      <c r="S215" s="563"/>
      <c r="T215" s="563"/>
      <c r="U215" s="563"/>
      <c r="V215" s="563"/>
      <c r="W215" s="800"/>
      <c r="X215" s="225"/>
      <c r="Y215" s="327"/>
      <c r="Z215" s="374"/>
      <c r="AA215" s="374"/>
      <c r="AB215" s="374"/>
      <c r="AC215" s="374"/>
      <c r="AD215" s="374"/>
      <c r="AE215" s="374"/>
      <c r="AF215" s="374"/>
      <c r="AG215" s="440"/>
    </row>
    <row r="216" spans="1:33" ht="15" customHeight="1">
      <c r="B216" s="82"/>
      <c r="C216" s="82"/>
      <c r="D216" s="505"/>
      <c r="E216" s="261"/>
      <c r="F216" s="261"/>
      <c r="G216" s="261"/>
      <c r="H216" s="261"/>
      <c r="I216" s="261"/>
      <c r="J216" s="261"/>
      <c r="K216" s="261"/>
      <c r="L216" s="261"/>
      <c r="M216" s="261"/>
      <c r="N216" s="261"/>
      <c r="O216" s="261"/>
      <c r="P216" s="261"/>
      <c r="Q216" s="261"/>
      <c r="R216" s="261"/>
      <c r="S216" s="261"/>
      <c r="T216" s="261"/>
      <c r="U216" s="261"/>
      <c r="V216" s="261"/>
      <c r="W216" s="567"/>
      <c r="X216" s="225"/>
      <c r="Y216" s="327"/>
      <c r="Z216" s="374"/>
      <c r="AA216" s="374"/>
      <c r="AB216" s="374"/>
      <c r="AC216" s="374"/>
      <c r="AD216" s="374"/>
      <c r="AE216" s="374"/>
      <c r="AF216" s="374"/>
      <c r="AG216" s="440"/>
    </row>
    <row r="217" spans="1:33" ht="15" customHeight="1">
      <c r="B217" s="82"/>
      <c r="C217" s="82"/>
      <c r="D217" s="82"/>
      <c r="E217" s="82"/>
      <c r="F217" s="82"/>
      <c r="G217" s="82"/>
      <c r="H217" s="82"/>
      <c r="I217" s="82"/>
      <c r="J217" s="82"/>
      <c r="K217" s="82"/>
      <c r="L217" s="82"/>
      <c r="M217" s="82"/>
      <c r="N217" s="82"/>
      <c r="O217" s="82"/>
      <c r="P217" s="82"/>
      <c r="Q217" s="82"/>
      <c r="R217" s="82"/>
      <c r="S217" s="82"/>
      <c r="T217" s="82"/>
      <c r="U217" s="82"/>
      <c r="V217" s="82"/>
      <c r="W217" s="82"/>
      <c r="X217" s="225"/>
      <c r="Y217" s="327"/>
      <c r="Z217" s="374"/>
      <c r="AA217" s="374"/>
      <c r="AB217" s="374"/>
      <c r="AC217" s="374"/>
      <c r="AD217" s="374"/>
      <c r="AE217" s="374"/>
      <c r="AF217" s="374"/>
      <c r="AG217" s="440"/>
    </row>
    <row r="218" spans="1:33" ht="15" customHeight="1">
      <c r="A218" s="472" t="s">
        <v>98</v>
      </c>
      <c r="B218" s="474" t="s">
        <v>697</v>
      </c>
      <c r="C218" s="82"/>
      <c r="D218" s="82"/>
      <c r="E218" s="82"/>
      <c r="F218" s="82"/>
      <c r="G218" s="82"/>
      <c r="H218" s="82"/>
      <c r="I218" s="82"/>
      <c r="J218" s="82"/>
      <c r="K218" s="82"/>
      <c r="L218" s="82"/>
      <c r="M218" s="82"/>
      <c r="N218" s="82"/>
      <c r="O218" s="82"/>
      <c r="P218" s="82"/>
      <c r="Q218" s="82"/>
      <c r="R218" s="82"/>
      <c r="S218" s="82"/>
      <c r="T218" s="82"/>
      <c r="U218" s="82"/>
      <c r="V218" s="82"/>
      <c r="W218" s="82"/>
      <c r="X218" s="225"/>
      <c r="Y218" s="673"/>
      <c r="Z218" s="534"/>
      <c r="AA218" s="534"/>
      <c r="AB218" s="534"/>
      <c r="AC218" s="534"/>
      <c r="AD218" s="534"/>
      <c r="AE218" s="534"/>
      <c r="AF218" s="534"/>
      <c r="AG218" s="880"/>
    </row>
    <row r="219" spans="1:33" ht="15" customHeight="1">
      <c r="B219" s="82"/>
      <c r="C219" s="82"/>
      <c r="D219" s="82"/>
      <c r="E219" s="82"/>
      <c r="F219" s="82"/>
      <c r="G219" s="82"/>
      <c r="H219" s="82"/>
      <c r="I219" s="82"/>
      <c r="J219" s="82"/>
      <c r="K219" s="82"/>
      <c r="L219" s="82"/>
      <c r="M219" s="82"/>
      <c r="N219" s="82"/>
      <c r="O219" s="82"/>
      <c r="P219" s="82"/>
      <c r="Q219" s="82"/>
      <c r="R219" s="82"/>
      <c r="S219" s="82"/>
      <c r="T219" s="82"/>
      <c r="U219" s="82"/>
      <c r="V219" s="82"/>
      <c r="W219" s="82"/>
      <c r="X219" s="225"/>
      <c r="Y219" s="534"/>
      <c r="Z219" s="534"/>
      <c r="AA219" s="534"/>
      <c r="AB219" s="534"/>
      <c r="AC219" s="534"/>
      <c r="AD219" s="534"/>
      <c r="AE219" s="534"/>
      <c r="AF219" s="534"/>
      <c r="AG219" s="880"/>
    </row>
    <row r="220" spans="1:33" ht="15" customHeight="1">
      <c r="B220" s="82" t="s">
        <v>163</v>
      </c>
      <c r="C220" s="82"/>
      <c r="D220" s="82"/>
      <c r="E220" s="82"/>
      <c r="F220" s="82"/>
      <c r="G220" s="82"/>
      <c r="H220" s="82"/>
      <c r="I220" s="82"/>
      <c r="J220" s="82"/>
      <c r="K220" s="82"/>
      <c r="L220" s="82"/>
      <c r="M220" s="82"/>
      <c r="N220" s="82"/>
      <c r="O220" s="82"/>
      <c r="P220" s="82"/>
      <c r="Q220" s="82"/>
      <c r="R220" s="82"/>
      <c r="S220" s="82"/>
      <c r="T220" s="82"/>
      <c r="U220" s="82"/>
      <c r="V220" s="82"/>
      <c r="W220" s="82"/>
      <c r="X220" s="225"/>
      <c r="Y220" s="357" t="s">
        <v>783</v>
      </c>
      <c r="Z220" s="381"/>
      <c r="AA220" s="381"/>
      <c r="AB220" s="381"/>
      <c r="AC220" s="381"/>
      <c r="AD220" s="381"/>
      <c r="AE220" s="381"/>
      <c r="AF220" s="381"/>
      <c r="AG220" s="443"/>
    </row>
    <row r="221" spans="1:33" ht="15" customHeight="1">
      <c r="B221" s="82"/>
      <c r="C221" s="82"/>
      <c r="D221" s="146"/>
      <c r="E221" s="72" t="s">
        <v>581</v>
      </c>
      <c r="F221" s="82"/>
      <c r="G221" s="82" t="s">
        <v>700</v>
      </c>
      <c r="H221" s="82"/>
      <c r="I221" s="82"/>
      <c r="J221" s="210"/>
      <c r="K221" s="272"/>
      <c r="L221" s="214"/>
      <c r="M221" s="82" t="s">
        <v>13</v>
      </c>
      <c r="N221" s="194"/>
      <c r="O221" s="82" t="s">
        <v>141</v>
      </c>
      <c r="P221" s="194"/>
      <c r="Q221" s="82" t="s">
        <v>702</v>
      </c>
      <c r="R221" s="82"/>
      <c r="S221" s="146"/>
      <c r="T221" s="72" t="s">
        <v>97</v>
      </c>
      <c r="U221" s="82"/>
      <c r="V221" s="82"/>
      <c r="W221" s="82"/>
      <c r="X221" s="225"/>
      <c r="Y221" s="837"/>
      <c r="Z221" s="837"/>
      <c r="AA221" s="837"/>
      <c r="AB221" s="837"/>
      <c r="AC221" s="837"/>
      <c r="AD221" s="837"/>
      <c r="AE221" s="837"/>
      <c r="AF221" s="837"/>
      <c r="AG221" s="880"/>
    </row>
    <row r="222" spans="1:33" ht="15" customHeight="1">
      <c r="T222" s="117"/>
      <c r="X222" s="225"/>
      <c r="Y222" s="327" t="s">
        <v>102</v>
      </c>
      <c r="Z222" s="374"/>
      <c r="AA222" s="374"/>
      <c r="AB222" s="374"/>
      <c r="AC222" s="374"/>
      <c r="AD222" s="374"/>
      <c r="AE222" s="374"/>
      <c r="AF222" s="374"/>
      <c r="AG222" s="440"/>
    </row>
    <row r="223" spans="1:33" ht="15" customHeight="1">
      <c r="B223" s="39" t="s">
        <v>1060</v>
      </c>
      <c r="C223" s="82"/>
      <c r="D223" s="82"/>
      <c r="E223" s="82"/>
      <c r="F223" s="82"/>
      <c r="G223" s="82"/>
      <c r="H223" s="82"/>
      <c r="I223" s="82"/>
      <c r="J223" s="82"/>
      <c r="K223" s="82"/>
      <c r="L223" s="82"/>
      <c r="M223" s="82"/>
      <c r="N223" s="82"/>
      <c r="O223" s="82"/>
      <c r="P223" s="82"/>
      <c r="Q223" s="82"/>
      <c r="R223" s="82"/>
      <c r="S223" s="82"/>
      <c r="T223" s="82"/>
      <c r="U223" s="82"/>
      <c r="V223" s="82"/>
      <c r="W223" s="82"/>
      <c r="X223" s="225"/>
      <c r="Y223" s="327"/>
      <c r="Z223" s="374"/>
      <c r="AA223" s="374"/>
      <c r="AB223" s="374"/>
      <c r="AC223" s="374"/>
      <c r="AD223" s="374"/>
      <c r="AE223" s="374"/>
      <c r="AF223" s="374"/>
      <c r="AG223" s="440"/>
    </row>
    <row r="224" spans="1:33" ht="15" customHeight="1">
      <c r="B224" s="82"/>
      <c r="C224" s="82"/>
      <c r="D224" s="146"/>
      <c r="E224" s="72" t="s">
        <v>581</v>
      </c>
      <c r="F224" s="82"/>
      <c r="G224" s="82" t="s">
        <v>700</v>
      </c>
      <c r="H224" s="82"/>
      <c r="I224" s="82"/>
      <c r="J224" s="210"/>
      <c r="K224" s="272"/>
      <c r="L224" s="214"/>
      <c r="M224" s="82" t="s">
        <v>13</v>
      </c>
      <c r="N224" s="194"/>
      <c r="O224" s="82" t="s">
        <v>141</v>
      </c>
      <c r="P224" s="194"/>
      <c r="Q224" s="82" t="s">
        <v>702</v>
      </c>
      <c r="R224" s="82"/>
      <c r="S224" s="146"/>
      <c r="T224" s="72" t="s">
        <v>97</v>
      </c>
      <c r="U224" s="82"/>
      <c r="V224" s="82"/>
      <c r="W224" s="82"/>
      <c r="X224" s="225"/>
      <c r="Y224" s="327"/>
      <c r="Z224" s="374"/>
      <c r="AA224" s="374"/>
      <c r="AB224" s="374"/>
      <c r="AC224" s="374"/>
      <c r="AD224" s="374"/>
      <c r="AE224" s="374"/>
      <c r="AF224" s="374"/>
      <c r="AG224" s="440"/>
    </row>
    <row r="225" spans="2:33" ht="15" customHeight="1">
      <c r="B225" s="82"/>
      <c r="C225" s="82"/>
      <c r="D225" s="82"/>
      <c r="E225" s="82"/>
      <c r="F225" s="82"/>
      <c r="G225" s="82"/>
      <c r="H225" s="82"/>
      <c r="I225" s="82"/>
      <c r="J225" s="82"/>
      <c r="K225" s="82"/>
      <c r="L225" s="82"/>
      <c r="M225" s="82"/>
      <c r="N225" s="82"/>
      <c r="O225" s="82"/>
      <c r="P225" s="82"/>
      <c r="Q225" s="82"/>
      <c r="R225" s="82"/>
      <c r="S225" s="82"/>
      <c r="T225" s="82"/>
      <c r="U225" s="82"/>
      <c r="V225" s="82"/>
      <c r="W225" s="82"/>
      <c r="X225" s="225"/>
      <c r="Y225" s="82"/>
      <c r="Z225" s="82"/>
      <c r="AA225" s="82"/>
      <c r="AB225" s="82"/>
      <c r="AC225" s="82"/>
      <c r="AD225" s="82"/>
      <c r="AE225" s="82"/>
      <c r="AF225" s="82"/>
    </row>
    <row r="226" spans="2:33" ht="15" customHeight="1">
      <c r="B226" s="82"/>
      <c r="C226" s="82" t="s">
        <v>365</v>
      </c>
      <c r="D226" s="82"/>
      <c r="E226" s="82"/>
      <c r="F226" s="82"/>
      <c r="G226" s="82"/>
      <c r="H226" s="82"/>
      <c r="I226" s="82"/>
      <c r="J226" s="82"/>
      <c r="K226" s="82"/>
      <c r="L226" s="82"/>
      <c r="M226" s="82"/>
      <c r="N226" s="82"/>
      <c r="O226" s="82"/>
      <c r="P226" s="82"/>
      <c r="Q226" s="82"/>
      <c r="R226" s="82"/>
      <c r="S226" s="82"/>
      <c r="T226" s="82"/>
      <c r="U226" s="82"/>
      <c r="V226" s="82"/>
      <c r="W226" s="82"/>
      <c r="X226" s="225"/>
      <c r="Y226" s="82"/>
      <c r="Z226" s="82"/>
      <c r="AA226" s="82"/>
      <c r="AB226" s="82"/>
      <c r="AC226" s="82"/>
      <c r="AD226" s="82"/>
      <c r="AE226" s="82"/>
      <c r="AF226" s="82"/>
    </row>
    <row r="227" spans="2:33" ht="15" customHeight="1">
      <c r="B227" s="82"/>
      <c r="C227" s="72" t="s">
        <v>58</v>
      </c>
      <c r="D227" s="209"/>
      <c r="E227" s="213"/>
      <c r="F227" s="213"/>
      <c r="G227" s="215"/>
      <c r="H227" s="82"/>
      <c r="I227" s="72" t="s">
        <v>523</v>
      </c>
      <c r="J227" s="72"/>
      <c r="K227" s="209"/>
      <c r="L227" s="213"/>
      <c r="M227" s="213"/>
      <c r="N227" s="213"/>
      <c r="O227" s="215"/>
      <c r="P227" s="82"/>
      <c r="Q227" s="210"/>
      <c r="R227" s="272"/>
      <c r="S227" s="214"/>
      <c r="T227" s="82" t="s">
        <v>13</v>
      </c>
      <c r="U227" s="194"/>
      <c r="V227" s="82" t="s">
        <v>141</v>
      </c>
      <c r="W227" s="194"/>
      <c r="X227" s="225" t="s">
        <v>152</v>
      </c>
      <c r="Y227" s="82"/>
      <c r="Z227" s="82"/>
      <c r="AA227" s="82"/>
      <c r="AB227" s="82"/>
      <c r="AC227" s="82"/>
      <c r="AD227" s="82"/>
      <c r="AE227" s="82"/>
      <c r="AF227" s="82"/>
    </row>
    <row r="228" spans="2:33" ht="15" customHeight="1">
      <c r="B228" s="82"/>
      <c r="C228" s="82"/>
      <c r="D228" s="82"/>
      <c r="E228" s="82"/>
      <c r="F228" s="82"/>
      <c r="G228" s="82"/>
      <c r="H228" s="82"/>
      <c r="I228" s="82"/>
      <c r="J228" s="82"/>
      <c r="K228" s="82"/>
      <c r="L228" s="82"/>
      <c r="M228" s="82"/>
      <c r="N228" s="82"/>
      <c r="O228" s="82"/>
      <c r="P228" s="82"/>
      <c r="Q228" s="82"/>
      <c r="R228" s="82"/>
      <c r="S228" s="82"/>
      <c r="T228" s="82"/>
      <c r="U228" s="82"/>
      <c r="V228" s="82"/>
      <c r="W228" s="82"/>
      <c r="X228" s="225"/>
      <c r="Y228" s="327" t="s">
        <v>778</v>
      </c>
      <c r="Z228" s="374"/>
      <c r="AA228" s="374"/>
      <c r="AB228" s="374"/>
      <c r="AC228" s="374"/>
      <c r="AD228" s="374"/>
      <c r="AE228" s="374"/>
      <c r="AF228" s="374"/>
      <c r="AG228" s="440"/>
    </row>
    <row r="229" spans="2:33" ht="15" customHeight="1">
      <c r="B229" s="82" t="s">
        <v>497</v>
      </c>
      <c r="C229" s="82"/>
      <c r="D229" s="82"/>
      <c r="E229" s="82"/>
      <c r="F229" s="82"/>
      <c r="G229" s="82"/>
      <c r="H229" s="82"/>
      <c r="I229" s="82"/>
      <c r="J229" s="82"/>
      <c r="K229" s="82"/>
      <c r="L229" s="82" t="s">
        <v>494</v>
      </c>
      <c r="M229" s="82"/>
      <c r="N229" s="82"/>
      <c r="O229" s="82"/>
      <c r="P229" s="82"/>
      <c r="Q229" s="82"/>
      <c r="R229" s="82"/>
      <c r="S229" s="82"/>
      <c r="T229" s="82"/>
      <c r="U229" s="82"/>
      <c r="V229" s="82"/>
      <c r="W229" s="82"/>
      <c r="X229" s="225"/>
      <c r="Y229" s="327"/>
      <c r="Z229" s="374"/>
      <c r="AA229" s="374"/>
      <c r="AB229" s="374"/>
      <c r="AC229" s="374"/>
      <c r="AD229" s="374"/>
      <c r="AE229" s="374"/>
      <c r="AF229" s="374"/>
      <c r="AG229" s="440"/>
    </row>
    <row r="230" spans="2:33" ht="15" customHeight="1">
      <c r="B230" s="82"/>
      <c r="C230" s="82"/>
      <c r="D230" s="82"/>
      <c r="E230" s="82"/>
      <c r="F230" s="82"/>
      <c r="G230" s="82"/>
      <c r="H230" s="82"/>
      <c r="I230" s="82"/>
      <c r="J230" s="82"/>
      <c r="K230" s="82"/>
      <c r="L230" s="82"/>
      <c r="M230" s="82"/>
      <c r="N230" s="82"/>
      <c r="O230" s="82"/>
      <c r="P230" s="82"/>
      <c r="Q230" s="82"/>
      <c r="R230" s="82"/>
      <c r="S230" s="82"/>
      <c r="T230" s="82"/>
      <c r="U230" s="82"/>
      <c r="V230" s="82"/>
      <c r="W230" s="82"/>
      <c r="X230" s="225"/>
      <c r="Y230" s="327"/>
      <c r="Z230" s="374"/>
      <c r="AA230" s="374"/>
      <c r="AB230" s="374"/>
      <c r="AC230" s="374"/>
      <c r="AD230" s="374"/>
      <c r="AE230" s="374"/>
      <c r="AF230" s="374"/>
      <c r="AG230" s="440"/>
    </row>
    <row r="231" spans="2:33" ht="15" customHeight="1">
      <c r="B231" s="492" t="s">
        <v>549</v>
      </c>
      <c r="C231" s="521" t="s">
        <v>652</v>
      </c>
      <c r="D231" s="549"/>
      <c r="E231" s="549"/>
      <c r="F231" s="549"/>
      <c r="G231" s="549"/>
      <c r="H231" s="549"/>
      <c r="I231" s="549"/>
      <c r="J231" s="549"/>
      <c r="K231" s="549"/>
      <c r="L231" s="549"/>
      <c r="M231" s="549"/>
      <c r="N231" s="549"/>
      <c r="O231" s="549"/>
      <c r="P231" s="549"/>
      <c r="Q231" s="549"/>
      <c r="R231" s="549"/>
      <c r="S231" s="770"/>
      <c r="T231" s="146"/>
      <c r="U231" s="146"/>
      <c r="V231" s="146"/>
      <c r="W231" s="146"/>
      <c r="Y231" s="327"/>
      <c r="Z231" s="374"/>
      <c r="AA231" s="374"/>
      <c r="AB231" s="374"/>
      <c r="AC231" s="374"/>
      <c r="AD231" s="374"/>
      <c r="AE231" s="374"/>
      <c r="AF231" s="374"/>
      <c r="AG231" s="440"/>
    </row>
    <row r="232" spans="2:33" ht="15" customHeight="1">
      <c r="B232" s="492"/>
      <c r="C232" s="522"/>
      <c r="D232" s="550"/>
      <c r="E232" s="550"/>
      <c r="F232" s="550"/>
      <c r="G232" s="550"/>
      <c r="H232" s="550"/>
      <c r="I232" s="550"/>
      <c r="J232" s="550"/>
      <c r="K232" s="550"/>
      <c r="L232" s="550"/>
      <c r="M232" s="550"/>
      <c r="N232" s="550"/>
      <c r="O232" s="550"/>
      <c r="P232" s="550"/>
      <c r="Q232" s="550"/>
      <c r="R232" s="550"/>
      <c r="S232" s="771"/>
      <c r="T232" s="146"/>
      <c r="U232" s="146"/>
      <c r="V232" s="146"/>
      <c r="W232" s="146"/>
      <c r="Y232" s="327"/>
      <c r="Z232" s="374"/>
      <c r="AA232" s="374"/>
      <c r="AB232" s="374"/>
      <c r="AC232" s="374"/>
      <c r="AD232" s="374"/>
      <c r="AE232" s="374"/>
      <c r="AF232" s="374"/>
      <c r="AG232" s="440"/>
    </row>
    <row r="233" spans="2:33" ht="15" customHeight="1">
      <c r="B233" s="492" t="s">
        <v>398</v>
      </c>
      <c r="C233" s="521" t="s">
        <v>252</v>
      </c>
      <c r="D233" s="549"/>
      <c r="E233" s="549"/>
      <c r="F233" s="549"/>
      <c r="G233" s="549"/>
      <c r="H233" s="549"/>
      <c r="I233" s="549"/>
      <c r="J233" s="549"/>
      <c r="K233" s="549"/>
      <c r="L233" s="549"/>
      <c r="M233" s="549"/>
      <c r="N233" s="549"/>
      <c r="O233" s="549"/>
      <c r="P233" s="549"/>
      <c r="Q233" s="549"/>
      <c r="R233" s="549"/>
      <c r="S233" s="770"/>
      <c r="T233" s="146"/>
      <c r="U233" s="146"/>
      <c r="V233" s="146"/>
      <c r="W233" s="146"/>
      <c r="Y233" s="327"/>
      <c r="Z233" s="374"/>
      <c r="AA233" s="374"/>
      <c r="AB233" s="374"/>
      <c r="AC233" s="374"/>
      <c r="AD233" s="374"/>
      <c r="AE233" s="374"/>
      <c r="AF233" s="374"/>
      <c r="AG233" s="440"/>
    </row>
    <row r="234" spans="2:33" ht="15" customHeight="1">
      <c r="B234" s="492"/>
      <c r="C234" s="522"/>
      <c r="D234" s="550"/>
      <c r="E234" s="550"/>
      <c r="F234" s="550"/>
      <c r="G234" s="550"/>
      <c r="H234" s="550"/>
      <c r="I234" s="550"/>
      <c r="J234" s="550"/>
      <c r="K234" s="550"/>
      <c r="L234" s="550"/>
      <c r="M234" s="550"/>
      <c r="N234" s="550"/>
      <c r="O234" s="550"/>
      <c r="P234" s="550"/>
      <c r="Q234" s="550"/>
      <c r="R234" s="550"/>
      <c r="S234" s="771"/>
      <c r="T234" s="146"/>
      <c r="U234" s="146"/>
      <c r="V234" s="146"/>
      <c r="W234" s="146"/>
      <c r="Y234" s="327"/>
      <c r="Z234" s="374"/>
      <c r="AA234" s="374"/>
      <c r="AB234" s="374"/>
      <c r="AC234" s="374"/>
      <c r="AD234" s="374"/>
      <c r="AE234" s="374"/>
      <c r="AF234" s="374"/>
      <c r="AG234" s="440"/>
    </row>
    <row r="235" spans="2:33" ht="15" customHeight="1">
      <c r="B235" s="492" t="s">
        <v>677</v>
      </c>
      <c r="C235" s="521" t="s">
        <v>372</v>
      </c>
      <c r="D235" s="549"/>
      <c r="E235" s="549"/>
      <c r="F235" s="549"/>
      <c r="G235" s="549"/>
      <c r="H235" s="549"/>
      <c r="I235" s="549"/>
      <c r="J235" s="549"/>
      <c r="K235" s="549"/>
      <c r="L235" s="549"/>
      <c r="M235" s="549"/>
      <c r="N235" s="549"/>
      <c r="O235" s="549"/>
      <c r="P235" s="549"/>
      <c r="Q235" s="549"/>
      <c r="R235" s="549"/>
      <c r="S235" s="770"/>
      <c r="T235" s="146"/>
      <c r="U235" s="146"/>
      <c r="V235" s="146"/>
      <c r="W235" s="146"/>
      <c r="Y235" s="327"/>
      <c r="Z235" s="374"/>
      <c r="AA235" s="374"/>
      <c r="AB235" s="374"/>
      <c r="AC235" s="374"/>
      <c r="AD235" s="374"/>
      <c r="AE235" s="374"/>
      <c r="AF235" s="374"/>
      <c r="AG235" s="440"/>
    </row>
    <row r="236" spans="2:33" ht="15" customHeight="1">
      <c r="B236" s="492"/>
      <c r="C236" s="522"/>
      <c r="D236" s="550"/>
      <c r="E236" s="550"/>
      <c r="F236" s="550"/>
      <c r="G236" s="550"/>
      <c r="H236" s="550"/>
      <c r="I236" s="550"/>
      <c r="J236" s="550"/>
      <c r="K236" s="550"/>
      <c r="L236" s="550"/>
      <c r="M236" s="550"/>
      <c r="N236" s="550"/>
      <c r="O236" s="550"/>
      <c r="P236" s="550"/>
      <c r="Q236" s="550"/>
      <c r="R236" s="550"/>
      <c r="S236" s="771"/>
      <c r="T236" s="146"/>
      <c r="U236" s="146"/>
      <c r="V236" s="146"/>
      <c r="W236" s="146"/>
      <c r="Y236" s="327"/>
      <c r="Z236" s="374"/>
      <c r="AA236" s="374"/>
      <c r="AB236" s="374"/>
      <c r="AC236" s="374"/>
      <c r="AD236" s="374"/>
      <c r="AE236" s="374"/>
      <c r="AF236" s="374"/>
      <c r="AG236" s="440"/>
    </row>
    <row r="237" spans="2:33" ht="15" customHeight="1">
      <c r="B237" s="492" t="s">
        <v>855</v>
      </c>
      <c r="C237" s="521" t="s">
        <v>693</v>
      </c>
      <c r="D237" s="549"/>
      <c r="E237" s="549"/>
      <c r="F237" s="549"/>
      <c r="G237" s="549"/>
      <c r="H237" s="549"/>
      <c r="I237" s="549"/>
      <c r="J237" s="549"/>
      <c r="K237" s="549"/>
      <c r="L237" s="549"/>
      <c r="M237" s="549"/>
      <c r="N237" s="549"/>
      <c r="O237" s="549"/>
      <c r="P237" s="549"/>
      <c r="Q237" s="549"/>
      <c r="R237" s="549"/>
      <c r="S237" s="770"/>
      <c r="T237" s="146"/>
      <c r="U237" s="146"/>
      <c r="V237" s="146"/>
      <c r="W237" s="146"/>
      <c r="Y237" s="327"/>
      <c r="Z237" s="374"/>
      <c r="AA237" s="374"/>
      <c r="AB237" s="374"/>
      <c r="AC237" s="374"/>
      <c r="AD237" s="374"/>
      <c r="AE237" s="374"/>
      <c r="AF237" s="374"/>
      <c r="AG237" s="440"/>
    </row>
    <row r="238" spans="2:33" ht="15" customHeight="1">
      <c r="B238" s="492"/>
      <c r="C238" s="522"/>
      <c r="D238" s="550"/>
      <c r="E238" s="550"/>
      <c r="F238" s="550"/>
      <c r="G238" s="550"/>
      <c r="H238" s="550"/>
      <c r="I238" s="550"/>
      <c r="J238" s="550"/>
      <c r="K238" s="550"/>
      <c r="L238" s="550"/>
      <c r="M238" s="550"/>
      <c r="N238" s="550"/>
      <c r="O238" s="550"/>
      <c r="P238" s="550"/>
      <c r="Q238" s="550"/>
      <c r="R238" s="550"/>
      <c r="S238" s="771"/>
      <c r="T238" s="146"/>
      <c r="U238" s="146"/>
      <c r="V238" s="146"/>
      <c r="W238" s="146"/>
      <c r="Y238" s="327"/>
      <c r="Z238" s="374"/>
      <c r="AA238" s="374"/>
      <c r="AB238" s="374"/>
      <c r="AC238" s="374"/>
      <c r="AD238" s="374"/>
      <c r="AE238" s="374"/>
      <c r="AF238" s="374"/>
      <c r="AG238" s="440"/>
    </row>
    <row r="239" spans="2:33" ht="15" customHeight="1">
      <c r="B239" s="82"/>
      <c r="C239" s="82"/>
      <c r="D239" s="82"/>
      <c r="E239" s="82"/>
      <c r="F239" s="82"/>
      <c r="G239" s="82"/>
      <c r="H239" s="82"/>
      <c r="I239" s="82"/>
      <c r="J239" s="82"/>
      <c r="K239" s="82"/>
      <c r="L239" s="82"/>
      <c r="M239" s="82"/>
      <c r="N239" s="82"/>
      <c r="O239" s="82"/>
      <c r="P239" s="82"/>
      <c r="Q239" s="82"/>
      <c r="R239" s="82"/>
      <c r="S239" s="82"/>
      <c r="T239" s="82"/>
      <c r="U239" s="82"/>
      <c r="V239" s="82"/>
      <c r="W239" s="82"/>
      <c r="X239" s="225"/>
      <c r="Y239" s="327"/>
      <c r="Z239" s="374"/>
      <c r="AA239" s="374"/>
      <c r="AB239" s="374"/>
      <c r="AC239" s="374"/>
      <c r="AD239" s="374"/>
      <c r="AE239" s="374"/>
      <c r="AF239" s="374"/>
      <c r="AG239" s="440"/>
    </row>
    <row r="240" spans="2:33" ht="15" customHeight="1">
      <c r="B240" s="480" t="s">
        <v>856</v>
      </c>
      <c r="C240" s="480"/>
      <c r="D240" s="480"/>
      <c r="E240" s="480"/>
      <c r="F240" s="480"/>
      <c r="G240" s="480"/>
      <c r="H240" s="480"/>
      <c r="I240" s="480"/>
      <c r="J240" s="480"/>
      <c r="K240" s="480"/>
      <c r="L240" s="480"/>
      <c r="M240" s="480"/>
      <c r="N240" s="480"/>
      <c r="O240" s="480"/>
      <c r="P240" s="480"/>
      <c r="Q240" s="480"/>
      <c r="R240" s="480"/>
      <c r="S240" s="480"/>
      <c r="T240" s="480"/>
      <c r="U240" s="480"/>
      <c r="V240" s="480"/>
      <c r="W240" s="480"/>
      <c r="X240" s="821"/>
      <c r="Y240" s="327"/>
      <c r="Z240" s="374"/>
      <c r="AA240" s="374"/>
      <c r="AB240" s="374"/>
      <c r="AC240" s="374"/>
      <c r="AD240" s="374"/>
      <c r="AE240" s="374"/>
      <c r="AF240" s="374"/>
      <c r="AG240" s="440"/>
    </row>
    <row r="241" spans="2:33" ht="15" customHeight="1">
      <c r="B241" s="480"/>
      <c r="C241" s="480"/>
      <c r="D241" s="480"/>
      <c r="E241" s="480"/>
      <c r="F241" s="480"/>
      <c r="G241" s="480"/>
      <c r="H241" s="480"/>
      <c r="I241" s="480"/>
      <c r="J241" s="480"/>
      <c r="K241" s="480"/>
      <c r="L241" s="480"/>
      <c r="M241" s="480"/>
      <c r="N241" s="480"/>
      <c r="O241" s="480"/>
      <c r="P241" s="480"/>
      <c r="Q241" s="480"/>
      <c r="R241" s="480"/>
      <c r="S241" s="480"/>
      <c r="T241" s="480"/>
      <c r="U241" s="480"/>
      <c r="V241" s="480"/>
      <c r="W241" s="480"/>
      <c r="X241" s="821"/>
      <c r="Y241" s="327"/>
      <c r="Z241" s="374"/>
      <c r="AA241" s="374"/>
      <c r="AB241" s="374"/>
      <c r="AC241" s="374"/>
      <c r="AD241" s="374"/>
      <c r="AE241" s="374"/>
      <c r="AF241" s="374"/>
      <c r="AG241" s="440"/>
    </row>
    <row r="242" spans="2:33" ht="15" customHeight="1">
      <c r="O242" s="146"/>
      <c r="P242" s="72" t="s">
        <v>581</v>
      </c>
      <c r="Q242" s="72"/>
      <c r="R242" s="72"/>
      <c r="S242" s="146"/>
      <c r="T242" s="72" t="s">
        <v>97</v>
      </c>
      <c r="X242" s="225"/>
      <c r="Y242" s="327"/>
      <c r="Z242" s="374"/>
      <c r="AA242" s="374"/>
      <c r="AB242" s="374"/>
      <c r="AC242" s="374"/>
      <c r="AD242" s="374"/>
      <c r="AE242" s="374"/>
      <c r="AF242" s="374"/>
      <c r="AG242" s="440"/>
    </row>
    <row r="243" spans="2:33" ht="15" customHeight="1">
      <c r="X243" s="225"/>
      <c r="Y243" s="327"/>
      <c r="Z243" s="366"/>
      <c r="AA243" s="366"/>
      <c r="AB243" s="366"/>
      <c r="AC243" s="366"/>
      <c r="AD243" s="366"/>
      <c r="AE243" s="366"/>
      <c r="AF243" s="366"/>
      <c r="AG243" s="440"/>
    </row>
    <row r="244" spans="2:33" ht="15" customHeight="1">
      <c r="C244" s="82" t="s">
        <v>373</v>
      </c>
      <c r="D244" s="82"/>
      <c r="E244" s="82"/>
      <c r="F244" s="82"/>
      <c r="G244" s="82"/>
      <c r="H244" s="82"/>
      <c r="I244" s="82"/>
      <c r="J244" s="82"/>
      <c r="K244" s="82"/>
      <c r="L244" s="82"/>
      <c r="M244" s="82"/>
      <c r="N244" s="82"/>
      <c r="O244" s="82"/>
      <c r="P244" s="82"/>
      <c r="Q244" s="82"/>
      <c r="R244" s="82"/>
      <c r="S244" s="82"/>
      <c r="T244" s="82"/>
      <c r="U244" s="82"/>
      <c r="V244" s="82"/>
      <c r="X244" s="225"/>
      <c r="Y244" s="327"/>
      <c r="Z244" s="366"/>
      <c r="AA244" s="366"/>
      <c r="AB244" s="366"/>
      <c r="AC244" s="366"/>
      <c r="AD244" s="366"/>
      <c r="AE244" s="366"/>
      <c r="AF244" s="366"/>
      <c r="AG244" s="440"/>
    </row>
    <row r="245" spans="2:33" ht="15" customHeight="1">
      <c r="C245" s="82"/>
      <c r="D245" s="82"/>
      <c r="E245" s="82"/>
      <c r="F245" s="82"/>
      <c r="G245" s="82"/>
      <c r="H245" s="82"/>
      <c r="I245" s="82"/>
      <c r="J245" s="82"/>
      <c r="K245" s="82"/>
      <c r="L245" s="82"/>
      <c r="M245" s="82"/>
      <c r="N245" s="82"/>
      <c r="O245" s="146"/>
      <c r="P245" s="72" t="s">
        <v>581</v>
      </c>
      <c r="Q245" s="72"/>
      <c r="R245" s="72"/>
      <c r="S245" s="146"/>
      <c r="T245" s="72" t="s">
        <v>97</v>
      </c>
      <c r="U245" s="82"/>
      <c r="V245" s="82"/>
      <c r="X245" s="225"/>
      <c r="Y245" s="327"/>
      <c r="Z245" s="366"/>
      <c r="AA245" s="366"/>
      <c r="AB245" s="366"/>
      <c r="AC245" s="366"/>
      <c r="AD245" s="366"/>
      <c r="AE245" s="366"/>
      <c r="AF245" s="366"/>
      <c r="AG245" s="440"/>
    </row>
    <row r="246" spans="2:33" ht="15" customHeight="1">
      <c r="C246" s="82" t="s">
        <v>320</v>
      </c>
      <c r="D246" s="82"/>
      <c r="E246" s="82"/>
      <c r="F246" s="82"/>
      <c r="G246" s="82"/>
      <c r="H246" s="82"/>
      <c r="I246" s="82"/>
      <c r="J246" s="82"/>
      <c r="K246" s="82"/>
      <c r="L246" s="82"/>
      <c r="M246" s="82"/>
      <c r="N246" s="82"/>
      <c r="O246" s="82"/>
      <c r="P246" s="82"/>
      <c r="Q246" s="82"/>
      <c r="R246" s="82"/>
      <c r="S246" s="82"/>
      <c r="T246" s="82"/>
      <c r="U246" s="82"/>
      <c r="V246" s="82"/>
      <c r="X246" s="225"/>
      <c r="Y246" s="327"/>
      <c r="Z246" s="366"/>
      <c r="AA246" s="366"/>
      <c r="AB246" s="366"/>
      <c r="AC246" s="366"/>
      <c r="AD246" s="366"/>
      <c r="AE246" s="366"/>
      <c r="AF246" s="366"/>
      <c r="AG246" s="440"/>
    </row>
    <row r="247" spans="2:33" ht="15" customHeight="1">
      <c r="C247" s="82"/>
      <c r="D247" s="82"/>
      <c r="E247" s="82"/>
      <c r="F247" s="82"/>
      <c r="G247" s="82"/>
      <c r="H247" s="82"/>
      <c r="I247" s="82"/>
      <c r="J247" s="82"/>
      <c r="K247" s="82"/>
      <c r="L247" s="82"/>
      <c r="M247" s="82"/>
      <c r="N247" s="82"/>
      <c r="O247" s="146"/>
      <c r="P247" s="72" t="s">
        <v>581</v>
      </c>
      <c r="Q247" s="72"/>
      <c r="R247" s="72"/>
      <c r="S247" s="146"/>
      <c r="T247" s="72" t="s">
        <v>97</v>
      </c>
      <c r="U247" s="82"/>
      <c r="V247" s="82"/>
      <c r="X247" s="225"/>
      <c r="Y247" s="327"/>
      <c r="Z247" s="366"/>
      <c r="AA247" s="366"/>
      <c r="AB247" s="366"/>
      <c r="AC247" s="366"/>
      <c r="AD247" s="366"/>
      <c r="AE247" s="366"/>
      <c r="AF247" s="366"/>
      <c r="AG247" s="440"/>
    </row>
    <row r="248" spans="2:33" ht="15" customHeight="1">
      <c r="C248" s="82" t="s">
        <v>130</v>
      </c>
      <c r="D248" s="82"/>
      <c r="E248" s="82"/>
      <c r="F248" s="82"/>
      <c r="G248" s="82"/>
      <c r="H248" s="82"/>
      <c r="I248" s="82"/>
      <c r="J248" s="82"/>
      <c r="K248" s="82"/>
      <c r="L248" s="82"/>
      <c r="M248" s="82"/>
      <c r="N248" s="82"/>
      <c r="O248" s="82"/>
      <c r="P248" s="82"/>
      <c r="Q248" s="82"/>
      <c r="R248" s="82"/>
      <c r="S248" s="82"/>
      <c r="T248" s="82"/>
      <c r="U248" s="82"/>
      <c r="V248" s="82"/>
      <c r="X248" s="225"/>
      <c r="Y248" s="327"/>
      <c r="Z248" s="366"/>
      <c r="AA248" s="366"/>
      <c r="AB248" s="366"/>
      <c r="AC248" s="366"/>
      <c r="AD248" s="366"/>
      <c r="AE248" s="366"/>
      <c r="AF248" s="366"/>
      <c r="AG248" s="440"/>
    </row>
    <row r="249" spans="2:33" ht="15" customHeight="1">
      <c r="C249" s="82"/>
      <c r="D249" s="82"/>
      <c r="E249" s="82"/>
      <c r="F249" s="82"/>
      <c r="G249" s="82"/>
      <c r="H249" s="82"/>
      <c r="I249" s="82"/>
      <c r="J249" s="82"/>
      <c r="K249" s="82"/>
      <c r="L249" s="82"/>
      <c r="M249" s="82"/>
      <c r="N249" s="82"/>
      <c r="O249" s="146"/>
      <c r="P249" s="72" t="s">
        <v>581</v>
      </c>
      <c r="Q249" s="72"/>
      <c r="R249" s="72"/>
      <c r="S249" s="146"/>
      <c r="T249" s="72" t="s">
        <v>97</v>
      </c>
      <c r="U249" s="82"/>
      <c r="V249" s="82"/>
      <c r="X249" s="225"/>
      <c r="Y249" s="327"/>
      <c r="Z249" s="366"/>
      <c r="AA249" s="366"/>
      <c r="AB249" s="366"/>
      <c r="AC249" s="366"/>
      <c r="AD249" s="366"/>
      <c r="AE249" s="366"/>
      <c r="AF249" s="366"/>
      <c r="AG249" s="440"/>
    </row>
    <row r="250" spans="2:33" ht="15" customHeight="1">
      <c r="X250" s="225"/>
      <c r="Y250" s="327" t="s">
        <v>989</v>
      </c>
      <c r="Z250" s="374"/>
      <c r="AA250" s="374"/>
      <c r="AB250" s="374"/>
      <c r="AC250" s="374"/>
      <c r="AD250" s="374"/>
      <c r="AE250" s="374"/>
      <c r="AF250" s="374"/>
      <c r="AG250" s="440"/>
    </row>
    <row r="251" spans="2:33" ht="15" customHeight="1">
      <c r="B251" s="151" t="s">
        <v>738</v>
      </c>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312"/>
      <c r="Y251" s="327"/>
      <c r="Z251" s="374"/>
      <c r="AA251" s="374"/>
      <c r="AB251" s="374"/>
      <c r="AC251" s="374"/>
      <c r="AD251" s="374"/>
      <c r="AE251" s="374"/>
      <c r="AF251" s="374"/>
      <c r="AG251" s="440"/>
    </row>
    <row r="252" spans="2:33" ht="15" customHeight="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312"/>
      <c r="Y252" s="327"/>
      <c r="Z252" s="374"/>
      <c r="AA252" s="374"/>
      <c r="AB252" s="374"/>
      <c r="AC252" s="374"/>
      <c r="AD252" s="374"/>
      <c r="AE252" s="374"/>
      <c r="AF252" s="374"/>
      <c r="AG252" s="440"/>
    </row>
    <row r="253" spans="2:33" ht="15" customHeight="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312"/>
      <c r="Y253" s="327"/>
      <c r="Z253" s="374"/>
      <c r="AA253" s="374"/>
      <c r="AB253" s="374"/>
      <c r="AC253" s="374"/>
      <c r="AD253" s="374"/>
      <c r="AE253" s="374"/>
      <c r="AF253" s="374"/>
      <c r="AG253" s="440"/>
    </row>
    <row r="254" spans="2:33" ht="15" customHeight="1">
      <c r="B254" s="281" t="s">
        <v>516</v>
      </c>
      <c r="C254" s="281"/>
      <c r="D254" s="281"/>
      <c r="E254" s="281"/>
      <c r="F254" s="281"/>
      <c r="G254" s="281"/>
      <c r="H254" s="281"/>
      <c r="I254" s="281"/>
      <c r="J254" s="281"/>
      <c r="K254" s="281"/>
      <c r="L254" s="281"/>
      <c r="M254" s="281"/>
      <c r="N254" s="281"/>
      <c r="O254" s="281"/>
      <c r="P254" s="281"/>
      <c r="Q254" s="281"/>
      <c r="R254" s="281"/>
      <c r="S254" s="281"/>
      <c r="T254" s="281"/>
      <c r="U254" s="281"/>
      <c r="V254" s="281"/>
      <c r="W254" s="281"/>
      <c r="X254" s="577"/>
      <c r="Y254" s="327"/>
      <c r="Z254" s="374"/>
      <c r="AA254" s="374"/>
      <c r="AB254" s="374"/>
      <c r="AC254" s="374"/>
      <c r="AD254" s="374"/>
      <c r="AE254" s="374"/>
      <c r="AF254" s="374"/>
      <c r="AG254" s="440"/>
    </row>
    <row r="255" spans="2:33" ht="15" customHeight="1">
      <c r="B255" s="281"/>
      <c r="C255" s="281"/>
      <c r="D255" s="281"/>
      <c r="E255" s="281"/>
      <c r="F255" s="281"/>
      <c r="G255" s="281"/>
      <c r="H255" s="281"/>
      <c r="I255" s="281"/>
      <c r="J255" s="281"/>
      <c r="K255" s="281"/>
      <c r="L255" s="281"/>
      <c r="M255" s="281"/>
      <c r="N255" s="281"/>
      <c r="O255" s="281"/>
      <c r="P255" s="281"/>
      <c r="Q255" s="281"/>
      <c r="R255" s="281"/>
      <c r="S255" s="281"/>
      <c r="T255" s="281"/>
      <c r="U255" s="281"/>
      <c r="V255" s="281"/>
      <c r="W255" s="281"/>
      <c r="X255" s="577"/>
      <c r="Y255" s="327"/>
      <c r="Z255" s="366"/>
      <c r="AA255" s="366"/>
      <c r="AB255" s="366"/>
      <c r="AC255" s="366"/>
      <c r="AD255" s="366"/>
      <c r="AE255" s="366"/>
      <c r="AF255" s="366"/>
      <c r="AG255" s="440"/>
    </row>
    <row r="256" spans="2:33" ht="15" customHeight="1">
      <c r="O256" s="146"/>
      <c r="P256" s="72" t="s">
        <v>581</v>
      </c>
      <c r="Q256" s="72"/>
      <c r="R256" s="72"/>
      <c r="S256" s="146"/>
      <c r="T256" s="72" t="s">
        <v>97</v>
      </c>
      <c r="X256" s="225"/>
      <c r="Y256" s="327"/>
      <c r="Z256" s="366"/>
      <c r="AA256" s="366"/>
      <c r="AB256" s="366"/>
      <c r="AC256" s="366"/>
      <c r="AD256" s="366"/>
      <c r="AE256" s="366"/>
      <c r="AF256" s="366"/>
      <c r="AG256" s="440"/>
    </row>
    <row r="257" spans="1:33" ht="15" customHeight="1">
      <c r="A257" s="18"/>
      <c r="B257" s="84"/>
      <c r="C257" s="84"/>
      <c r="D257" s="84"/>
      <c r="E257" s="84"/>
      <c r="F257" s="84"/>
      <c r="G257" s="84"/>
      <c r="H257" s="84"/>
      <c r="I257" s="84"/>
      <c r="J257" s="84"/>
      <c r="K257" s="84"/>
      <c r="L257" s="84"/>
      <c r="M257" s="84"/>
      <c r="N257" s="84"/>
      <c r="O257" s="84"/>
      <c r="P257" s="84"/>
      <c r="Q257" s="84"/>
      <c r="R257" s="84"/>
      <c r="S257" s="84"/>
      <c r="T257" s="84"/>
      <c r="U257" s="84"/>
      <c r="V257" s="84"/>
      <c r="W257" s="84"/>
      <c r="X257" s="786"/>
      <c r="Y257" s="84"/>
      <c r="Z257" s="84"/>
      <c r="AA257" s="84"/>
      <c r="AB257" s="84"/>
      <c r="AC257" s="84"/>
      <c r="AD257" s="84"/>
      <c r="AE257" s="84"/>
      <c r="AF257" s="84"/>
      <c r="AG257" s="423"/>
    </row>
    <row r="258" spans="1:33" ht="15" customHeight="1">
      <c r="A258" s="57" t="s">
        <v>682</v>
      </c>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102" t="s">
        <v>220</v>
      </c>
      <c r="Z258" s="102"/>
      <c r="AA258" s="102"/>
      <c r="AB258" s="102"/>
      <c r="AC258" s="102"/>
      <c r="AD258" s="102"/>
      <c r="AE258" s="102"/>
      <c r="AF258" s="102"/>
      <c r="AG258" s="102"/>
    </row>
    <row r="259" spans="1:33" ht="15"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102"/>
      <c r="Z259" s="102"/>
      <c r="AA259" s="102"/>
      <c r="AB259" s="102"/>
      <c r="AC259" s="102"/>
      <c r="AD259" s="102"/>
      <c r="AE259" s="102"/>
      <c r="AF259" s="102"/>
      <c r="AG259" s="102"/>
    </row>
    <row r="260" spans="1:33" ht="15" customHeight="1">
      <c r="B260" s="4" t="s">
        <v>857</v>
      </c>
      <c r="X260" s="225"/>
      <c r="Y260" s="327"/>
      <c r="Z260" s="374"/>
      <c r="AA260" s="374"/>
      <c r="AB260" s="374"/>
      <c r="AC260" s="374"/>
      <c r="AD260" s="374"/>
      <c r="AE260" s="374"/>
      <c r="AF260" s="374"/>
      <c r="AG260" s="440"/>
    </row>
    <row r="261" spans="1:33" ht="15" customHeight="1">
      <c r="O261" s="146"/>
      <c r="P261" s="72" t="s">
        <v>581</v>
      </c>
      <c r="Q261" s="72"/>
      <c r="R261" s="72"/>
      <c r="S261" s="146"/>
      <c r="T261" s="72" t="s">
        <v>97</v>
      </c>
      <c r="X261" s="225"/>
      <c r="Y261" s="327"/>
      <c r="Z261" s="374"/>
      <c r="AA261" s="374"/>
      <c r="AB261" s="374"/>
      <c r="AC261" s="374"/>
      <c r="AD261" s="374"/>
      <c r="AE261" s="374"/>
      <c r="AF261" s="374"/>
      <c r="AG261" s="440"/>
    </row>
    <row r="262" spans="1:33" ht="15" customHeight="1">
      <c r="X262" s="225"/>
      <c r="Y262" s="673"/>
      <c r="Z262" s="673"/>
      <c r="AA262" s="673"/>
      <c r="AB262" s="673"/>
      <c r="AC262" s="673"/>
      <c r="AD262" s="673"/>
      <c r="AE262" s="673"/>
      <c r="AF262" s="673"/>
      <c r="AG262" s="878"/>
    </row>
    <row r="263" spans="1:33" ht="15" customHeight="1">
      <c r="B263" s="4" t="s">
        <v>387</v>
      </c>
      <c r="X263" s="225"/>
      <c r="Y263" s="673"/>
      <c r="Z263" s="673"/>
      <c r="AA263" s="673"/>
      <c r="AB263" s="673"/>
      <c r="AC263" s="673"/>
      <c r="AD263" s="673"/>
      <c r="AE263" s="673"/>
      <c r="AF263" s="673"/>
      <c r="AG263" s="878"/>
    </row>
    <row r="264" spans="1:33" ht="15" customHeight="1">
      <c r="O264" s="146"/>
      <c r="P264" s="72" t="s">
        <v>581</v>
      </c>
      <c r="Q264" s="72"/>
      <c r="R264" s="72"/>
      <c r="S264" s="146"/>
      <c r="T264" s="72" t="s">
        <v>97</v>
      </c>
      <c r="X264" s="225"/>
    </row>
    <row r="265" spans="1:33" ht="15" customHeight="1">
      <c r="X265" s="225"/>
    </row>
    <row r="266" spans="1:33" ht="15" customHeight="1">
      <c r="B266" s="4" t="s">
        <v>411</v>
      </c>
      <c r="X266" s="225"/>
    </row>
    <row r="267" spans="1:33" ht="15" customHeight="1">
      <c r="O267" s="146"/>
      <c r="P267" s="72" t="s">
        <v>581</v>
      </c>
      <c r="Q267" s="72"/>
      <c r="R267" s="72"/>
      <c r="S267" s="146"/>
      <c r="T267" s="72" t="s">
        <v>97</v>
      </c>
      <c r="X267" s="225"/>
    </row>
    <row r="268" spans="1:33" ht="15" customHeight="1">
      <c r="B268" s="82"/>
      <c r="C268" s="82"/>
      <c r="D268" s="82"/>
      <c r="E268" s="82"/>
      <c r="F268" s="82"/>
      <c r="G268" s="82"/>
      <c r="H268" s="82"/>
      <c r="I268" s="82"/>
      <c r="J268" s="82"/>
      <c r="K268" s="82"/>
      <c r="L268" s="82"/>
      <c r="M268" s="82"/>
      <c r="N268" s="82"/>
      <c r="O268" s="82"/>
      <c r="P268" s="82"/>
      <c r="Q268" s="82"/>
      <c r="R268" s="82"/>
      <c r="S268" s="82"/>
      <c r="T268" s="82"/>
      <c r="U268" s="82"/>
      <c r="V268" s="82"/>
      <c r="W268" s="82"/>
      <c r="X268" s="225"/>
      <c r="Y268" s="82"/>
      <c r="Z268" s="82"/>
      <c r="AA268" s="82"/>
      <c r="AB268" s="82"/>
      <c r="AC268" s="82"/>
      <c r="AD268" s="82"/>
      <c r="AE268" s="82"/>
      <c r="AF268" s="82"/>
    </row>
    <row r="269" spans="1:33" ht="15" customHeight="1">
      <c r="B269" s="4" t="s">
        <v>355</v>
      </c>
      <c r="P269" s="82" t="s">
        <v>13</v>
      </c>
      <c r="Q269" s="210"/>
      <c r="R269" s="214"/>
      <c r="S269" s="82" t="s">
        <v>270</v>
      </c>
      <c r="X269" s="225"/>
      <c r="Y269" s="327" t="s">
        <v>610</v>
      </c>
      <c r="Z269" s="374"/>
      <c r="AA269" s="374"/>
      <c r="AB269" s="374"/>
      <c r="AC269" s="374"/>
      <c r="AD269" s="374"/>
      <c r="AE269" s="374"/>
      <c r="AF269" s="374"/>
      <c r="AG269" s="440"/>
    </row>
    <row r="270" spans="1:33" ht="15" customHeight="1">
      <c r="X270" s="225"/>
      <c r="Y270" s="327"/>
      <c r="Z270" s="374"/>
      <c r="AA270" s="374"/>
      <c r="AB270" s="374"/>
      <c r="AC270" s="374"/>
      <c r="AD270" s="374"/>
      <c r="AE270" s="374"/>
      <c r="AF270" s="374"/>
      <c r="AG270" s="440"/>
    </row>
    <row r="271" spans="1:33" ht="15" customHeight="1">
      <c r="C271" s="4" t="s">
        <v>607</v>
      </c>
      <c r="P271" s="82" t="s">
        <v>13</v>
      </c>
      <c r="Q271" s="210"/>
      <c r="R271" s="214"/>
      <c r="S271" s="82" t="s">
        <v>270</v>
      </c>
      <c r="X271" s="225"/>
      <c r="Y271" s="327"/>
      <c r="Z271" s="374"/>
      <c r="AA271" s="374"/>
      <c r="AB271" s="374"/>
      <c r="AC271" s="374"/>
      <c r="AD271" s="374"/>
      <c r="AE271" s="374"/>
      <c r="AF271" s="374"/>
      <c r="AG271" s="440"/>
    </row>
    <row r="272" spans="1:33" ht="15" customHeight="1">
      <c r="X272" s="225"/>
      <c r="Y272" s="327"/>
      <c r="Z272" s="374"/>
      <c r="AA272" s="374"/>
      <c r="AB272" s="374"/>
      <c r="AC272" s="374"/>
      <c r="AD272" s="374"/>
      <c r="AE272" s="374"/>
      <c r="AF272" s="374"/>
      <c r="AG272" s="440"/>
    </row>
    <row r="273" spans="2:33" ht="15" customHeight="1">
      <c r="C273" s="4" t="s">
        <v>331</v>
      </c>
      <c r="P273" s="82" t="s">
        <v>13</v>
      </c>
      <c r="Q273" s="210"/>
      <c r="R273" s="214"/>
      <c r="S273" s="82" t="s">
        <v>270</v>
      </c>
      <c r="X273" s="225"/>
      <c r="Y273" s="327"/>
      <c r="Z273" s="374"/>
      <c r="AA273" s="374"/>
      <c r="AB273" s="374"/>
      <c r="AC273" s="374"/>
      <c r="AD273" s="374"/>
      <c r="AE273" s="374"/>
      <c r="AF273" s="374"/>
      <c r="AG273" s="440"/>
    </row>
    <row r="274" spans="2:33" ht="15" customHeight="1">
      <c r="X274" s="225"/>
      <c r="Y274" s="327"/>
      <c r="Z274" s="374"/>
      <c r="AA274" s="374"/>
      <c r="AB274" s="374"/>
      <c r="AC274" s="374"/>
      <c r="AD274" s="374"/>
      <c r="AE274" s="374"/>
      <c r="AF274" s="374"/>
      <c r="AG274" s="440"/>
    </row>
    <row r="275" spans="2:33" ht="15" customHeight="1">
      <c r="C275" s="4" t="s">
        <v>859</v>
      </c>
      <c r="P275" s="82" t="s">
        <v>13</v>
      </c>
      <c r="Q275" s="210"/>
      <c r="R275" s="214"/>
      <c r="S275" s="82" t="s">
        <v>270</v>
      </c>
      <c r="X275" s="225"/>
      <c r="Y275" s="327"/>
      <c r="Z275" s="374"/>
      <c r="AA275" s="374"/>
      <c r="AB275" s="374"/>
      <c r="AC275" s="374"/>
      <c r="AD275" s="374"/>
      <c r="AE275" s="374"/>
      <c r="AF275" s="374"/>
      <c r="AG275" s="440"/>
    </row>
    <row r="276" spans="2:33" ht="15" customHeight="1">
      <c r="X276" s="225"/>
      <c r="Y276" s="327"/>
      <c r="Z276" s="374"/>
      <c r="AA276" s="374"/>
      <c r="AB276" s="374"/>
      <c r="AC276" s="374"/>
      <c r="AD276" s="374"/>
      <c r="AE276" s="374"/>
      <c r="AF276" s="374"/>
      <c r="AG276" s="440"/>
    </row>
    <row r="277" spans="2:33" ht="15" customHeight="1">
      <c r="C277" s="4" t="s">
        <v>326</v>
      </c>
      <c r="O277" s="146"/>
      <c r="P277" s="72" t="s">
        <v>461</v>
      </c>
      <c r="Q277" s="72"/>
      <c r="R277" s="72"/>
      <c r="S277" s="146"/>
      <c r="T277" s="72" t="s">
        <v>388</v>
      </c>
      <c r="X277" s="225"/>
      <c r="Y277" s="327"/>
      <c r="Z277" s="374"/>
      <c r="AA277" s="374"/>
      <c r="AB277" s="374"/>
      <c r="AC277" s="374"/>
      <c r="AD277" s="374"/>
      <c r="AE277" s="374"/>
      <c r="AF277" s="374"/>
      <c r="AG277" s="440"/>
    </row>
    <row r="278" spans="2:33" ht="15" customHeight="1">
      <c r="X278" s="225"/>
      <c r="Y278" s="327"/>
      <c r="Z278" s="374"/>
      <c r="AA278" s="374"/>
      <c r="AB278" s="374"/>
      <c r="AC278" s="374"/>
      <c r="AD278" s="374"/>
      <c r="AE278" s="374"/>
      <c r="AF278" s="374"/>
      <c r="AG278" s="440"/>
    </row>
    <row r="279" spans="2:33" ht="15" customHeight="1">
      <c r="C279" s="4" t="s">
        <v>1063</v>
      </c>
      <c r="K279" s="210"/>
      <c r="L279" s="272"/>
      <c r="M279" s="272"/>
      <c r="N279" s="272"/>
      <c r="O279" s="272"/>
      <c r="P279" s="272"/>
      <c r="Q279" s="272"/>
      <c r="R279" s="272"/>
      <c r="S279" s="272"/>
      <c r="T279" s="272"/>
      <c r="U279" s="272"/>
      <c r="V279" s="272"/>
      <c r="W279" s="214"/>
      <c r="X279" s="225"/>
    </row>
    <row r="280" spans="2:33" ht="15" customHeight="1">
      <c r="X280" s="225"/>
      <c r="Y280" s="82"/>
      <c r="Z280" s="82"/>
      <c r="AA280" s="82"/>
      <c r="AB280" s="82"/>
      <c r="AC280" s="82"/>
      <c r="AD280" s="82"/>
      <c r="AE280" s="82"/>
      <c r="AF280" s="82"/>
    </row>
    <row r="281" spans="2:33" ht="15" customHeight="1">
      <c r="C281" s="4" t="s">
        <v>444</v>
      </c>
      <c r="X281" s="225"/>
    </row>
    <row r="282" spans="2:33" ht="15" customHeight="1">
      <c r="O282" s="146"/>
      <c r="P282" s="72" t="s">
        <v>581</v>
      </c>
      <c r="Q282" s="72"/>
      <c r="R282" s="72"/>
      <c r="S282" s="146"/>
      <c r="T282" s="72" t="s">
        <v>97</v>
      </c>
      <c r="X282" s="225"/>
    </row>
    <row r="283" spans="2:33" ht="15" customHeight="1">
      <c r="P283" s="117"/>
      <c r="Q283" s="117"/>
      <c r="R283" s="117"/>
      <c r="T283" s="117"/>
      <c r="X283" s="225"/>
    </row>
    <row r="284" spans="2:33" ht="15" customHeight="1">
      <c r="B284" s="4" t="s">
        <v>687</v>
      </c>
      <c r="X284" s="225"/>
      <c r="Y284" s="327" t="s">
        <v>1001</v>
      </c>
      <c r="Z284" s="374"/>
      <c r="AA284" s="374"/>
      <c r="AB284" s="374"/>
      <c r="AC284" s="374"/>
      <c r="AD284" s="374"/>
      <c r="AE284" s="374"/>
      <c r="AF284" s="374"/>
      <c r="AG284" s="440"/>
    </row>
    <row r="285" spans="2:33" ht="15" customHeight="1">
      <c r="C285" s="4" t="s">
        <v>862</v>
      </c>
      <c r="X285" s="225"/>
      <c r="Y285" s="327"/>
      <c r="Z285" s="374"/>
      <c r="AA285" s="374"/>
      <c r="AB285" s="374"/>
      <c r="AC285" s="374"/>
      <c r="AD285" s="374"/>
      <c r="AE285" s="374"/>
      <c r="AF285" s="374"/>
      <c r="AG285" s="440"/>
    </row>
    <row r="286" spans="2:33" ht="15" customHeight="1">
      <c r="O286" s="146"/>
      <c r="P286" s="72" t="s">
        <v>581</v>
      </c>
      <c r="Q286" s="72"/>
      <c r="R286" s="72"/>
      <c r="S286" s="146"/>
      <c r="T286" s="72" t="s">
        <v>97</v>
      </c>
      <c r="X286" s="225"/>
      <c r="Y286" s="374" t="s">
        <v>867</v>
      </c>
      <c r="Z286" s="374"/>
      <c r="AA286" s="374"/>
      <c r="AB286" s="374"/>
      <c r="AC286" s="374"/>
      <c r="AD286" s="374"/>
      <c r="AE286" s="374"/>
      <c r="AF286" s="374"/>
      <c r="AG286" s="440"/>
    </row>
    <row r="287" spans="2:33" ht="15" customHeight="1">
      <c r="X287" s="225"/>
      <c r="Y287" s="374"/>
      <c r="Z287" s="374"/>
      <c r="AA287" s="374"/>
      <c r="AB287" s="374"/>
      <c r="AC287" s="374"/>
      <c r="AD287" s="374"/>
      <c r="AE287" s="374"/>
      <c r="AF287" s="374"/>
      <c r="AG287" s="440"/>
    </row>
    <row r="288" spans="2:33" ht="15" customHeight="1">
      <c r="B288" s="151" t="s">
        <v>863</v>
      </c>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312"/>
      <c r="Y288" s="327"/>
      <c r="Z288" s="374"/>
      <c r="AA288" s="374"/>
      <c r="AB288" s="374"/>
      <c r="AC288" s="374"/>
      <c r="AD288" s="374"/>
      <c r="AE288" s="374"/>
      <c r="AF288" s="374"/>
      <c r="AG288" s="440"/>
    </row>
    <row r="289" spans="1:33" ht="15" customHeight="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312"/>
      <c r="Y289" s="327"/>
      <c r="Z289" s="374"/>
      <c r="AA289" s="374"/>
      <c r="AB289" s="374"/>
      <c r="AC289" s="374"/>
      <c r="AD289" s="374"/>
      <c r="AE289" s="374"/>
      <c r="AF289" s="374"/>
      <c r="AG289" s="440"/>
    </row>
    <row r="290" spans="1:33" ht="15" customHeight="1">
      <c r="O290" s="146"/>
      <c r="P290" s="72" t="s">
        <v>581</v>
      </c>
      <c r="Q290" s="72"/>
      <c r="R290" s="72"/>
      <c r="S290" s="146"/>
      <c r="T290" s="72" t="s">
        <v>97</v>
      </c>
      <c r="X290" s="225"/>
    </row>
    <row r="291" spans="1:33" ht="15" customHeight="1">
      <c r="X291" s="225"/>
    </row>
    <row r="292" spans="1:33" ht="15" customHeight="1">
      <c r="B292" s="4" t="s">
        <v>340</v>
      </c>
      <c r="X292" s="225"/>
      <c r="Y292" s="534"/>
      <c r="Z292" s="534"/>
      <c r="AA292" s="534"/>
      <c r="AB292" s="534"/>
      <c r="AC292" s="534"/>
      <c r="AD292" s="534"/>
      <c r="AE292" s="534"/>
      <c r="AF292" s="534"/>
      <c r="AG292" s="880"/>
    </row>
    <row r="293" spans="1:33" ht="15" customHeight="1">
      <c r="O293" s="146"/>
      <c r="P293" s="72" t="s">
        <v>581</v>
      </c>
      <c r="Q293" s="72"/>
      <c r="R293" s="72"/>
      <c r="S293" s="146"/>
      <c r="T293" s="72" t="s">
        <v>97</v>
      </c>
      <c r="X293" s="225"/>
      <c r="Y293" s="534"/>
      <c r="Z293" s="534"/>
      <c r="AA293" s="534"/>
      <c r="AB293" s="534"/>
      <c r="AC293" s="534"/>
      <c r="AD293" s="534"/>
      <c r="AE293" s="534"/>
      <c r="AF293" s="534"/>
      <c r="AG293" s="880"/>
    </row>
    <row r="294" spans="1:33" ht="15" customHeight="1">
      <c r="X294" s="225"/>
      <c r="Y294" s="534"/>
      <c r="Z294" s="534"/>
      <c r="AA294" s="534"/>
      <c r="AB294" s="534"/>
      <c r="AC294" s="534"/>
      <c r="AD294" s="534"/>
      <c r="AE294" s="534"/>
      <c r="AF294" s="534"/>
      <c r="AG294" s="880"/>
    </row>
    <row r="295" spans="1:33" ht="15" customHeight="1">
      <c r="B295" s="151" t="s">
        <v>865</v>
      </c>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312"/>
      <c r="Y295" s="534"/>
      <c r="Z295" s="534"/>
      <c r="AA295" s="534"/>
      <c r="AB295" s="534"/>
      <c r="AC295" s="534"/>
      <c r="AD295" s="534"/>
      <c r="AE295" s="534"/>
      <c r="AF295" s="534"/>
      <c r="AG295" s="880"/>
    </row>
    <row r="296" spans="1:33" ht="15" customHeight="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312"/>
      <c r="Y296" s="534"/>
      <c r="Z296" s="534"/>
      <c r="AA296" s="534"/>
      <c r="AB296" s="534"/>
      <c r="AC296" s="534"/>
      <c r="AD296" s="534"/>
      <c r="AE296" s="534"/>
      <c r="AF296" s="534"/>
      <c r="AG296" s="880"/>
    </row>
    <row r="297" spans="1:33" ht="15" customHeight="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312"/>
      <c r="Y297" s="534"/>
      <c r="Z297" s="534"/>
      <c r="AA297" s="534"/>
      <c r="AB297" s="534"/>
      <c r="AC297" s="534"/>
      <c r="AD297" s="534"/>
      <c r="AE297" s="534"/>
      <c r="AF297" s="534"/>
      <c r="AG297" s="880"/>
    </row>
    <row r="298" spans="1:33" ht="15" customHeight="1">
      <c r="B298" s="493"/>
      <c r="C298" s="493"/>
      <c r="D298" s="493"/>
      <c r="E298" s="493"/>
      <c r="F298" s="493"/>
      <c r="G298" s="493"/>
      <c r="H298" s="493"/>
      <c r="I298" s="493"/>
      <c r="J298" s="493"/>
      <c r="K298" s="493"/>
      <c r="L298" s="493"/>
      <c r="M298" s="493"/>
      <c r="N298" s="493"/>
      <c r="O298" s="146"/>
      <c r="P298" s="72" t="s">
        <v>581</v>
      </c>
      <c r="Q298" s="72"/>
      <c r="R298" s="72"/>
      <c r="S298" s="146"/>
      <c r="T298" s="72" t="s">
        <v>97</v>
      </c>
      <c r="U298" s="493"/>
      <c r="V298" s="493"/>
      <c r="W298" s="493"/>
      <c r="X298" s="312"/>
      <c r="Y298" s="837"/>
      <c r="Z298" s="837"/>
      <c r="AA298" s="837"/>
      <c r="AB298" s="837"/>
      <c r="AC298" s="837"/>
      <c r="AD298" s="837"/>
      <c r="AE298" s="837"/>
      <c r="AF298" s="837"/>
      <c r="AG298" s="880"/>
    </row>
    <row r="299" spans="1:33" ht="15" customHeight="1">
      <c r="B299" s="494" t="s">
        <v>860</v>
      </c>
      <c r="C299" s="493"/>
      <c r="D299" s="493"/>
      <c r="E299" s="493"/>
      <c r="F299" s="493"/>
      <c r="G299" s="493"/>
      <c r="H299" s="493"/>
      <c r="I299" s="493"/>
      <c r="J299" s="493"/>
      <c r="K299" s="493"/>
      <c r="L299" s="493"/>
      <c r="M299" s="493"/>
      <c r="N299" s="493"/>
      <c r="O299" s="493"/>
      <c r="P299" s="493"/>
      <c r="Q299" s="493"/>
      <c r="R299" s="493"/>
      <c r="S299" s="493"/>
      <c r="T299" s="493"/>
      <c r="U299" s="493"/>
      <c r="V299" s="493"/>
      <c r="W299" s="493"/>
      <c r="X299" s="312"/>
      <c r="Y299" s="837"/>
      <c r="Z299" s="837"/>
      <c r="AA299" s="837"/>
      <c r="AB299" s="837"/>
      <c r="AC299" s="837"/>
      <c r="AD299" s="837"/>
      <c r="AE299" s="837"/>
      <c r="AF299" s="837"/>
      <c r="AG299" s="880"/>
    </row>
    <row r="300" spans="1:33" ht="15" customHeight="1">
      <c r="B300" s="493"/>
      <c r="C300" s="493"/>
      <c r="D300" s="493"/>
      <c r="E300" s="493"/>
      <c r="F300" s="493"/>
      <c r="G300" s="493"/>
      <c r="H300" s="493"/>
      <c r="I300" s="493"/>
      <c r="J300" s="493"/>
      <c r="K300" s="493"/>
      <c r="L300" s="493"/>
      <c r="M300" s="493"/>
      <c r="N300" s="493"/>
      <c r="O300" s="146"/>
      <c r="P300" s="72" t="s">
        <v>581</v>
      </c>
      <c r="Q300" s="72"/>
      <c r="R300" s="72"/>
      <c r="S300" s="146"/>
      <c r="T300" s="72" t="s">
        <v>97</v>
      </c>
      <c r="U300" s="493"/>
      <c r="V300" s="493"/>
      <c r="W300" s="493"/>
      <c r="X300" s="312"/>
      <c r="Y300" s="374" t="s">
        <v>550</v>
      </c>
      <c r="Z300" s="374"/>
      <c r="AA300" s="374"/>
      <c r="AB300" s="374"/>
      <c r="AC300" s="374"/>
      <c r="AD300" s="374"/>
      <c r="AE300" s="374"/>
      <c r="AF300" s="374"/>
      <c r="AG300" s="440"/>
    </row>
    <row r="301" spans="1:33" ht="15" customHeight="1">
      <c r="B301" s="493"/>
      <c r="C301" s="493"/>
      <c r="D301" s="493"/>
      <c r="E301" s="493"/>
      <c r="F301" s="493"/>
      <c r="G301" s="493"/>
      <c r="H301" s="493"/>
      <c r="I301" s="493"/>
      <c r="J301" s="493"/>
      <c r="K301" s="493"/>
      <c r="L301" s="493"/>
      <c r="M301" s="493"/>
      <c r="N301" s="493"/>
      <c r="O301" s="493"/>
      <c r="P301" s="493"/>
      <c r="Q301" s="493"/>
      <c r="R301" s="493"/>
      <c r="S301" s="493"/>
      <c r="T301" s="493"/>
      <c r="U301" s="493"/>
      <c r="V301" s="493"/>
      <c r="W301" s="493"/>
      <c r="X301" s="312"/>
      <c r="Y301" s="374"/>
      <c r="Z301" s="374"/>
      <c r="AA301" s="374"/>
      <c r="AB301" s="374"/>
      <c r="AC301" s="374"/>
      <c r="AD301" s="374"/>
      <c r="AE301" s="374"/>
      <c r="AF301" s="374"/>
      <c r="AG301" s="440"/>
    </row>
    <row r="302" spans="1:33" ht="15" customHeight="1">
      <c r="B302" s="494" t="s">
        <v>787</v>
      </c>
      <c r="C302" s="493"/>
      <c r="D302" s="493"/>
      <c r="E302" s="493"/>
      <c r="F302" s="493"/>
      <c r="G302" s="493"/>
      <c r="H302" s="493"/>
      <c r="I302" s="493"/>
      <c r="J302" s="493"/>
      <c r="K302" s="493"/>
      <c r="L302" s="493"/>
      <c r="M302" s="493"/>
      <c r="N302" s="493"/>
      <c r="O302" s="493"/>
      <c r="P302" s="493"/>
      <c r="Q302" s="493"/>
      <c r="R302" s="493"/>
      <c r="S302" s="82" t="s">
        <v>13</v>
      </c>
      <c r="T302" s="210"/>
      <c r="U302" s="214"/>
      <c r="V302" s="82" t="s">
        <v>270</v>
      </c>
      <c r="W302" s="493"/>
      <c r="X302" s="312"/>
      <c r="Y302" s="374"/>
      <c r="Z302" s="374"/>
      <c r="AA302" s="374"/>
      <c r="AB302" s="374"/>
      <c r="AC302" s="374"/>
      <c r="AD302" s="374"/>
      <c r="AE302" s="374"/>
      <c r="AF302" s="374"/>
      <c r="AG302" s="440"/>
    </row>
    <row r="303" spans="1:33" ht="15" customHeight="1">
      <c r="A303" s="18"/>
      <c r="B303" s="495"/>
      <c r="C303" s="495"/>
      <c r="D303" s="495"/>
      <c r="E303" s="495"/>
      <c r="F303" s="495"/>
      <c r="G303" s="495"/>
      <c r="H303" s="495"/>
      <c r="I303" s="495"/>
      <c r="J303" s="495"/>
      <c r="K303" s="495"/>
      <c r="L303" s="495"/>
      <c r="M303" s="495"/>
      <c r="N303" s="495"/>
      <c r="O303" s="495"/>
      <c r="P303" s="495"/>
      <c r="Q303" s="495"/>
      <c r="R303" s="495"/>
      <c r="S303" s="495"/>
      <c r="T303" s="495"/>
      <c r="U303" s="495"/>
      <c r="V303" s="495"/>
      <c r="W303" s="495"/>
      <c r="X303" s="822"/>
      <c r="Y303" s="838"/>
      <c r="Z303" s="838"/>
      <c r="AA303" s="838"/>
      <c r="AB303" s="838"/>
      <c r="AC303" s="838"/>
      <c r="AD303" s="838"/>
      <c r="AE303" s="838"/>
      <c r="AF303" s="838"/>
      <c r="AG303" s="883"/>
    </row>
    <row r="304" spans="1:33" ht="15" customHeight="1">
      <c r="A304" s="57" t="s">
        <v>682</v>
      </c>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102" t="s">
        <v>220</v>
      </c>
      <c r="Z304" s="102"/>
      <c r="AA304" s="102"/>
      <c r="AB304" s="102"/>
      <c r="AC304" s="102"/>
      <c r="AD304" s="102"/>
      <c r="AE304" s="102"/>
      <c r="AF304" s="102"/>
      <c r="AG304" s="102"/>
    </row>
    <row r="305" spans="1:33" ht="15"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102"/>
      <c r="Z305" s="102"/>
      <c r="AA305" s="102"/>
      <c r="AB305" s="102"/>
      <c r="AC305" s="102"/>
      <c r="AD305" s="102"/>
      <c r="AE305" s="102"/>
      <c r="AF305" s="102"/>
      <c r="AG305" s="102"/>
    </row>
    <row r="306" spans="1:33" ht="15" customHeight="1">
      <c r="B306" s="494" t="s">
        <v>9</v>
      </c>
      <c r="C306" s="493"/>
      <c r="D306" s="493"/>
      <c r="E306" s="493"/>
      <c r="F306" s="493"/>
      <c r="G306" s="493"/>
      <c r="H306" s="493"/>
      <c r="I306" s="493"/>
      <c r="J306" s="493"/>
      <c r="K306" s="493"/>
      <c r="L306" s="493"/>
      <c r="M306" s="493"/>
      <c r="N306" s="493"/>
      <c r="O306" s="493"/>
      <c r="P306" s="493"/>
      <c r="Q306" s="493"/>
      <c r="R306" s="493"/>
      <c r="S306" s="493"/>
      <c r="T306" s="493"/>
      <c r="U306" s="493"/>
      <c r="V306" s="493"/>
      <c r="W306" s="493"/>
      <c r="X306" s="312"/>
      <c r="Y306" s="837"/>
      <c r="Z306" s="837"/>
      <c r="AA306" s="837"/>
      <c r="AB306" s="837"/>
      <c r="AC306" s="837"/>
      <c r="AD306" s="837"/>
      <c r="AE306" s="837"/>
      <c r="AF306" s="837"/>
      <c r="AG306" s="880"/>
    </row>
    <row r="307" spans="1:33" ht="15" customHeight="1">
      <c r="B307" s="493"/>
      <c r="C307" s="493"/>
      <c r="D307" s="493"/>
      <c r="E307" s="493"/>
      <c r="F307" s="493"/>
      <c r="G307" s="493"/>
      <c r="H307" s="493"/>
      <c r="I307" s="493"/>
      <c r="J307" s="493"/>
      <c r="K307" s="493"/>
      <c r="L307" s="493"/>
      <c r="M307" s="493"/>
      <c r="N307" s="493"/>
      <c r="O307" s="146"/>
      <c r="P307" s="72" t="s">
        <v>581</v>
      </c>
      <c r="Q307" s="72"/>
      <c r="R307" s="72"/>
      <c r="S307" s="146"/>
      <c r="T307" s="72" t="s">
        <v>97</v>
      </c>
      <c r="U307" s="493"/>
      <c r="V307" s="493"/>
      <c r="W307" s="493"/>
      <c r="X307" s="312"/>
      <c r="Y307" s="837"/>
      <c r="Z307" s="837"/>
      <c r="AA307" s="837"/>
      <c r="AB307" s="837"/>
      <c r="AC307" s="837"/>
      <c r="AD307" s="837"/>
      <c r="AE307" s="837"/>
      <c r="AF307" s="837"/>
      <c r="AG307" s="880"/>
    </row>
    <row r="308" spans="1:33" ht="15" customHeight="1">
      <c r="B308" s="493"/>
      <c r="D308" s="493"/>
      <c r="E308" s="493"/>
      <c r="F308" s="493"/>
      <c r="G308" s="493"/>
      <c r="H308" s="493"/>
      <c r="I308" s="493"/>
      <c r="J308" s="493"/>
      <c r="K308" s="493"/>
      <c r="L308" s="493"/>
      <c r="M308" s="493"/>
      <c r="N308" s="493"/>
      <c r="O308" s="493"/>
      <c r="P308" s="493"/>
      <c r="Q308" s="493"/>
      <c r="R308" s="493"/>
      <c r="S308" s="493"/>
      <c r="T308" s="493"/>
      <c r="U308" s="493"/>
      <c r="V308" s="493"/>
      <c r="W308" s="493"/>
      <c r="X308" s="312"/>
      <c r="Y308" s="837"/>
      <c r="Z308" s="837"/>
      <c r="AA308" s="837"/>
      <c r="AB308" s="837"/>
      <c r="AC308" s="837"/>
      <c r="AD308" s="837"/>
      <c r="AE308" s="837"/>
      <c r="AF308" s="837"/>
      <c r="AG308" s="880"/>
    </row>
    <row r="309" spans="1:33" ht="15" customHeight="1">
      <c r="B309" s="493"/>
      <c r="C309" s="494" t="s">
        <v>547</v>
      </c>
      <c r="D309" s="493"/>
      <c r="E309" s="493"/>
      <c r="F309" s="493"/>
      <c r="G309" s="493"/>
      <c r="H309" s="493"/>
      <c r="I309" s="493"/>
      <c r="J309" s="493"/>
      <c r="K309" s="493"/>
      <c r="L309" s="493"/>
      <c r="M309" s="493"/>
      <c r="N309" s="493"/>
      <c r="O309" s="146"/>
      <c r="P309" s="72" t="s">
        <v>581</v>
      </c>
      <c r="Q309" s="72"/>
      <c r="R309" s="72"/>
      <c r="S309" s="146"/>
      <c r="T309" s="72" t="s">
        <v>97</v>
      </c>
      <c r="U309" s="493"/>
      <c r="V309" s="493"/>
      <c r="W309" s="493"/>
      <c r="X309" s="312"/>
      <c r="Y309" s="374" t="s">
        <v>986</v>
      </c>
      <c r="Z309" s="334"/>
      <c r="AA309" s="334"/>
      <c r="AB309" s="334"/>
      <c r="AC309" s="334"/>
      <c r="AD309" s="334"/>
      <c r="AE309" s="334"/>
      <c r="AF309" s="334"/>
      <c r="AG309" s="445"/>
    </row>
    <row r="310" spans="1:33" ht="15" customHeight="1">
      <c r="B310" s="493"/>
      <c r="C310" s="493"/>
      <c r="D310" s="493"/>
      <c r="E310" s="493"/>
      <c r="F310" s="493"/>
      <c r="G310" s="493"/>
      <c r="H310" s="493"/>
      <c r="I310" s="493"/>
      <c r="J310" s="493"/>
      <c r="K310" s="493"/>
      <c r="L310" s="493"/>
      <c r="M310" s="493"/>
      <c r="N310" s="493"/>
      <c r="O310" s="493"/>
      <c r="P310" s="493"/>
      <c r="Q310" s="493"/>
      <c r="R310" s="493"/>
      <c r="S310" s="493"/>
      <c r="T310" s="493"/>
      <c r="U310" s="493"/>
      <c r="V310" s="493"/>
      <c r="W310" s="493"/>
      <c r="X310" s="312"/>
      <c r="Y310" s="334"/>
      <c r="Z310" s="334"/>
      <c r="AA310" s="334"/>
      <c r="AB310" s="334"/>
      <c r="AC310" s="334"/>
      <c r="AD310" s="334"/>
      <c r="AE310" s="334"/>
      <c r="AF310" s="334"/>
      <c r="AG310" s="445"/>
    </row>
    <row r="311" spans="1:33" ht="15" customHeight="1">
      <c r="B311" s="493"/>
      <c r="C311" s="493"/>
      <c r="D311" s="494" t="s">
        <v>936</v>
      </c>
      <c r="E311" s="493"/>
      <c r="F311" s="493"/>
      <c r="G311" s="493"/>
      <c r="H311" s="493"/>
      <c r="I311" s="493"/>
      <c r="J311" s="493"/>
      <c r="K311" s="493"/>
      <c r="L311" s="493"/>
      <c r="M311" s="493"/>
      <c r="N311" s="493"/>
      <c r="O311" s="146"/>
      <c r="P311" s="72" t="s">
        <v>461</v>
      </c>
      <c r="Q311" s="72"/>
      <c r="R311" s="72"/>
      <c r="S311" s="146"/>
      <c r="T311" s="72" t="s">
        <v>388</v>
      </c>
      <c r="U311" s="493"/>
      <c r="V311" s="493"/>
      <c r="W311" s="493"/>
      <c r="X311" s="312"/>
      <c r="Y311" s="334"/>
      <c r="Z311" s="334"/>
      <c r="AA311" s="334"/>
      <c r="AB311" s="334"/>
      <c r="AC311" s="334"/>
      <c r="AD311" s="334"/>
      <c r="AE311" s="334"/>
      <c r="AF311" s="334"/>
      <c r="AG311" s="445"/>
    </row>
    <row r="312" spans="1:33" ht="15" customHeight="1">
      <c r="B312" s="493"/>
      <c r="C312" s="493"/>
      <c r="D312" s="493"/>
      <c r="E312" s="493"/>
      <c r="F312" s="493"/>
      <c r="G312" s="493"/>
      <c r="H312" s="493"/>
      <c r="I312" s="493"/>
      <c r="J312" s="493"/>
      <c r="K312" s="493"/>
      <c r="L312" s="493"/>
      <c r="M312" s="493"/>
      <c r="N312" s="493"/>
      <c r="O312" s="493"/>
      <c r="P312" s="493"/>
      <c r="Q312" s="493"/>
      <c r="R312" s="493"/>
      <c r="S312" s="493"/>
      <c r="T312" s="493"/>
      <c r="U312" s="493"/>
      <c r="V312" s="493"/>
      <c r="W312" s="493"/>
      <c r="X312" s="312"/>
      <c r="Y312" s="837"/>
      <c r="Z312" s="837"/>
      <c r="AA312" s="837"/>
      <c r="AB312" s="837"/>
      <c r="AC312" s="837"/>
      <c r="AD312" s="837"/>
      <c r="AE312" s="837"/>
      <c r="AF312" s="837"/>
      <c r="AG312" s="880"/>
    </row>
    <row r="313" spans="1:33" ht="15" customHeight="1">
      <c r="B313" s="493"/>
      <c r="C313" s="494" t="s">
        <v>1064</v>
      </c>
      <c r="D313" s="493"/>
      <c r="E313" s="493"/>
      <c r="F313" s="493"/>
      <c r="G313" s="493"/>
      <c r="H313" s="493"/>
      <c r="I313" s="493"/>
      <c r="J313" s="493"/>
      <c r="K313" s="493"/>
      <c r="L313" s="493"/>
      <c r="M313" s="493"/>
      <c r="N313" s="493"/>
      <c r="O313" s="146"/>
      <c r="P313" s="72" t="s">
        <v>581</v>
      </c>
      <c r="Q313" s="72"/>
      <c r="R313" s="72"/>
      <c r="S313" s="146"/>
      <c r="T313" s="72" t="s">
        <v>97</v>
      </c>
      <c r="U313" s="493"/>
      <c r="V313" s="493"/>
      <c r="W313" s="493"/>
      <c r="X313" s="312"/>
      <c r="Y313" s="837"/>
      <c r="Z313" s="837"/>
      <c r="AA313" s="837"/>
      <c r="AB313" s="837"/>
      <c r="AC313" s="837"/>
      <c r="AD313" s="837"/>
      <c r="AE313" s="837"/>
      <c r="AF313" s="837"/>
      <c r="AG313" s="880"/>
    </row>
    <row r="314" spans="1:33" ht="15" customHeight="1">
      <c r="B314" s="493"/>
      <c r="C314" s="493"/>
      <c r="D314" s="493"/>
      <c r="E314" s="493"/>
      <c r="F314" s="493"/>
      <c r="G314" s="493"/>
      <c r="H314" s="493"/>
      <c r="I314" s="493"/>
      <c r="J314" s="493"/>
      <c r="K314" s="493"/>
      <c r="L314" s="493"/>
      <c r="M314" s="493"/>
      <c r="N314" s="493"/>
      <c r="O314" s="493"/>
      <c r="P314" s="493"/>
      <c r="Q314" s="493"/>
      <c r="R314" s="493"/>
      <c r="S314" s="493"/>
      <c r="T314" s="493"/>
      <c r="U314" s="493"/>
      <c r="V314" s="493"/>
      <c r="W314" s="493"/>
      <c r="X314" s="312"/>
      <c r="Y314" s="837"/>
      <c r="Z314" s="837"/>
      <c r="AA314" s="837"/>
      <c r="AB314" s="837"/>
      <c r="AC314" s="837"/>
      <c r="AD314" s="837"/>
      <c r="AE314" s="837"/>
      <c r="AF314" s="837"/>
      <c r="AG314" s="880"/>
    </row>
    <row r="315" spans="1:33" ht="15" customHeight="1">
      <c r="B315" s="493"/>
      <c r="C315" s="493"/>
      <c r="D315" s="494" t="s">
        <v>936</v>
      </c>
      <c r="E315" s="493"/>
      <c r="F315" s="493"/>
      <c r="G315" s="493"/>
      <c r="H315" s="493"/>
      <c r="I315" s="493"/>
      <c r="J315" s="493"/>
      <c r="K315" s="493"/>
      <c r="L315" s="493"/>
      <c r="M315" s="493"/>
      <c r="N315" s="493"/>
      <c r="O315" s="146"/>
      <c r="P315" s="72" t="s">
        <v>461</v>
      </c>
      <c r="Q315" s="72"/>
      <c r="R315" s="72"/>
      <c r="S315" s="146"/>
      <c r="T315" s="72" t="s">
        <v>388</v>
      </c>
      <c r="U315" s="493"/>
      <c r="V315" s="493"/>
      <c r="W315" s="493"/>
      <c r="X315" s="312"/>
      <c r="Y315" s="837"/>
      <c r="Z315" s="837"/>
      <c r="AA315" s="837"/>
      <c r="AB315" s="837"/>
      <c r="AC315" s="837"/>
      <c r="AD315" s="837"/>
      <c r="AE315" s="837"/>
      <c r="AF315" s="837"/>
      <c r="AG315" s="880"/>
    </row>
    <row r="316" spans="1:33" ht="15" customHeight="1">
      <c r="B316" s="493"/>
      <c r="C316" s="493"/>
      <c r="D316" s="493"/>
      <c r="E316" s="493"/>
      <c r="F316" s="493"/>
      <c r="G316" s="493"/>
      <c r="H316" s="493"/>
      <c r="I316" s="493"/>
      <c r="J316" s="493"/>
      <c r="K316" s="493"/>
      <c r="L316" s="493"/>
      <c r="M316" s="493"/>
      <c r="N316" s="493"/>
      <c r="O316" s="493"/>
      <c r="P316" s="493"/>
      <c r="Q316" s="493"/>
      <c r="R316" s="493"/>
      <c r="S316" s="493"/>
      <c r="T316" s="493"/>
      <c r="U316" s="493"/>
      <c r="V316" s="493"/>
      <c r="W316" s="493"/>
      <c r="X316" s="312"/>
      <c r="Y316" s="837"/>
      <c r="Z316" s="837"/>
      <c r="AA316" s="837"/>
      <c r="AB316" s="837"/>
      <c r="AC316" s="837"/>
      <c r="AD316" s="837"/>
      <c r="AE316" s="837"/>
      <c r="AF316" s="837"/>
      <c r="AG316" s="880"/>
    </row>
    <row r="317" spans="1:33" ht="15" customHeight="1">
      <c r="B317" s="494" t="s">
        <v>706</v>
      </c>
      <c r="C317" s="493"/>
      <c r="D317" s="493"/>
      <c r="E317" s="493"/>
      <c r="F317" s="493"/>
      <c r="G317" s="493"/>
      <c r="H317" s="493"/>
      <c r="I317" s="493"/>
      <c r="J317" s="493"/>
      <c r="K317" s="493"/>
      <c r="L317" s="493"/>
      <c r="M317" s="493"/>
      <c r="N317" s="493"/>
      <c r="O317" s="493"/>
      <c r="P317" s="493"/>
      <c r="Q317" s="493"/>
      <c r="R317" s="493"/>
      <c r="S317" s="493"/>
      <c r="T317" s="493"/>
      <c r="U317" s="493"/>
      <c r="V317" s="493"/>
      <c r="W317" s="493"/>
      <c r="X317" s="312"/>
      <c r="Y317" s="837"/>
      <c r="Z317" s="837"/>
      <c r="AA317" s="837"/>
      <c r="AB317" s="837"/>
      <c r="AC317" s="837"/>
      <c r="AD317" s="837"/>
      <c r="AE317" s="837"/>
      <c r="AF317" s="837"/>
      <c r="AG317" s="880"/>
    </row>
    <row r="318" spans="1:33" ht="15" customHeight="1">
      <c r="B318" s="493"/>
      <c r="C318" s="493"/>
      <c r="D318" s="493"/>
      <c r="E318" s="493"/>
      <c r="F318" s="493"/>
      <c r="G318" s="493"/>
      <c r="H318" s="493"/>
      <c r="I318" s="493"/>
      <c r="J318" s="493"/>
      <c r="K318" s="493"/>
      <c r="L318" s="493"/>
      <c r="M318" s="493"/>
      <c r="N318" s="493"/>
      <c r="O318" s="146"/>
      <c r="P318" s="72" t="s">
        <v>581</v>
      </c>
      <c r="Q318" s="72"/>
      <c r="R318" s="72"/>
      <c r="S318" s="146"/>
      <c r="T318" s="72" t="s">
        <v>97</v>
      </c>
      <c r="U318" s="493"/>
      <c r="V318" s="493"/>
      <c r="W318" s="493"/>
      <c r="X318" s="312"/>
      <c r="Y318" s="837"/>
      <c r="Z318" s="837"/>
      <c r="AA318" s="837"/>
      <c r="AB318" s="837"/>
      <c r="AC318" s="837"/>
      <c r="AD318" s="837"/>
      <c r="AE318" s="837"/>
      <c r="AF318" s="837"/>
      <c r="AG318" s="880"/>
    </row>
    <row r="319" spans="1:33" ht="15" customHeight="1">
      <c r="B319" s="493"/>
      <c r="C319" s="493"/>
      <c r="D319" s="493"/>
      <c r="E319" s="493"/>
      <c r="F319" s="493"/>
      <c r="G319" s="493"/>
      <c r="H319" s="493"/>
      <c r="I319" s="493"/>
      <c r="J319" s="493"/>
      <c r="K319" s="493"/>
      <c r="L319" s="493"/>
      <c r="M319" s="493"/>
      <c r="N319" s="493"/>
      <c r="O319" s="493"/>
      <c r="P319" s="493"/>
      <c r="Q319" s="493"/>
      <c r="R319" s="493"/>
      <c r="S319" s="493"/>
      <c r="T319" s="493"/>
      <c r="U319" s="493"/>
      <c r="V319" s="493"/>
      <c r="W319" s="493"/>
      <c r="X319" s="312"/>
      <c r="Y319" s="837"/>
      <c r="Z319" s="837"/>
      <c r="AA319" s="837"/>
      <c r="AB319" s="837"/>
      <c r="AC319" s="837"/>
      <c r="AD319" s="837"/>
      <c r="AE319" s="837"/>
      <c r="AF319" s="837"/>
      <c r="AG319" s="880"/>
    </row>
    <row r="320" spans="1:33" ht="15" customHeight="1">
      <c r="B320" s="494" t="s">
        <v>707</v>
      </c>
      <c r="C320" s="493"/>
      <c r="D320" s="493"/>
      <c r="E320" s="493"/>
      <c r="F320" s="493"/>
      <c r="G320" s="493"/>
      <c r="H320" s="493"/>
      <c r="I320" s="493"/>
      <c r="J320" s="493"/>
      <c r="K320" s="493"/>
      <c r="L320" s="493"/>
      <c r="M320" s="493"/>
      <c r="N320" s="493"/>
      <c r="O320" s="493"/>
      <c r="P320" s="493"/>
      <c r="Q320" s="493"/>
      <c r="R320" s="493"/>
      <c r="S320" s="493"/>
      <c r="T320" s="493"/>
      <c r="U320" s="493"/>
      <c r="V320" s="493"/>
      <c r="W320" s="493"/>
      <c r="X320" s="312"/>
      <c r="Y320" s="837"/>
      <c r="Z320" s="837"/>
      <c r="AA320" s="837"/>
      <c r="AB320" s="837"/>
      <c r="AC320" s="837"/>
      <c r="AD320" s="837"/>
      <c r="AE320" s="837"/>
      <c r="AF320" s="837"/>
      <c r="AG320" s="880"/>
    </row>
    <row r="321" spans="2:33" ht="15" customHeight="1">
      <c r="B321" s="493"/>
      <c r="C321" s="493"/>
      <c r="D321" s="493"/>
      <c r="E321" s="493"/>
      <c r="F321" s="493"/>
      <c r="G321" s="493"/>
      <c r="H321" s="493"/>
      <c r="I321" s="493"/>
      <c r="J321" s="493"/>
      <c r="K321" s="493"/>
      <c r="L321" s="493"/>
      <c r="M321" s="493"/>
      <c r="N321" s="493"/>
      <c r="O321" s="146"/>
      <c r="P321" s="72" t="s">
        <v>581</v>
      </c>
      <c r="Q321" s="72"/>
      <c r="R321" s="72"/>
      <c r="S321" s="146"/>
      <c r="T321" s="72" t="s">
        <v>97</v>
      </c>
      <c r="U321" s="493"/>
      <c r="V321" s="493"/>
      <c r="W321" s="493"/>
      <c r="X321" s="312"/>
      <c r="Y321" s="837"/>
      <c r="Z321" s="837"/>
      <c r="AA321" s="837"/>
      <c r="AB321" s="837"/>
      <c r="AC321" s="837"/>
      <c r="AD321" s="837"/>
      <c r="AE321" s="837"/>
      <c r="AF321" s="837"/>
      <c r="AG321" s="880"/>
    </row>
    <row r="322" spans="2:33" ht="15" customHeight="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312"/>
      <c r="Y322" s="534"/>
      <c r="Z322" s="534"/>
      <c r="AA322" s="534"/>
      <c r="AB322" s="534"/>
      <c r="AC322" s="534"/>
      <c r="AD322" s="534"/>
      <c r="AE322" s="534"/>
      <c r="AF322" s="534"/>
      <c r="AG322" s="880"/>
    </row>
    <row r="323" spans="2:33" ht="15" customHeight="1">
      <c r="B323" s="494" t="s">
        <v>520</v>
      </c>
      <c r="C323" s="493"/>
      <c r="D323" s="493"/>
      <c r="E323" s="493"/>
      <c r="F323" s="493"/>
      <c r="G323" s="493"/>
      <c r="H323" s="493"/>
      <c r="I323" s="493"/>
      <c r="J323" s="493"/>
      <c r="K323" s="493"/>
      <c r="L323" s="493"/>
      <c r="M323" s="493"/>
      <c r="N323" s="493"/>
      <c r="O323" s="493"/>
      <c r="P323" s="493"/>
      <c r="Q323" s="493"/>
      <c r="R323" s="493"/>
      <c r="S323" s="493"/>
      <c r="T323" s="493"/>
      <c r="U323" s="493"/>
      <c r="V323" s="493"/>
      <c r="W323" s="493"/>
      <c r="X323" s="312"/>
      <c r="Y323" s="374" t="s">
        <v>524</v>
      </c>
      <c r="Z323" s="374"/>
      <c r="AA323" s="374"/>
      <c r="AB323" s="374"/>
      <c r="AC323" s="374"/>
      <c r="AD323" s="374"/>
      <c r="AE323" s="374"/>
      <c r="AF323" s="374"/>
      <c r="AG323" s="440"/>
    </row>
    <row r="324" spans="2:33" ht="15" customHeight="1">
      <c r="B324" s="493"/>
      <c r="C324" s="493"/>
      <c r="D324" s="493"/>
      <c r="E324" s="493"/>
      <c r="F324" s="493"/>
      <c r="G324" s="493"/>
      <c r="H324" s="493"/>
      <c r="I324" s="493"/>
      <c r="J324" s="493"/>
      <c r="K324" s="493"/>
      <c r="L324" s="493"/>
      <c r="M324" s="493"/>
      <c r="N324" s="493"/>
      <c r="O324" s="146"/>
      <c r="P324" s="72" t="s">
        <v>581</v>
      </c>
      <c r="Q324" s="72"/>
      <c r="R324" s="72"/>
      <c r="S324" s="146"/>
      <c r="T324" s="72" t="s">
        <v>97</v>
      </c>
      <c r="U324" s="493"/>
      <c r="V324" s="493"/>
      <c r="W324" s="493"/>
      <c r="X324" s="312"/>
      <c r="Y324" s="374"/>
      <c r="Z324" s="374"/>
      <c r="AA324" s="374"/>
      <c r="AB324" s="374"/>
      <c r="AC324" s="374"/>
      <c r="AD324" s="374"/>
      <c r="AE324" s="374"/>
      <c r="AF324" s="374"/>
      <c r="AG324" s="440"/>
    </row>
    <row r="325" spans="2:33" ht="15" customHeight="1">
      <c r="B325" s="493"/>
      <c r="C325" s="493"/>
      <c r="D325" s="493"/>
      <c r="E325" s="493"/>
      <c r="F325" s="493"/>
      <c r="G325" s="493"/>
      <c r="H325" s="493"/>
      <c r="I325" s="493"/>
      <c r="J325" s="493"/>
      <c r="K325" s="493"/>
      <c r="L325" s="493"/>
      <c r="M325" s="493"/>
      <c r="N325" s="493"/>
      <c r="O325" s="493"/>
      <c r="P325" s="493"/>
      <c r="Q325" s="493"/>
      <c r="R325" s="493"/>
      <c r="S325" s="493"/>
      <c r="T325" s="493"/>
      <c r="U325" s="493"/>
      <c r="V325" s="493"/>
      <c r="W325" s="493"/>
      <c r="X325" s="312"/>
      <c r="Y325" s="374"/>
      <c r="Z325" s="374"/>
      <c r="AA325" s="374"/>
      <c r="AB325" s="374"/>
      <c r="AC325" s="374"/>
      <c r="AD325" s="374"/>
      <c r="AE325" s="374"/>
      <c r="AF325" s="374"/>
      <c r="AG325" s="440"/>
    </row>
    <row r="326" spans="2:33" ht="15" customHeight="1">
      <c r="B326" s="494" t="s">
        <v>709</v>
      </c>
      <c r="C326" s="493"/>
      <c r="D326" s="493"/>
      <c r="E326" s="493"/>
      <c r="F326" s="493"/>
      <c r="G326" s="493"/>
      <c r="H326" s="493"/>
      <c r="I326" s="493"/>
      <c r="J326" s="493"/>
      <c r="K326" s="493"/>
      <c r="L326" s="493"/>
      <c r="M326" s="493"/>
      <c r="N326" s="493"/>
      <c r="O326" s="493"/>
      <c r="P326" s="493"/>
      <c r="Q326" s="493"/>
      <c r="R326" s="493"/>
      <c r="S326" s="493"/>
      <c r="T326" s="493"/>
      <c r="U326" s="493"/>
      <c r="V326" s="493"/>
      <c r="W326" s="493"/>
      <c r="X326" s="312"/>
      <c r="Y326" s="837"/>
      <c r="Z326" s="837"/>
      <c r="AA326" s="837"/>
      <c r="AB326" s="837"/>
      <c r="AC326" s="837"/>
      <c r="AD326" s="837"/>
      <c r="AE326" s="837"/>
      <c r="AF326" s="837"/>
      <c r="AG326" s="880"/>
    </row>
    <row r="327" spans="2:33" ht="15" customHeight="1">
      <c r="B327" s="493"/>
      <c r="C327" s="493"/>
      <c r="D327" s="493"/>
      <c r="E327" s="493"/>
      <c r="F327" s="493"/>
      <c r="G327" s="493"/>
      <c r="H327" s="493"/>
      <c r="I327" s="493"/>
      <c r="J327" s="493"/>
      <c r="K327" s="493"/>
      <c r="L327" s="493"/>
      <c r="M327" s="493"/>
      <c r="N327" s="493"/>
      <c r="O327" s="146"/>
      <c r="P327" s="72" t="s">
        <v>581</v>
      </c>
      <c r="Q327" s="72"/>
      <c r="R327" s="72"/>
      <c r="S327" s="146"/>
      <c r="T327" s="72" t="s">
        <v>97</v>
      </c>
      <c r="U327" s="493"/>
      <c r="V327" s="493"/>
      <c r="W327" s="493"/>
      <c r="X327" s="312"/>
      <c r="Y327" s="837"/>
      <c r="Z327" s="837"/>
      <c r="AA327" s="837"/>
      <c r="AB327" s="837"/>
      <c r="AC327" s="837"/>
      <c r="AD327" s="837"/>
      <c r="AE327" s="837"/>
      <c r="AF327" s="837"/>
      <c r="AG327" s="880"/>
    </row>
    <row r="328" spans="2:33" ht="15" customHeight="1">
      <c r="B328" s="493"/>
      <c r="C328" s="493"/>
      <c r="D328" s="493"/>
      <c r="E328" s="493"/>
      <c r="F328" s="493"/>
      <c r="G328" s="493"/>
      <c r="H328" s="493"/>
      <c r="I328" s="493"/>
      <c r="J328" s="493"/>
      <c r="K328" s="493"/>
      <c r="L328" s="493"/>
      <c r="M328" s="493"/>
      <c r="N328" s="493"/>
      <c r="O328" s="493"/>
      <c r="P328" s="493"/>
      <c r="Q328" s="493"/>
      <c r="R328" s="493"/>
      <c r="S328" s="493"/>
      <c r="T328" s="493"/>
      <c r="U328" s="493"/>
      <c r="V328" s="493"/>
      <c r="W328" s="493"/>
      <c r="X328" s="312"/>
      <c r="Y328" s="837"/>
      <c r="Z328" s="837"/>
      <c r="AA328" s="837"/>
      <c r="AB328" s="837"/>
      <c r="AC328" s="837"/>
      <c r="AD328" s="837"/>
      <c r="AE328" s="837"/>
      <c r="AF328" s="837"/>
      <c r="AG328" s="880"/>
    </row>
    <row r="329" spans="2:33" ht="15" customHeight="1">
      <c r="B329" s="494" t="s">
        <v>644</v>
      </c>
      <c r="C329" s="493"/>
      <c r="D329" s="493"/>
      <c r="E329" s="493"/>
      <c r="F329" s="493"/>
      <c r="G329" s="493"/>
      <c r="H329" s="493"/>
      <c r="I329" s="493"/>
      <c r="J329" s="493"/>
      <c r="K329" s="493"/>
      <c r="L329" s="493"/>
      <c r="M329" s="493"/>
      <c r="N329" s="493"/>
      <c r="O329" s="493"/>
      <c r="P329" s="493"/>
      <c r="Q329" s="493"/>
      <c r="R329" s="493"/>
      <c r="S329" s="493"/>
      <c r="T329" s="493"/>
      <c r="U329" s="493"/>
      <c r="V329" s="493"/>
      <c r="W329" s="493"/>
      <c r="X329" s="312"/>
      <c r="Y329" s="837"/>
      <c r="Z329" s="837"/>
      <c r="AA329" s="837"/>
      <c r="AB329" s="837"/>
      <c r="AC329" s="837"/>
      <c r="AD329" s="837"/>
      <c r="AE329" s="837"/>
      <c r="AF329" s="837"/>
      <c r="AG329" s="880"/>
    </row>
    <row r="330" spans="2:33" ht="15" customHeight="1">
      <c r="B330" s="493"/>
      <c r="C330" s="493"/>
      <c r="D330" s="493"/>
      <c r="E330" s="493"/>
      <c r="F330" s="493"/>
      <c r="G330" s="493"/>
      <c r="H330" s="493"/>
      <c r="I330" s="493"/>
      <c r="J330" s="493"/>
      <c r="K330" s="493"/>
      <c r="L330" s="493"/>
      <c r="M330" s="493"/>
      <c r="N330" s="493"/>
      <c r="O330" s="146"/>
      <c r="P330" s="72" t="s">
        <v>581</v>
      </c>
      <c r="Q330" s="72"/>
      <c r="R330" s="72"/>
      <c r="S330" s="146"/>
      <c r="T330" s="72" t="s">
        <v>97</v>
      </c>
      <c r="U330" s="493"/>
      <c r="V330" s="493"/>
      <c r="W330" s="493"/>
      <c r="X330" s="312"/>
      <c r="Y330" s="837"/>
      <c r="Z330" s="837"/>
      <c r="AA330" s="837"/>
      <c r="AB330" s="837"/>
      <c r="AC330" s="837"/>
      <c r="AD330" s="837"/>
      <c r="AE330" s="837"/>
      <c r="AF330" s="837"/>
      <c r="AG330" s="880"/>
    </row>
    <row r="331" spans="2:33" ht="15" customHeight="1">
      <c r="B331" s="493"/>
      <c r="C331" s="493"/>
      <c r="D331" s="493"/>
      <c r="E331" s="493"/>
      <c r="F331" s="493"/>
      <c r="G331" s="493"/>
      <c r="H331" s="493"/>
      <c r="I331" s="493"/>
      <c r="J331" s="493"/>
      <c r="K331" s="493"/>
      <c r="L331" s="493"/>
      <c r="M331" s="493"/>
      <c r="N331" s="493"/>
      <c r="O331" s="493"/>
      <c r="P331" s="493"/>
      <c r="Q331" s="493"/>
      <c r="R331" s="493"/>
      <c r="S331" s="493"/>
      <c r="T331" s="493"/>
      <c r="U331" s="493"/>
      <c r="V331" s="493"/>
      <c r="W331" s="493"/>
      <c r="X331" s="312"/>
      <c r="Y331" s="837"/>
      <c r="Z331" s="837"/>
      <c r="AA331" s="837"/>
      <c r="AB331" s="837"/>
      <c r="AC331" s="837"/>
      <c r="AD331" s="837"/>
      <c r="AE331" s="837"/>
      <c r="AF331" s="837"/>
      <c r="AG331" s="880"/>
    </row>
    <row r="332" spans="2:33" ht="15" customHeight="1">
      <c r="B332" s="494" t="s">
        <v>403</v>
      </c>
      <c r="C332" s="493"/>
      <c r="D332" s="493"/>
      <c r="E332" s="493"/>
      <c r="F332" s="493"/>
      <c r="G332" s="493"/>
      <c r="H332" s="493"/>
      <c r="I332" s="493"/>
      <c r="J332" s="493"/>
      <c r="K332" s="493"/>
      <c r="L332" s="493"/>
      <c r="M332" s="493"/>
      <c r="N332" s="493"/>
      <c r="O332" s="493"/>
      <c r="P332" s="493"/>
      <c r="Q332" s="493"/>
      <c r="R332" s="493"/>
      <c r="S332" s="493"/>
      <c r="T332" s="493"/>
      <c r="U332" s="493"/>
      <c r="V332" s="493"/>
      <c r="W332" s="493"/>
      <c r="X332" s="312"/>
      <c r="Y332" s="837"/>
      <c r="Z332" s="837"/>
      <c r="AA332" s="837"/>
      <c r="AB332" s="837"/>
      <c r="AC332" s="837"/>
      <c r="AD332" s="837"/>
      <c r="AE332" s="837"/>
      <c r="AF332" s="837"/>
      <c r="AG332" s="880"/>
    </row>
    <row r="333" spans="2:33" ht="15" customHeight="1">
      <c r="B333" s="493"/>
      <c r="C333" s="493"/>
      <c r="D333" s="493"/>
      <c r="E333" s="493"/>
      <c r="F333" s="493"/>
      <c r="G333" s="493"/>
      <c r="H333" s="493"/>
      <c r="I333" s="493"/>
      <c r="J333" s="146"/>
      <c r="K333" s="72" t="s">
        <v>581</v>
      </c>
      <c r="L333" s="72"/>
      <c r="M333" s="72"/>
      <c r="N333" s="146"/>
      <c r="O333" s="72" t="s">
        <v>97</v>
      </c>
      <c r="P333" s="493"/>
      <c r="Q333" s="493"/>
      <c r="R333" s="493"/>
      <c r="S333" s="146"/>
      <c r="T333" s="494" t="s">
        <v>710</v>
      </c>
      <c r="U333" s="493"/>
      <c r="V333" s="493"/>
      <c r="W333" s="493"/>
      <c r="X333" s="312"/>
      <c r="Y333" s="837"/>
      <c r="Z333" s="837"/>
      <c r="AA333" s="837"/>
      <c r="AB333" s="837"/>
      <c r="AC333" s="837"/>
      <c r="AD333" s="837"/>
      <c r="AE333" s="837"/>
      <c r="AF333" s="837"/>
      <c r="AG333" s="880"/>
    </row>
    <row r="334" spans="2:33" ht="15" customHeight="1">
      <c r="B334" s="493"/>
      <c r="C334" s="493"/>
      <c r="D334" s="493"/>
      <c r="E334" s="493"/>
      <c r="F334" s="493"/>
      <c r="G334" s="493"/>
      <c r="H334" s="493"/>
      <c r="I334" s="493"/>
      <c r="J334" s="493"/>
      <c r="K334" s="493"/>
      <c r="L334" s="493"/>
      <c r="M334" s="493"/>
      <c r="N334" s="493"/>
      <c r="O334" s="493"/>
      <c r="P334" s="493"/>
      <c r="Q334" s="493"/>
      <c r="R334" s="493"/>
      <c r="S334" s="493"/>
      <c r="T334" s="493"/>
      <c r="U334" s="493"/>
      <c r="V334" s="493"/>
      <c r="W334" s="493"/>
      <c r="X334" s="312"/>
      <c r="Y334" s="837"/>
      <c r="Z334" s="837"/>
      <c r="AA334" s="837"/>
      <c r="AB334" s="837"/>
      <c r="AC334" s="837"/>
      <c r="AD334" s="837"/>
      <c r="AE334" s="837"/>
      <c r="AF334" s="837"/>
      <c r="AG334" s="880"/>
    </row>
    <row r="335" spans="2:33" ht="15" customHeight="1">
      <c r="B335" s="82" t="s">
        <v>435</v>
      </c>
      <c r="C335" s="82"/>
      <c r="D335" s="82"/>
      <c r="E335" s="82"/>
      <c r="F335" s="82"/>
      <c r="G335" s="82"/>
      <c r="H335" s="82"/>
      <c r="I335" s="82"/>
      <c r="J335" s="82"/>
      <c r="K335" s="82"/>
      <c r="L335" s="82"/>
      <c r="M335" s="82"/>
      <c r="N335" s="82"/>
      <c r="O335" s="82"/>
      <c r="P335" s="82"/>
      <c r="Q335" s="82"/>
      <c r="R335" s="82"/>
      <c r="S335" s="82"/>
      <c r="T335" s="82"/>
      <c r="U335" s="82"/>
      <c r="V335" s="82"/>
      <c r="W335" s="82"/>
      <c r="X335" s="225"/>
      <c r="Y335" s="837"/>
      <c r="Z335" s="837"/>
      <c r="AA335" s="837"/>
      <c r="AB335" s="837"/>
      <c r="AC335" s="837"/>
      <c r="AD335" s="837"/>
      <c r="AE335" s="837"/>
      <c r="AF335" s="837"/>
      <c r="AG335" s="880"/>
    </row>
    <row r="336" spans="2:33" ht="15" customHeight="1">
      <c r="B336" s="82"/>
      <c r="C336" s="146"/>
      <c r="D336" s="82" t="s">
        <v>712</v>
      </c>
      <c r="E336" s="82"/>
      <c r="F336" s="82" t="s">
        <v>229</v>
      </c>
      <c r="G336" s="82"/>
      <c r="H336" s="82"/>
      <c r="I336" s="194"/>
      <c r="J336" s="194"/>
      <c r="K336" s="194"/>
      <c r="L336" s="82" t="s">
        <v>13</v>
      </c>
      <c r="M336" s="194"/>
      <c r="N336" s="82" t="s">
        <v>141</v>
      </c>
      <c r="O336" s="194"/>
      <c r="P336" s="82" t="s">
        <v>702</v>
      </c>
      <c r="Q336" s="82"/>
      <c r="R336" s="82"/>
      <c r="S336" s="146"/>
      <c r="T336" s="82" t="s">
        <v>715</v>
      </c>
      <c r="U336" s="82"/>
      <c r="V336" s="82"/>
      <c r="W336" s="82"/>
      <c r="X336" s="225"/>
      <c r="Y336" s="837"/>
      <c r="Z336" s="837"/>
      <c r="AA336" s="837"/>
      <c r="AB336" s="837"/>
      <c r="AC336" s="837"/>
      <c r="AD336" s="837"/>
      <c r="AE336" s="837"/>
      <c r="AF336" s="837"/>
      <c r="AG336" s="880"/>
    </row>
    <row r="337" spans="1:33" ht="15" customHeight="1">
      <c r="B337" s="82"/>
      <c r="C337" s="82"/>
      <c r="D337" s="82"/>
      <c r="E337" s="82"/>
      <c r="F337" s="82"/>
      <c r="G337" s="82"/>
      <c r="H337" s="82"/>
      <c r="I337" s="82"/>
      <c r="J337" s="82"/>
      <c r="K337" s="82"/>
      <c r="L337" s="82"/>
      <c r="M337" s="82"/>
      <c r="N337" s="82"/>
      <c r="O337" s="82"/>
      <c r="P337" s="82"/>
      <c r="Q337" s="82"/>
      <c r="R337" s="82"/>
      <c r="S337" s="82"/>
      <c r="T337" s="82"/>
      <c r="U337" s="82"/>
      <c r="V337" s="82"/>
      <c r="W337" s="82"/>
      <c r="X337" s="225"/>
      <c r="Y337" s="837"/>
      <c r="Z337" s="837"/>
      <c r="AA337" s="837"/>
      <c r="AB337" s="837"/>
      <c r="AC337" s="837"/>
      <c r="AD337" s="837"/>
      <c r="AE337" s="837"/>
      <c r="AF337" s="837"/>
      <c r="AG337" s="880"/>
    </row>
    <row r="338" spans="1:33" ht="15" customHeight="1">
      <c r="B338" s="82"/>
      <c r="C338" s="82" t="s">
        <v>716</v>
      </c>
      <c r="D338" s="82"/>
      <c r="E338" s="82"/>
      <c r="F338" s="82"/>
      <c r="G338" s="82"/>
      <c r="H338" s="82"/>
      <c r="I338" s="82"/>
      <c r="J338" s="146"/>
      <c r="K338" s="72" t="s">
        <v>461</v>
      </c>
      <c r="L338" s="72"/>
      <c r="M338" s="72"/>
      <c r="N338" s="146"/>
      <c r="O338" s="72" t="s">
        <v>388</v>
      </c>
      <c r="P338" s="82"/>
      <c r="Q338" s="82"/>
      <c r="R338" s="82"/>
      <c r="S338" s="82"/>
      <c r="T338" s="82"/>
      <c r="U338" s="82"/>
      <c r="V338" s="82"/>
      <c r="W338" s="82"/>
      <c r="X338" s="225"/>
      <c r="Y338" s="327" t="s">
        <v>870</v>
      </c>
      <c r="Z338" s="374"/>
      <c r="AA338" s="374"/>
      <c r="AB338" s="374"/>
      <c r="AC338" s="374"/>
      <c r="AD338" s="374"/>
      <c r="AE338" s="374"/>
      <c r="AF338" s="374"/>
      <c r="AG338" s="440"/>
    </row>
    <row r="339" spans="1:33" ht="15" customHeight="1">
      <c r="B339" s="82"/>
      <c r="C339" s="82"/>
      <c r="D339" s="82" t="s">
        <v>1067</v>
      </c>
      <c r="E339" s="82"/>
      <c r="F339" s="82"/>
      <c r="G339" s="82"/>
      <c r="H339" s="82"/>
      <c r="I339" s="82"/>
      <c r="J339" s="82"/>
      <c r="K339" s="82"/>
      <c r="L339" s="82"/>
      <c r="M339" s="82"/>
      <c r="N339" s="82"/>
      <c r="O339" s="82"/>
      <c r="P339" s="82"/>
      <c r="Q339" s="82"/>
      <c r="R339" s="82"/>
      <c r="S339" s="82"/>
      <c r="T339" s="82"/>
      <c r="U339" s="82"/>
      <c r="V339" s="82"/>
      <c r="W339" s="82"/>
      <c r="X339" s="225"/>
      <c r="Y339" s="327"/>
      <c r="Z339" s="374"/>
      <c r="AA339" s="374"/>
      <c r="AB339" s="374"/>
      <c r="AC339" s="374"/>
      <c r="AD339" s="374"/>
      <c r="AE339" s="374"/>
      <c r="AF339" s="374"/>
      <c r="AG339" s="440"/>
    </row>
    <row r="340" spans="1:33" ht="15" customHeight="1">
      <c r="B340" s="82"/>
      <c r="C340" s="82"/>
      <c r="D340" s="82"/>
      <c r="E340" s="194"/>
      <c r="F340" s="194"/>
      <c r="G340" s="194"/>
      <c r="H340" s="194"/>
      <c r="I340" s="194"/>
      <c r="J340" s="194"/>
      <c r="K340" s="194"/>
      <c r="L340" s="194"/>
      <c r="M340" s="194"/>
      <c r="N340" s="194"/>
      <c r="O340" s="194"/>
      <c r="P340" s="194"/>
      <c r="Q340" s="194"/>
      <c r="R340" s="194"/>
      <c r="S340" s="194"/>
      <c r="T340" s="194"/>
      <c r="U340" s="194"/>
      <c r="V340" s="194"/>
      <c r="W340" s="194"/>
      <c r="X340" s="225"/>
      <c r="Y340" s="837"/>
      <c r="Z340" s="837"/>
      <c r="AA340" s="837"/>
      <c r="AB340" s="837"/>
      <c r="AC340" s="837"/>
      <c r="AD340" s="837"/>
      <c r="AE340" s="837"/>
      <c r="AF340" s="837"/>
      <c r="AG340" s="880"/>
    </row>
    <row r="341" spans="1:33" ht="15" customHeight="1">
      <c r="E341" s="194"/>
      <c r="F341" s="194"/>
      <c r="G341" s="194"/>
      <c r="H341" s="194"/>
      <c r="I341" s="194"/>
      <c r="J341" s="194"/>
      <c r="K341" s="194"/>
      <c r="L341" s="194"/>
      <c r="M341" s="194"/>
      <c r="N341" s="194"/>
      <c r="O341" s="194"/>
      <c r="P341" s="194"/>
      <c r="Q341" s="194"/>
      <c r="R341" s="194"/>
      <c r="S341" s="194"/>
      <c r="T341" s="194"/>
      <c r="U341" s="194"/>
      <c r="V341" s="194"/>
      <c r="W341" s="194"/>
      <c r="X341" s="225"/>
      <c r="Y341" s="837"/>
      <c r="Z341" s="837"/>
      <c r="AA341" s="837"/>
      <c r="AB341" s="837"/>
      <c r="AC341" s="837"/>
      <c r="AD341" s="837"/>
      <c r="AE341" s="837"/>
      <c r="AF341" s="837"/>
      <c r="AG341" s="880"/>
    </row>
    <row r="342" spans="1:33" ht="15" customHeight="1">
      <c r="B342" s="82"/>
      <c r="C342" s="82"/>
      <c r="D342" s="82"/>
      <c r="E342" s="194"/>
      <c r="F342" s="194"/>
      <c r="G342" s="194"/>
      <c r="H342" s="194"/>
      <c r="I342" s="194"/>
      <c r="J342" s="194"/>
      <c r="K342" s="194"/>
      <c r="L342" s="194"/>
      <c r="M342" s="194"/>
      <c r="N342" s="194"/>
      <c r="O342" s="194"/>
      <c r="P342" s="194"/>
      <c r="Q342" s="194"/>
      <c r="R342" s="194"/>
      <c r="S342" s="194"/>
      <c r="T342" s="194"/>
      <c r="U342" s="194"/>
      <c r="V342" s="194"/>
      <c r="W342" s="194"/>
      <c r="X342" s="225"/>
      <c r="Y342" s="837"/>
      <c r="Z342" s="837"/>
      <c r="AA342" s="837"/>
      <c r="AB342" s="837"/>
      <c r="AC342" s="837"/>
      <c r="AD342" s="837"/>
      <c r="AE342" s="837"/>
      <c r="AF342" s="837"/>
      <c r="AG342" s="880"/>
    </row>
    <row r="343" spans="1:33" ht="15" customHeight="1">
      <c r="B343" s="82"/>
      <c r="C343" s="82"/>
      <c r="D343" s="82" t="s">
        <v>1068</v>
      </c>
      <c r="E343" s="82"/>
      <c r="F343" s="82"/>
      <c r="G343" s="82"/>
      <c r="H343" s="82"/>
      <c r="I343" s="82"/>
      <c r="J343" s="82"/>
      <c r="K343" s="82"/>
      <c r="L343" s="82"/>
      <c r="M343" s="82"/>
      <c r="N343" s="82"/>
      <c r="O343" s="82"/>
      <c r="P343" s="82"/>
      <c r="Q343" s="82"/>
      <c r="R343" s="82"/>
      <c r="S343" s="82"/>
      <c r="T343" s="82"/>
      <c r="U343" s="82"/>
      <c r="V343" s="82"/>
      <c r="W343" s="82"/>
      <c r="X343" s="225"/>
      <c r="Y343" s="837"/>
      <c r="Z343" s="837"/>
      <c r="AA343" s="837"/>
      <c r="AB343" s="837"/>
      <c r="AC343" s="837"/>
      <c r="AD343" s="837"/>
      <c r="AE343" s="837"/>
      <c r="AF343" s="837"/>
      <c r="AG343" s="880"/>
    </row>
    <row r="344" spans="1:33" ht="15" customHeight="1">
      <c r="B344" s="82"/>
      <c r="C344" s="82"/>
      <c r="D344" s="82"/>
      <c r="E344" s="194"/>
      <c r="F344" s="194"/>
      <c r="G344" s="194"/>
      <c r="H344" s="194"/>
      <c r="I344" s="194"/>
      <c r="J344" s="194"/>
      <c r="K344" s="194"/>
      <c r="L344" s="194"/>
      <c r="M344" s="194"/>
      <c r="N344" s="194"/>
      <c r="O344" s="194"/>
      <c r="P344" s="194"/>
      <c r="Q344" s="194"/>
      <c r="R344" s="194"/>
      <c r="S344" s="194"/>
      <c r="T344" s="194"/>
      <c r="U344" s="194"/>
      <c r="V344" s="194"/>
      <c r="W344" s="194"/>
      <c r="X344" s="225"/>
      <c r="Y344" s="837"/>
      <c r="Z344" s="837"/>
      <c r="AA344" s="837"/>
      <c r="AB344" s="837"/>
      <c r="AC344" s="837"/>
      <c r="AD344" s="837"/>
      <c r="AE344" s="837"/>
      <c r="AF344" s="837"/>
      <c r="AG344" s="880"/>
    </row>
    <row r="345" spans="1:33" ht="15" customHeight="1">
      <c r="E345" s="194"/>
      <c r="F345" s="194"/>
      <c r="G345" s="194"/>
      <c r="H345" s="194"/>
      <c r="I345" s="194"/>
      <c r="J345" s="194"/>
      <c r="K345" s="194"/>
      <c r="L345" s="194"/>
      <c r="M345" s="194"/>
      <c r="N345" s="194"/>
      <c r="O345" s="194"/>
      <c r="P345" s="194"/>
      <c r="Q345" s="194"/>
      <c r="R345" s="194"/>
      <c r="S345" s="194"/>
      <c r="T345" s="194"/>
      <c r="U345" s="194"/>
      <c r="V345" s="194"/>
      <c r="W345" s="194"/>
      <c r="X345" s="225"/>
      <c r="Y345" s="837"/>
      <c r="Z345" s="837"/>
      <c r="AA345" s="837"/>
      <c r="AB345" s="837"/>
      <c r="AC345" s="837"/>
      <c r="AD345" s="837"/>
      <c r="AE345" s="837"/>
      <c r="AF345" s="837"/>
      <c r="AG345" s="880"/>
    </row>
    <row r="346" spans="1:33" ht="15" customHeight="1">
      <c r="B346" s="82"/>
      <c r="C346" s="82"/>
      <c r="D346" s="82"/>
      <c r="E346" s="194"/>
      <c r="F346" s="194"/>
      <c r="G346" s="194"/>
      <c r="H346" s="194"/>
      <c r="I346" s="194"/>
      <c r="J346" s="194"/>
      <c r="K346" s="194"/>
      <c r="L346" s="194"/>
      <c r="M346" s="194"/>
      <c r="N346" s="194"/>
      <c r="O346" s="194"/>
      <c r="P346" s="194"/>
      <c r="Q346" s="194"/>
      <c r="R346" s="194"/>
      <c r="S346" s="194"/>
      <c r="T346" s="194"/>
      <c r="U346" s="194"/>
      <c r="V346" s="194"/>
      <c r="W346" s="194"/>
      <c r="X346" s="225"/>
      <c r="Y346" s="837"/>
      <c r="Z346" s="837"/>
      <c r="AA346" s="837"/>
      <c r="AB346" s="837"/>
      <c r="AC346" s="837"/>
      <c r="AD346" s="837"/>
      <c r="AE346" s="837"/>
      <c r="AF346" s="837"/>
      <c r="AG346" s="880"/>
    </row>
    <row r="347" spans="1:33" ht="15" customHeight="1">
      <c r="B347" s="82"/>
      <c r="C347" s="82"/>
      <c r="D347" s="82"/>
      <c r="E347" s="82"/>
      <c r="F347" s="82"/>
      <c r="G347" s="82"/>
      <c r="H347" s="82"/>
      <c r="I347" s="82"/>
      <c r="J347" s="82"/>
      <c r="K347" s="82"/>
      <c r="L347" s="82"/>
      <c r="M347" s="82"/>
      <c r="N347" s="82"/>
      <c r="O347" s="82"/>
      <c r="P347" s="82"/>
      <c r="Q347" s="82"/>
      <c r="R347" s="82"/>
      <c r="S347" s="82"/>
      <c r="T347" s="82"/>
      <c r="U347" s="82"/>
      <c r="V347" s="82"/>
      <c r="W347" s="82"/>
      <c r="X347" s="225"/>
      <c r="Y347" s="837"/>
      <c r="Z347" s="837"/>
      <c r="AA347" s="837"/>
      <c r="AB347" s="837"/>
      <c r="AC347" s="837"/>
      <c r="AD347" s="837"/>
      <c r="AE347" s="837"/>
      <c r="AF347" s="837"/>
      <c r="AG347" s="880"/>
    </row>
    <row r="348" spans="1:33" ht="15" customHeight="1">
      <c r="B348" s="82" t="s">
        <v>720</v>
      </c>
      <c r="C348" s="82"/>
      <c r="D348" s="82"/>
      <c r="E348" s="82"/>
      <c r="F348" s="82"/>
      <c r="G348" s="82"/>
      <c r="H348" s="82"/>
      <c r="I348" s="82"/>
      <c r="J348" s="82"/>
      <c r="K348" s="82"/>
      <c r="L348" s="82"/>
      <c r="M348" s="82"/>
      <c r="N348" s="82"/>
      <c r="O348" s="82"/>
      <c r="P348" s="82"/>
      <c r="Q348" s="82"/>
      <c r="R348" s="82"/>
      <c r="S348" s="82"/>
      <c r="T348" s="82"/>
      <c r="U348" s="82"/>
      <c r="V348" s="82"/>
      <c r="W348" s="82"/>
      <c r="X348" s="225"/>
      <c r="Y348" s="837"/>
      <c r="Z348" s="837"/>
      <c r="AA348" s="837"/>
      <c r="AB348" s="837"/>
      <c r="AC348" s="837"/>
      <c r="AD348" s="837"/>
      <c r="AE348" s="837"/>
      <c r="AF348" s="837"/>
      <c r="AG348" s="880"/>
    </row>
    <row r="349" spans="1:33" ht="15" customHeight="1">
      <c r="B349" s="82"/>
      <c r="C349" s="194"/>
      <c r="D349" s="194"/>
      <c r="E349" s="194"/>
      <c r="F349" s="194"/>
      <c r="G349" s="194"/>
      <c r="H349" s="194"/>
      <c r="I349" s="194"/>
      <c r="J349" s="194"/>
      <c r="K349" s="194"/>
      <c r="L349" s="194"/>
      <c r="M349" s="194"/>
      <c r="N349" s="194"/>
      <c r="O349" s="194"/>
      <c r="P349" s="194"/>
      <c r="Q349" s="194"/>
      <c r="R349" s="194"/>
      <c r="S349" s="194"/>
      <c r="T349" s="194"/>
      <c r="U349" s="194"/>
      <c r="V349" s="194"/>
      <c r="W349" s="194"/>
      <c r="X349" s="225"/>
      <c r="Y349" s="837"/>
      <c r="Z349" s="837"/>
      <c r="AA349" s="837"/>
      <c r="AB349" s="837"/>
      <c r="AC349" s="837"/>
      <c r="AD349" s="837"/>
      <c r="AE349" s="837"/>
      <c r="AF349" s="837"/>
      <c r="AG349" s="880"/>
    </row>
    <row r="350" spans="1:33" ht="15" customHeight="1">
      <c r="B350" s="82"/>
      <c r="C350" s="194"/>
      <c r="D350" s="194"/>
      <c r="E350" s="194"/>
      <c r="F350" s="194"/>
      <c r="G350" s="194"/>
      <c r="H350" s="194"/>
      <c r="I350" s="194"/>
      <c r="J350" s="194"/>
      <c r="K350" s="194"/>
      <c r="L350" s="194"/>
      <c r="M350" s="194"/>
      <c r="N350" s="194"/>
      <c r="O350" s="194"/>
      <c r="P350" s="194"/>
      <c r="Q350" s="194"/>
      <c r="R350" s="194"/>
      <c r="S350" s="194"/>
      <c r="T350" s="194"/>
      <c r="U350" s="194"/>
      <c r="V350" s="194"/>
      <c r="W350" s="194"/>
      <c r="X350" s="225"/>
      <c r="Y350" s="837"/>
      <c r="Z350" s="837"/>
      <c r="AA350" s="837"/>
      <c r="AB350" s="837"/>
      <c r="AC350" s="837"/>
      <c r="AD350" s="837"/>
      <c r="AE350" s="837"/>
      <c r="AF350" s="837"/>
      <c r="AG350" s="880"/>
    </row>
    <row r="351" spans="1:33" ht="15" customHeight="1">
      <c r="B351" s="82"/>
      <c r="C351" s="194"/>
      <c r="D351" s="194"/>
      <c r="E351" s="194"/>
      <c r="F351" s="194"/>
      <c r="G351" s="194"/>
      <c r="H351" s="194"/>
      <c r="I351" s="194"/>
      <c r="J351" s="194"/>
      <c r="K351" s="194"/>
      <c r="L351" s="194"/>
      <c r="M351" s="194"/>
      <c r="N351" s="194"/>
      <c r="O351" s="194"/>
      <c r="P351" s="194"/>
      <c r="Q351" s="194"/>
      <c r="R351" s="194"/>
      <c r="S351" s="194"/>
      <c r="T351" s="194"/>
      <c r="U351" s="194"/>
      <c r="V351" s="194"/>
      <c r="W351" s="194"/>
      <c r="X351" s="225"/>
      <c r="Y351" s="837"/>
      <c r="Z351" s="837"/>
      <c r="AA351" s="837"/>
      <c r="AB351" s="837"/>
      <c r="AC351" s="837"/>
      <c r="AD351" s="837"/>
      <c r="AE351" s="837"/>
      <c r="AF351" s="837"/>
      <c r="AG351" s="880"/>
    </row>
    <row r="352" spans="1:33" ht="15" customHeight="1">
      <c r="A352" s="18"/>
      <c r="B352" s="84"/>
      <c r="C352" s="84"/>
      <c r="D352" s="84"/>
      <c r="E352" s="84"/>
      <c r="F352" s="84"/>
      <c r="G352" s="84"/>
      <c r="H352" s="84"/>
      <c r="I352" s="84"/>
      <c r="J352" s="84"/>
      <c r="K352" s="84"/>
      <c r="L352" s="84"/>
      <c r="M352" s="84"/>
      <c r="N352" s="84"/>
      <c r="O352" s="84"/>
      <c r="P352" s="84"/>
      <c r="Q352" s="84"/>
      <c r="R352" s="84"/>
      <c r="S352" s="84"/>
      <c r="T352" s="84"/>
      <c r="U352" s="84"/>
      <c r="V352" s="84"/>
      <c r="W352" s="84"/>
      <c r="X352" s="786"/>
      <c r="Y352" s="838"/>
      <c r="Z352" s="838"/>
      <c r="AA352" s="838"/>
      <c r="AB352" s="838"/>
      <c r="AC352" s="838"/>
      <c r="AD352" s="838"/>
      <c r="AE352" s="838"/>
      <c r="AF352" s="838"/>
      <c r="AG352" s="883"/>
    </row>
    <row r="353" spans="1:33" ht="15" customHeight="1">
      <c r="A353" s="57" t="s">
        <v>682</v>
      </c>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102" t="s">
        <v>220</v>
      </c>
      <c r="Z353" s="102"/>
      <c r="AA353" s="102"/>
      <c r="AB353" s="102"/>
      <c r="AC353" s="102"/>
      <c r="AD353" s="102"/>
      <c r="AE353" s="102"/>
      <c r="AF353" s="102"/>
      <c r="AG353" s="102"/>
    </row>
    <row r="354" spans="1:33" ht="15"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102"/>
      <c r="Z354" s="102"/>
      <c r="AA354" s="102"/>
      <c r="AB354" s="102"/>
      <c r="AC354" s="102"/>
      <c r="AD354" s="102"/>
      <c r="AE354" s="102"/>
      <c r="AF354" s="102"/>
      <c r="AG354" s="102"/>
    </row>
    <row r="355" spans="1:33" ht="15" customHeight="1">
      <c r="B355" s="82" t="s">
        <v>674</v>
      </c>
      <c r="C355" s="82"/>
      <c r="D355" s="82"/>
      <c r="E355" s="82"/>
      <c r="F355" s="82"/>
      <c r="G355" s="82"/>
      <c r="H355" s="82"/>
      <c r="I355" s="82"/>
      <c r="J355" s="82"/>
      <c r="K355" s="82"/>
      <c r="L355" s="82"/>
      <c r="M355" s="82"/>
      <c r="N355" s="82"/>
      <c r="O355" s="82"/>
      <c r="P355" s="82"/>
      <c r="Q355" s="82"/>
      <c r="R355" s="82"/>
      <c r="S355" s="82"/>
      <c r="T355" s="82"/>
      <c r="U355" s="82"/>
      <c r="V355" s="82"/>
      <c r="W355" s="82"/>
      <c r="X355" s="225"/>
      <c r="Y355" s="837"/>
      <c r="Z355" s="837"/>
      <c r="AA355" s="837"/>
      <c r="AB355" s="837"/>
      <c r="AC355" s="837"/>
      <c r="AD355" s="837"/>
      <c r="AE355" s="837"/>
      <c r="AF355" s="837"/>
      <c r="AG355" s="880"/>
    </row>
    <row r="356" spans="1:33" ht="15" customHeight="1">
      <c r="B356" s="82"/>
      <c r="C356" s="82" t="s">
        <v>721</v>
      </c>
      <c r="D356" s="82"/>
      <c r="E356" s="82"/>
      <c r="F356" s="82"/>
      <c r="G356" s="82"/>
      <c r="H356" s="82"/>
      <c r="I356" s="82"/>
      <c r="J356" s="82"/>
      <c r="K356" s="82"/>
      <c r="L356" s="82"/>
      <c r="M356" s="82"/>
      <c r="N356" s="82"/>
      <c r="O356" s="82"/>
      <c r="P356" s="82"/>
      <c r="Q356" s="82"/>
      <c r="R356" s="82"/>
      <c r="S356" s="82"/>
      <c r="T356" s="82"/>
      <c r="U356" s="82"/>
      <c r="V356" s="82"/>
      <c r="W356" s="82"/>
      <c r="X356" s="225"/>
      <c r="Y356" s="837"/>
      <c r="Z356" s="837"/>
      <c r="AA356" s="837"/>
      <c r="AB356" s="837"/>
      <c r="AC356" s="837"/>
      <c r="AD356" s="837"/>
      <c r="AE356" s="837"/>
      <c r="AF356" s="837"/>
      <c r="AG356" s="880"/>
    </row>
    <row r="357" spans="1:33" ht="15" customHeight="1">
      <c r="B357" s="13" t="s">
        <v>348</v>
      </c>
      <c r="C357" s="78"/>
      <c r="D357" s="78"/>
      <c r="E357" s="189"/>
      <c r="F357" s="13" t="s">
        <v>723</v>
      </c>
      <c r="G357" s="78"/>
      <c r="H357" s="78"/>
      <c r="I357" s="78"/>
      <c r="J357" s="189"/>
      <c r="K357" s="102" t="s">
        <v>582</v>
      </c>
      <c r="L357" s="102"/>
      <c r="M357" s="13"/>
      <c r="N357" s="731" t="s">
        <v>35</v>
      </c>
      <c r="O357" s="739"/>
      <c r="P357" s="739"/>
      <c r="Q357" s="739"/>
      <c r="R357" s="739"/>
      <c r="S357" s="739"/>
      <c r="T357" s="739"/>
      <c r="U357" s="739"/>
      <c r="V357" s="739"/>
      <c r="W357" s="808"/>
      <c r="X357" s="252"/>
      <c r="Y357" s="71"/>
      <c r="Z357" s="71"/>
      <c r="AA357" s="71"/>
      <c r="AB357" s="71"/>
      <c r="AC357" s="71"/>
      <c r="AD357" s="837"/>
      <c r="AE357" s="837"/>
      <c r="AF357" s="837"/>
      <c r="AG357" s="880"/>
    </row>
    <row r="358" spans="1:33" ht="15" customHeight="1">
      <c r="B358" s="10" t="s">
        <v>725</v>
      </c>
      <c r="C358" s="75"/>
      <c r="D358" s="75"/>
      <c r="E358" s="186"/>
      <c r="F358" s="195"/>
      <c r="G358" s="203"/>
      <c r="H358" s="203"/>
      <c r="I358" s="203"/>
      <c r="J358" s="264"/>
      <c r="K358" s="146"/>
      <c r="L358" s="146"/>
      <c r="M358" s="146"/>
      <c r="N358" s="146"/>
      <c r="O358" s="146"/>
      <c r="P358" s="146"/>
      <c r="Q358" s="146"/>
      <c r="R358" s="146"/>
      <c r="S358" s="146"/>
      <c r="T358" s="146"/>
      <c r="U358" s="146"/>
      <c r="V358" s="146"/>
      <c r="W358" s="146"/>
      <c r="X358" s="823"/>
      <c r="Y358" s="71"/>
      <c r="Z358" s="71"/>
      <c r="AA358" s="71"/>
      <c r="AB358" s="71"/>
      <c r="AC358" s="71"/>
      <c r="AD358" s="837"/>
      <c r="AE358" s="837"/>
      <c r="AF358" s="837"/>
      <c r="AG358" s="880"/>
    </row>
    <row r="359" spans="1:33" ht="15" customHeight="1">
      <c r="B359" s="12"/>
      <c r="C359" s="77"/>
      <c r="D359" s="77"/>
      <c r="E359" s="188"/>
      <c r="F359" s="196"/>
      <c r="G359" s="204"/>
      <c r="H359" s="204"/>
      <c r="I359" s="204"/>
      <c r="J359" s="267"/>
      <c r="K359" s="146"/>
      <c r="L359" s="146"/>
      <c r="M359" s="146"/>
      <c r="N359" s="146"/>
      <c r="O359" s="146"/>
      <c r="P359" s="146"/>
      <c r="Q359" s="146"/>
      <c r="R359" s="146"/>
      <c r="S359" s="146"/>
      <c r="T359" s="146"/>
      <c r="U359" s="146"/>
      <c r="V359" s="146"/>
      <c r="W359" s="146"/>
      <c r="X359" s="823"/>
      <c r="Y359" s="71"/>
      <c r="Z359" s="71"/>
      <c r="AA359" s="71"/>
      <c r="AB359" s="71"/>
      <c r="AC359" s="71"/>
      <c r="AD359" s="837"/>
      <c r="AE359" s="837"/>
      <c r="AF359" s="837"/>
      <c r="AG359" s="880"/>
    </row>
    <row r="360" spans="1:33" ht="15" customHeight="1">
      <c r="B360" s="10" t="s">
        <v>726</v>
      </c>
      <c r="C360" s="75"/>
      <c r="D360" s="75"/>
      <c r="E360" s="186"/>
      <c r="F360" s="195"/>
      <c r="G360" s="203"/>
      <c r="H360" s="203"/>
      <c r="I360" s="203"/>
      <c r="J360" s="264"/>
      <c r="K360" s="146"/>
      <c r="L360" s="146"/>
      <c r="M360" s="146"/>
      <c r="N360" s="146"/>
      <c r="O360" s="146"/>
      <c r="P360" s="146"/>
      <c r="Q360" s="146"/>
      <c r="R360" s="146"/>
      <c r="S360" s="146"/>
      <c r="T360" s="146"/>
      <c r="U360" s="146"/>
      <c r="V360" s="146"/>
      <c r="W360" s="146"/>
      <c r="X360" s="225"/>
      <c r="Y360" s="374" t="s">
        <v>589</v>
      </c>
      <c r="Z360" s="374"/>
      <c r="AA360" s="374"/>
      <c r="AB360" s="374"/>
      <c r="AC360" s="374"/>
      <c r="AD360" s="374"/>
      <c r="AE360" s="374"/>
      <c r="AF360" s="374"/>
      <c r="AG360" s="440"/>
    </row>
    <row r="361" spans="1:33" ht="15" customHeight="1">
      <c r="B361" s="12"/>
      <c r="C361" s="77"/>
      <c r="D361" s="77"/>
      <c r="E361" s="188"/>
      <c r="F361" s="196"/>
      <c r="G361" s="204"/>
      <c r="H361" s="204"/>
      <c r="I361" s="204"/>
      <c r="J361" s="267"/>
      <c r="K361" s="146"/>
      <c r="L361" s="146"/>
      <c r="M361" s="146"/>
      <c r="N361" s="146"/>
      <c r="O361" s="146"/>
      <c r="P361" s="146"/>
      <c r="Q361" s="146"/>
      <c r="R361" s="146"/>
      <c r="S361" s="146"/>
      <c r="T361" s="146"/>
      <c r="U361" s="146"/>
      <c r="V361" s="146"/>
      <c r="W361" s="146"/>
      <c r="X361" s="225"/>
      <c r="Y361" s="374"/>
      <c r="Z361" s="374"/>
      <c r="AA361" s="374"/>
      <c r="AB361" s="374"/>
      <c r="AC361" s="374"/>
      <c r="AD361" s="374"/>
      <c r="AE361" s="374"/>
      <c r="AF361" s="374"/>
      <c r="AG361" s="440"/>
    </row>
    <row r="362" spans="1:33" ht="15" customHeight="1">
      <c r="B362" s="14" t="s">
        <v>939</v>
      </c>
      <c r="C362" s="79"/>
      <c r="D362" s="79"/>
      <c r="E362" s="190"/>
      <c r="F362" s="195"/>
      <c r="G362" s="203"/>
      <c r="H362" s="203"/>
      <c r="I362" s="203"/>
      <c r="J362" s="264"/>
      <c r="K362" s="146"/>
      <c r="L362" s="146"/>
      <c r="M362" s="146"/>
      <c r="N362" s="146"/>
      <c r="O362" s="146"/>
      <c r="P362" s="146"/>
      <c r="Q362" s="146"/>
      <c r="R362" s="146"/>
      <c r="S362" s="146"/>
      <c r="T362" s="146"/>
      <c r="U362" s="146"/>
      <c r="V362" s="146"/>
      <c r="W362" s="146"/>
      <c r="X362" s="225"/>
      <c r="Y362" s="374"/>
      <c r="Z362" s="374"/>
      <c r="AA362" s="374"/>
      <c r="AB362" s="374"/>
      <c r="AC362" s="374"/>
      <c r="AD362" s="374"/>
      <c r="AE362" s="374"/>
      <c r="AF362" s="374"/>
      <c r="AG362" s="440"/>
    </row>
    <row r="363" spans="1:33" ht="15" customHeight="1">
      <c r="B363" s="15"/>
      <c r="C363" s="80"/>
      <c r="D363" s="80"/>
      <c r="E363" s="191"/>
      <c r="F363" s="196"/>
      <c r="G363" s="204"/>
      <c r="H363" s="204"/>
      <c r="I363" s="204"/>
      <c r="J363" s="267"/>
      <c r="K363" s="146"/>
      <c r="L363" s="146"/>
      <c r="M363" s="146"/>
      <c r="N363" s="146"/>
      <c r="O363" s="146"/>
      <c r="P363" s="146"/>
      <c r="Q363" s="146"/>
      <c r="R363" s="146"/>
      <c r="S363" s="146"/>
      <c r="T363" s="146"/>
      <c r="U363" s="146"/>
      <c r="V363" s="146"/>
      <c r="W363" s="146"/>
      <c r="X363" s="225"/>
      <c r="Y363" s="374"/>
      <c r="Z363" s="374"/>
      <c r="AA363" s="374"/>
      <c r="AB363" s="374"/>
      <c r="AC363" s="374"/>
      <c r="AD363" s="374"/>
      <c r="AE363" s="374"/>
      <c r="AF363" s="374"/>
      <c r="AG363" s="440"/>
    </row>
    <row r="364" spans="1:33" ht="15" customHeight="1">
      <c r="B364" s="10" t="s">
        <v>213</v>
      </c>
      <c r="C364" s="75"/>
      <c r="D364" s="75"/>
      <c r="E364" s="186"/>
      <c r="F364" s="195"/>
      <c r="G364" s="203"/>
      <c r="H364" s="203"/>
      <c r="I364" s="203"/>
      <c r="J364" s="264"/>
      <c r="K364" s="146"/>
      <c r="L364" s="146"/>
      <c r="M364" s="146"/>
      <c r="N364" s="233"/>
      <c r="O364" s="146"/>
      <c r="P364" s="146"/>
      <c r="Q364" s="146"/>
      <c r="R364" s="146"/>
      <c r="S364" s="146"/>
      <c r="T364" s="146"/>
      <c r="U364" s="146"/>
      <c r="V364" s="146"/>
      <c r="W364" s="146"/>
      <c r="X364" s="225"/>
      <c r="Y364" s="374"/>
      <c r="Z364" s="374"/>
      <c r="AA364" s="374"/>
      <c r="AB364" s="374"/>
      <c r="AC364" s="374"/>
      <c r="AD364" s="374"/>
      <c r="AE364" s="374"/>
      <c r="AF364" s="374"/>
      <c r="AG364" s="440"/>
    </row>
    <row r="365" spans="1:33" ht="15" customHeight="1">
      <c r="B365" s="12"/>
      <c r="C365" s="77"/>
      <c r="D365" s="77"/>
      <c r="E365" s="188"/>
      <c r="F365" s="196"/>
      <c r="G365" s="204"/>
      <c r="H365" s="204"/>
      <c r="I365" s="204"/>
      <c r="J365" s="267"/>
      <c r="K365" s="146"/>
      <c r="L365" s="146"/>
      <c r="M365" s="146"/>
      <c r="N365" s="146"/>
      <c r="O365" s="146"/>
      <c r="P365" s="146"/>
      <c r="Q365" s="146"/>
      <c r="R365" s="146"/>
      <c r="S365" s="146"/>
      <c r="T365" s="146"/>
      <c r="U365" s="146"/>
      <c r="V365" s="146"/>
      <c r="W365" s="146"/>
      <c r="X365" s="225"/>
      <c r="Y365" s="374"/>
      <c r="Z365" s="374"/>
      <c r="AA365" s="374"/>
      <c r="AB365" s="374"/>
      <c r="AC365" s="374"/>
      <c r="AD365" s="374"/>
      <c r="AE365" s="374"/>
      <c r="AF365" s="374"/>
      <c r="AG365" s="440"/>
    </row>
    <row r="366" spans="1:33" ht="15" customHeight="1">
      <c r="B366" s="14" t="s">
        <v>256</v>
      </c>
      <c r="C366" s="79"/>
      <c r="D366" s="79"/>
      <c r="E366" s="190"/>
      <c r="F366" s="195"/>
      <c r="G366" s="203"/>
      <c r="H366" s="203"/>
      <c r="I366" s="203"/>
      <c r="J366" s="264"/>
      <c r="K366" s="146"/>
      <c r="L366" s="146"/>
      <c r="M366" s="146"/>
      <c r="N366" s="732" t="s">
        <v>728</v>
      </c>
      <c r="O366" s="733"/>
      <c r="P366" s="733"/>
      <c r="Q366" s="733"/>
      <c r="R366" s="733"/>
      <c r="S366" s="733"/>
      <c r="T366" s="733"/>
      <c r="U366" s="733"/>
      <c r="V366" s="733"/>
      <c r="W366" s="733"/>
      <c r="X366" s="225"/>
      <c r="Y366" s="374"/>
      <c r="Z366" s="374"/>
      <c r="AA366" s="374"/>
      <c r="AB366" s="374"/>
      <c r="AC366" s="374"/>
      <c r="AD366" s="374"/>
      <c r="AE366" s="374"/>
      <c r="AF366" s="374"/>
      <c r="AG366" s="440"/>
    </row>
    <row r="367" spans="1:33" ht="15" customHeight="1">
      <c r="B367" s="15"/>
      <c r="C367" s="80"/>
      <c r="D367" s="80"/>
      <c r="E367" s="191"/>
      <c r="F367" s="196"/>
      <c r="G367" s="204"/>
      <c r="H367" s="204"/>
      <c r="I367" s="204"/>
      <c r="J367" s="267"/>
      <c r="K367" s="146"/>
      <c r="L367" s="146"/>
      <c r="M367" s="146"/>
      <c r="N367" s="733"/>
      <c r="O367" s="733"/>
      <c r="P367" s="733"/>
      <c r="Q367" s="733"/>
      <c r="R367" s="733"/>
      <c r="S367" s="733"/>
      <c r="T367" s="733"/>
      <c r="U367" s="733"/>
      <c r="V367" s="733"/>
      <c r="W367" s="733"/>
      <c r="X367" s="225"/>
      <c r="Y367" s="374"/>
      <c r="Z367" s="374"/>
      <c r="AA367" s="374"/>
      <c r="AB367" s="374"/>
      <c r="AC367" s="374"/>
      <c r="AD367" s="374"/>
      <c r="AE367" s="374"/>
      <c r="AF367" s="374"/>
      <c r="AG367" s="440"/>
    </row>
    <row r="368" spans="1:33" ht="15" customHeight="1">
      <c r="B368" s="10" t="s">
        <v>654</v>
      </c>
      <c r="C368" s="75"/>
      <c r="D368" s="75"/>
      <c r="E368" s="186"/>
      <c r="F368" s="195"/>
      <c r="G368" s="203"/>
      <c r="H368" s="203"/>
      <c r="I368" s="203"/>
      <c r="J368" s="264"/>
      <c r="K368" s="146"/>
      <c r="L368" s="146"/>
      <c r="M368" s="146"/>
      <c r="N368" s="146"/>
      <c r="O368" s="146"/>
      <c r="P368" s="146"/>
      <c r="Q368" s="146"/>
      <c r="R368" s="146"/>
      <c r="S368" s="146"/>
      <c r="T368" s="146"/>
      <c r="U368" s="146"/>
      <c r="V368" s="146"/>
      <c r="W368" s="146"/>
      <c r="X368" s="225"/>
      <c r="Y368" s="374"/>
      <c r="Z368" s="374"/>
      <c r="AA368" s="374"/>
      <c r="AB368" s="374"/>
      <c r="AC368" s="374"/>
      <c r="AD368" s="374"/>
      <c r="AE368" s="374"/>
      <c r="AF368" s="374"/>
      <c r="AG368" s="440"/>
    </row>
    <row r="369" spans="1:33" ht="15" customHeight="1">
      <c r="B369" s="12"/>
      <c r="C369" s="77"/>
      <c r="D369" s="77"/>
      <c r="E369" s="188"/>
      <c r="F369" s="196"/>
      <c r="G369" s="204"/>
      <c r="H369" s="204"/>
      <c r="I369" s="204"/>
      <c r="J369" s="267"/>
      <c r="K369" s="146"/>
      <c r="L369" s="146"/>
      <c r="M369" s="146"/>
      <c r="N369" s="146"/>
      <c r="O369" s="146"/>
      <c r="P369" s="146"/>
      <c r="Q369" s="146"/>
      <c r="R369" s="146"/>
      <c r="S369" s="146"/>
      <c r="T369" s="146"/>
      <c r="U369" s="146"/>
      <c r="V369" s="146"/>
      <c r="W369" s="146"/>
      <c r="X369" s="225"/>
      <c r="Y369" s="374"/>
      <c r="Z369" s="374"/>
      <c r="AA369" s="374"/>
      <c r="AB369" s="374"/>
      <c r="AC369" s="374"/>
      <c r="AD369" s="374"/>
      <c r="AE369" s="374"/>
      <c r="AF369" s="374"/>
      <c r="AG369" s="440"/>
    </row>
    <row r="370" spans="1:33" ht="15" customHeight="1">
      <c r="B370" s="10" t="s">
        <v>303</v>
      </c>
      <c r="C370" s="75"/>
      <c r="D370" s="75"/>
      <c r="E370" s="186"/>
      <c r="F370" s="195"/>
      <c r="G370" s="203"/>
      <c r="H370" s="203"/>
      <c r="I370" s="203"/>
      <c r="J370" s="264"/>
      <c r="K370" s="146"/>
      <c r="L370" s="146"/>
      <c r="M370" s="146"/>
      <c r="N370" s="146"/>
      <c r="O370" s="146"/>
      <c r="P370" s="146"/>
      <c r="Q370" s="146"/>
      <c r="R370" s="146"/>
      <c r="S370" s="146"/>
      <c r="T370" s="146"/>
      <c r="U370" s="146"/>
      <c r="V370" s="146"/>
      <c r="W370" s="146"/>
      <c r="X370" s="225"/>
      <c r="Y370" s="71"/>
      <c r="Z370" s="71"/>
      <c r="AA370" s="71"/>
      <c r="AB370" s="71"/>
      <c r="AC370" s="71"/>
      <c r="AD370" s="71"/>
      <c r="AE370" s="837"/>
      <c r="AF370" s="837"/>
      <c r="AG370" s="880"/>
    </row>
    <row r="371" spans="1:33" ht="15" customHeight="1">
      <c r="B371" s="12"/>
      <c r="C371" s="77"/>
      <c r="D371" s="77"/>
      <c r="E371" s="188"/>
      <c r="F371" s="196"/>
      <c r="G371" s="204"/>
      <c r="H371" s="204"/>
      <c r="I371" s="204"/>
      <c r="J371" s="267"/>
      <c r="K371" s="146"/>
      <c r="L371" s="146"/>
      <c r="M371" s="146"/>
      <c r="N371" s="146"/>
      <c r="O371" s="146"/>
      <c r="P371" s="146"/>
      <c r="Q371" s="146"/>
      <c r="R371" s="146"/>
      <c r="S371" s="146"/>
      <c r="T371" s="146"/>
      <c r="U371" s="146"/>
      <c r="V371" s="146"/>
      <c r="W371" s="146"/>
      <c r="X371" s="225"/>
      <c r="Y371" s="71"/>
      <c r="Z371" s="71"/>
      <c r="AA371" s="71"/>
      <c r="AB371" s="71"/>
      <c r="AC371" s="71"/>
      <c r="AD371" s="71"/>
      <c r="AE371" s="837"/>
      <c r="AF371" s="837"/>
      <c r="AG371" s="880"/>
    </row>
    <row r="372" spans="1:33" ht="15" customHeight="1">
      <c r="B372" s="493"/>
      <c r="C372" s="493"/>
      <c r="D372" s="493"/>
      <c r="E372" s="493"/>
      <c r="F372" s="493"/>
      <c r="G372" s="493"/>
      <c r="H372" s="493"/>
      <c r="I372" s="493"/>
      <c r="J372" s="493"/>
      <c r="K372" s="493"/>
      <c r="L372" s="493"/>
      <c r="M372" s="493"/>
      <c r="N372" s="493"/>
      <c r="O372" s="493"/>
      <c r="P372" s="493"/>
      <c r="Q372" s="493"/>
      <c r="R372" s="493"/>
      <c r="S372" s="493"/>
      <c r="T372" s="493"/>
      <c r="U372" s="493"/>
      <c r="V372" s="493"/>
      <c r="W372" s="493"/>
      <c r="X372" s="312"/>
      <c r="Y372" s="837"/>
      <c r="Z372" s="837"/>
      <c r="AA372" s="837"/>
      <c r="AB372" s="837"/>
      <c r="AC372" s="837"/>
      <c r="AD372" s="837"/>
      <c r="AE372" s="837"/>
      <c r="AF372" s="837"/>
      <c r="AG372" s="880"/>
    </row>
    <row r="373" spans="1:33" ht="15" customHeight="1">
      <c r="B373" s="151" t="s">
        <v>868</v>
      </c>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312"/>
    </row>
    <row r="374" spans="1:33" ht="15" customHeight="1">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312"/>
    </row>
    <row r="375" spans="1:33" ht="15" customHeight="1">
      <c r="B375" s="82"/>
      <c r="C375" s="82"/>
      <c r="D375" s="82"/>
      <c r="E375" s="82"/>
      <c r="F375" s="82"/>
      <c r="G375" s="82"/>
      <c r="H375" s="82"/>
      <c r="I375" s="82"/>
      <c r="J375" s="82"/>
      <c r="K375" s="82"/>
      <c r="L375" s="82"/>
      <c r="M375" s="82"/>
      <c r="N375" s="82"/>
      <c r="O375" s="146"/>
      <c r="P375" s="72" t="s">
        <v>581</v>
      </c>
      <c r="Q375" s="72"/>
      <c r="R375" s="72"/>
      <c r="S375" s="146"/>
      <c r="T375" s="72" t="s">
        <v>97</v>
      </c>
      <c r="U375" s="82"/>
      <c r="V375" s="82"/>
      <c r="W375" s="82"/>
      <c r="X375" s="225"/>
    </row>
    <row r="376" spans="1:33" ht="15" customHeight="1">
      <c r="B376" s="82"/>
      <c r="C376" s="82"/>
      <c r="D376" s="82"/>
      <c r="E376" s="82"/>
      <c r="F376" s="82"/>
      <c r="G376" s="82"/>
      <c r="H376" s="82"/>
      <c r="I376" s="82"/>
      <c r="J376" s="82"/>
      <c r="K376" s="82"/>
      <c r="L376" s="82"/>
      <c r="M376" s="82"/>
      <c r="N376" s="82"/>
      <c r="O376" s="82"/>
      <c r="P376" s="82"/>
      <c r="Q376" s="82"/>
      <c r="R376" s="82"/>
      <c r="S376" s="82"/>
      <c r="T376" s="82"/>
      <c r="U376" s="82"/>
      <c r="V376" s="82"/>
      <c r="W376" s="82"/>
      <c r="X376" s="225"/>
    </row>
    <row r="377" spans="1:33" ht="15" customHeight="1">
      <c r="A377" s="37"/>
      <c r="B377" s="82" t="s">
        <v>729</v>
      </c>
      <c r="C377" s="82"/>
      <c r="D377" s="82"/>
      <c r="E377" s="82"/>
      <c r="F377" s="82"/>
      <c r="G377" s="82"/>
      <c r="H377" s="82"/>
      <c r="I377" s="82"/>
      <c r="J377" s="82"/>
      <c r="K377" s="82"/>
      <c r="L377" s="82"/>
      <c r="M377" s="82"/>
      <c r="N377" s="82"/>
      <c r="O377" s="82"/>
      <c r="P377" s="82"/>
      <c r="Q377" s="82"/>
      <c r="R377" s="82"/>
      <c r="S377" s="82"/>
      <c r="T377" s="82"/>
      <c r="U377" s="82"/>
      <c r="V377" s="82"/>
      <c r="W377" s="82"/>
      <c r="X377" s="225"/>
    </row>
    <row r="378" spans="1:33" ht="15" customHeight="1">
      <c r="A378" s="37"/>
      <c r="O378" s="146"/>
      <c r="P378" s="72" t="s">
        <v>581</v>
      </c>
      <c r="Q378" s="72"/>
      <c r="R378" s="72"/>
      <c r="S378" s="146"/>
      <c r="T378" s="72" t="s">
        <v>97</v>
      </c>
      <c r="X378" s="225"/>
    </row>
    <row r="379" spans="1:33" ht="15" customHeight="1">
      <c r="A379" s="37"/>
      <c r="B379" s="82"/>
      <c r="C379" s="82"/>
      <c r="D379" s="82"/>
      <c r="E379" s="82"/>
      <c r="F379" s="82"/>
      <c r="G379" s="82"/>
      <c r="H379" s="82"/>
      <c r="I379" s="82"/>
      <c r="J379" s="82"/>
      <c r="K379" s="82"/>
      <c r="L379" s="82"/>
      <c r="M379" s="82"/>
      <c r="N379" s="82"/>
      <c r="O379" s="82"/>
      <c r="P379" s="82"/>
      <c r="Q379" s="82"/>
      <c r="R379" s="82"/>
      <c r="S379" s="82"/>
      <c r="T379" s="82"/>
      <c r="U379" s="82"/>
      <c r="V379" s="82"/>
      <c r="W379" s="82"/>
      <c r="X379" s="225"/>
      <c r="Y379" s="82"/>
      <c r="Z379" s="82"/>
      <c r="AA379" s="82"/>
      <c r="AB379" s="82"/>
      <c r="AC379" s="82"/>
      <c r="AD379" s="82"/>
      <c r="AE379" s="82"/>
      <c r="AF379" s="82"/>
    </row>
    <row r="380" spans="1:33" ht="15" customHeight="1">
      <c r="A380" s="472" t="s">
        <v>90</v>
      </c>
      <c r="B380" s="474" t="s">
        <v>730</v>
      </c>
      <c r="C380" s="82"/>
      <c r="D380" s="82"/>
      <c r="E380" s="82"/>
      <c r="F380" s="82"/>
      <c r="G380" s="82"/>
      <c r="H380" s="82"/>
      <c r="I380" s="82"/>
      <c r="J380" s="82"/>
      <c r="K380" s="82"/>
      <c r="L380" s="82"/>
      <c r="M380" s="82"/>
      <c r="N380" s="82"/>
      <c r="O380" s="82"/>
      <c r="P380" s="82"/>
      <c r="Q380" s="82"/>
      <c r="R380" s="82"/>
      <c r="S380" s="82"/>
      <c r="T380" s="82"/>
      <c r="U380" s="82"/>
      <c r="V380" s="82"/>
      <c r="W380" s="82"/>
      <c r="X380" s="82"/>
      <c r="Y380" s="37"/>
      <c r="Z380" s="82"/>
      <c r="AA380" s="82"/>
      <c r="AB380" s="82"/>
      <c r="AC380" s="82"/>
      <c r="AD380" s="82"/>
      <c r="AE380" s="82"/>
      <c r="AF380" s="82"/>
    </row>
    <row r="381" spans="1:33" ht="15" customHeight="1">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37"/>
      <c r="Z381" s="82"/>
      <c r="AA381" s="82"/>
      <c r="AB381" s="82"/>
      <c r="AC381" s="82"/>
      <c r="AD381" s="82"/>
      <c r="AE381" s="82"/>
      <c r="AF381" s="82"/>
    </row>
    <row r="382" spans="1:33" ht="15" customHeight="1">
      <c r="B382" s="151" t="s">
        <v>60</v>
      </c>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326" t="s">
        <v>1127</v>
      </c>
      <c r="Z382" s="374"/>
      <c r="AA382" s="374"/>
      <c r="AB382" s="374"/>
      <c r="AC382" s="374"/>
      <c r="AD382" s="374"/>
      <c r="AE382" s="374"/>
      <c r="AF382" s="374"/>
      <c r="AG382" s="440"/>
    </row>
    <row r="383" spans="1:33" ht="15" customHeight="1">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326"/>
      <c r="Z383" s="374"/>
      <c r="AA383" s="374"/>
      <c r="AB383" s="374"/>
      <c r="AC383" s="374"/>
      <c r="AD383" s="374"/>
      <c r="AE383" s="374"/>
      <c r="AF383" s="374"/>
      <c r="AG383" s="440"/>
    </row>
    <row r="384" spans="1:33" ht="15" customHeight="1">
      <c r="B384" s="82"/>
      <c r="C384" s="82"/>
      <c r="D384" s="82"/>
      <c r="E384" s="82"/>
      <c r="F384" s="82"/>
      <c r="G384" s="82"/>
      <c r="H384" s="82"/>
      <c r="I384" s="82"/>
      <c r="J384" s="82"/>
      <c r="K384" s="82"/>
      <c r="L384" s="82"/>
      <c r="M384" s="82"/>
      <c r="N384" s="82"/>
      <c r="O384" s="146"/>
      <c r="P384" s="72" t="s">
        <v>581</v>
      </c>
      <c r="Q384" s="72"/>
      <c r="R384" s="72"/>
      <c r="S384" s="146"/>
      <c r="T384" s="72" t="s">
        <v>97</v>
      </c>
      <c r="U384" s="82"/>
      <c r="V384" s="82"/>
      <c r="W384" s="82"/>
      <c r="X384" s="82"/>
      <c r="Y384" s="326"/>
      <c r="Z384" s="374"/>
      <c r="AA384" s="374"/>
      <c r="AB384" s="374"/>
      <c r="AC384" s="374"/>
      <c r="AD384" s="374"/>
      <c r="AE384" s="374"/>
      <c r="AF384" s="374"/>
      <c r="AG384" s="440"/>
    </row>
    <row r="385" spans="1:33" ht="15" customHeight="1">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37"/>
      <c r="Z385" s="82"/>
      <c r="AA385" s="82"/>
      <c r="AB385" s="82"/>
      <c r="AC385" s="82"/>
      <c r="AD385" s="82"/>
      <c r="AE385" s="82"/>
      <c r="AF385" s="82"/>
    </row>
    <row r="386" spans="1:33" ht="15" customHeight="1">
      <c r="B386" s="82" t="s">
        <v>315</v>
      </c>
      <c r="D386" s="82"/>
      <c r="E386" s="82"/>
      <c r="F386" s="82"/>
      <c r="G386" s="82"/>
      <c r="H386" s="82"/>
      <c r="I386" s="82"/>
      <c r="J386" s="82"/>
      <c r="K386" s="82"/>
      <c r="L386" s="82"/>
      <c r="M386" s="82"/>
      <c r="N386" s="82"/>
      <c r="O386" s="82"/>
      <c r="P386" s="82"/>
      <c r="Q386" s="82"/>
      <c r="R386" s="82"/>
      <c r="S386" s="82"/>
      <c r="T386" s="82"/>
      <c r="U386" s="82"/>
      <c r="V386" s="82"/>
      <c r="W386" s="82"/>
      <c r="X386" s="82"/>
      <c r="Y386" s="37"/>
      <c r="Z386" s="82"/>
      <c r="AA386" s="82"/>
      <c r="AB386" s="82"/>
      <c r="AC386" s="82"/>
      <c r="AD386" s="82"/>
      <c r="AE386" s="82"/>
      <c r="AF386" s="82"/>
    </row>
    <row r="387" spans="1:33" ht="15" customHeight="1">
      <c r="B387" s="82"/>
      <c r="C387" s="82"/>
      <c r="D387" s="82"/>
      <c r="E387" s="82"/>
      <c r="F387" s="82"/>
      <c r="G387" s="82"/>
      <c r="H387" s="82"/>
      <c r="I387" s="82"/>
      <c r="J387" s="82"/>
      <c r="K387" s="82"/>
      <c r="L387" s="82"/>
      <c r="M387" s="82"/>
      <c r="N387" s="82"/>
      <c r="O387" s="146"/>
      <c r="P387" s="72" t="s">
        <v>581</v>
      </c>
      <c r="Q387" s="72"/>
      <c r="R387" s="72"/>
      <c r="S387" s="146"/>
      <c r="T387" s="72" t="s">
        <v>97</v>
      </c>
      <c r="U387" s="82"/>
      <c r="V387" s="82"/>
      <c r="W387" s="82"/>
      <c r="X387" s="82"/>
      <c r="Y387" s="37"/>
      <c r="Z387" s="82"/>
      <c r="AA387" s="82"/>
      <c r="AB387" s="82"/>
      <c r="AC387" s="82"/>
      <c r="AD387" s="82"/>
      <c r="AE387" s="82"/>
      <c r="AF387" s="82"/>
    </row>
    <row r="388" spans="1:33" ht="15" customHeight="1">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37"/>
      <c r="Z388" s="82"/>
      <c r="AA388" s="82"/>
      <c r="AB388" s="82"/>
      <c r="AC388" s="82"/>
      <c r="AD388" s="82"/>
      <c r="AE388" s="82"/>
      <c r="AF388" s="82"/>
    </row>
    <row r="389" spans="1:33" ht="15" customHeight="1">
      <c r="B389" s="82" t="s">
        <v>745</v>
      </c>
      <c r="D389" s="82"/>
      <c r="E389" s="82"/>
      <c r="F389" s="82"/>
      <c r="G389" s="82"/>
      <c r="H389" s="82"/>
      <c r="I389" s="82"/>
      <c r="J389" s="82"/>
      <c r="K389" s="82"/>
      <c r="L389" s="82"/>
      <c r="M389" s="82"/>
      <c r="N389" s="82"/>
      <c r="O389" s="146"/>
      <c r="P389" s="72" t="s">
        <v>581</v>
      </c>
      <c r="Q389" s="72"/>
      <c r="R389" s="72"/>
      <c r="S389" s="146"/>
      <c r="T389" s="72" t="s">
        <v>97</v>
      </c>
      <c r="U389" s="82"/>
      <c r="V389" s="82"/>
      <c r="W389" s="82"/>
      <c r="X389" s="82"/>
      <c r="Y389" s="37"/>
      <c r="Z389" s="82"/>
      <c r="AA389" s="82"/>
      <c r="AB389" s="82"/>
      <c r="AC389" s="82"/>
      <c r="AD389" s="82"/>
      <c r="AE389" s="82"/>
      <c r="AF389" s="82"/>
    </row>
    <row r="390" spans="1:33" ht="15" customHeight="1">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37"/>
      <c r="Z390" s="82"/>
      <c r="AA390" s="82"/>
      <c r="AB390" s="82"/>
      <c r="AC390" s="82"/>
      <c r="AD390" s="82"/>
      <c r="AE390" s="82"/>
      <c r="AF390" s="82"/>
    </row>
    <row r="391" spans="1:33" ht="15" customHeight="1">
      <c r="A391" s="472" t="s">
        <v>249</v>
      </c>
      <c r="B391" s="474" t="s">
        <v>731</v>
      </c>
      <c r="C391" s="82"/>
      <c r="D391" s="82"/>
      <c r="E391" s="82"/>
      <c r="F391" s="82"/>
      <c r="G391" s="82"/>
      <c r="H391" s="82"/>
      <c r="I391" s="82"/>
      <c r="J391" s="82"/>
      <c r="K391" s="82"/>
      <c r="L391" s="82"/>
      <c r="M391" s="82"/>
      <c r="N391" s="82"/>
      <c r="O391" s="82"/>
      <c r="P391" s="82"/>
      <c r="Q391" s="82"/>
      <c r="R391" s="82"/>
      <c r="S391" s="82"/>
      <c r="T391" s="82"/>
      <c r="U391" s="82"/>
      <c r="V391" s="82"/>
      <c r="W391" s="82"/>
      <c r="X391" s="82"/>
      <c r="Y391" s="37"/>
      <c r="Z391" s="82"/>
      <c r="AA391" s="82"/>
      <c r="AB391" s="82"/>
      <c r="AC391" s="82"/>
      <c r="AD391" s="82"/>
      <c r="AE391" s="82"/>
      <c r="AF391" s="82"/>
    </row>
    <row r="392" spans="1:33" ht="15" customHeight="1">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37"/>
      <c r="Z392" s="82"/>
      <c r="AA392" s="82"/>
      <c r="AB392" s="82"/>
      <c r="AC392" s="82"/>
      <c r="AD392" s="82"/>
      <c r="AE392" s="82"/>
      <c r="AF392" s="82"/>
    </row>
    <row r="393" spans="1:33" ht="15" customHeight="1">
      <c r="B393" s="82" t="s">
        <v>595</v>
      </c>
      <c r="C393" s="82"/>
      <c r="D393" s="82"/>
      <c r="E393" s="82"/>
      <c r="F393" s="82"/>
      <c r="G393" s="82"/>
      <c r="H393" s="82"/>
      <c r="I393" s="82"/>
      <c r="J393" s="82"/>
      <c r="K393" s="82"/>
      <c r="L393" s="82"/>
      <c r="M393" s="82"/>
      <c r="N393" s="82"/>
      <c r="O393" s="82"/>
      <c r="P393" s="146"/>
      <c r="Q393" s="72" t="s">
        <v>581</v>
      </c>
      <c r="R393" s="72"/>
      <c r="S393" s="72"/>
      <c r="T393" s="146"/>
      <c r="U393" s="72" t="s">
        <v>97</v>
      </c>
      <c r="V393" s="82"/>
      <c r="W393" s="82"/>
      <c r="X393" s="82"/>
      <c r="Y393" s="831"/>
      <c r="Z393" s="82"/>
      <c r="AA393" s="82"/>
      <c r="AB393" s="82"/>
      <c r="AC393" s="82"/>
      <c r="AD393" s="82"/>
      <c r="AE393" s="82"/>
      <c r="AF393" s="82"/>
    </row>
    <row r="394" spans="1:33" ht="15" customHeight="1">
      <c r="A394" s="18"/>
      <c r="B394" s="84"/>
      <c r="C394" s="84"/>
      <c r="D394" s="84"/>
      <c r="E394" s="84"/>
      <c r="F394" s="84"/>
      <c r="G394" s="84"/>
      <c r="H394" s="84"/>
      <c r="I394" s="84"/>
      <c r="J394" s="84"/>
      <c r="K394" s="84"/>
      <c r="L394" s="84"/>
      <c r="M394" s="84"/>
      <c r="N394" s="84"/>
      <c r="O394" s="84"/>
      <c r="P394" s="84"/>
      <c r="Q394" s="84"/>
      <c r="R394" s="84"/>
      <c r="S394" s="84"/>
      <c r="T394" s="84"/>
      <c r="U394" s="84"/>
      <c r="V394" s="84"/>
      <c r="W394" s="84"/>
      <c r="X394" s="84"/>
      <c r="Y394" s="269"/>
      <c r="Z394" s="84"/>
      <c r="AA394" s="84"/>
      <c r="AB394" s="84"/>
      <c r="AC394" s="84"/>
      <c r="AD394" s="84"/>
      <c r="AE394" s="84"/>
      <c r="AF394" s="84"/>
      <c r="AG394" s="423"/>
    </row>
    <row r="395" spans="1:33" ht="15" customHeight="1">
      <c r="A395" s="57" t="s">
        <v>682</v>
      </c>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102" t="s">
        <v>220</v>
      </c>
      <c r="Z395" s="102"/>
      <c r="AA395" s="102"/>
      <c r="AB395" s="102"/>
      <c r="AC395" s="102"/>
      <c r="AD395" s="102"/>
      <c r="AE395" s="102"/>
      <c r="AF395" s="102"/>
      <c r="AG395" s="102"/>
    </row>
    <row r="396" spans="1:33" ht="15"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102"/>
      <c r="Z396" s="102"/>
      <c r="AA396" s="102"/>
      <c r="AB396" s="102"/>
      <c r="AC396" s="102"/>
      <c r="AD396" s="102"/>
      <c r="AE396" s="102"/>
      <c r="AF396" s="102"/>
      <c r="AG396" s="102"/>
    </row>
    <row r="397" spans="1:33" ht="15" customHeight="1">
      <c r="B397" s="82" t="s">
        <v>871</v>
      </c>
      <c r="C397" s="82"/>
      <c r="D397" s="82"/>
      <c r="E397" s="82"/>
      <c r="F397" s="82"/>
      <c r="G397" s="82"/>
      <c r="H397" s="82"/>
      <c r="I397" s="82"/>
      <c r="J397" s="82"/>
      <c r="K397" s="82"/>
      <c r="L397" s="82"/>
      <c r="M397" s="82"/>
      <c r="N397" s="82"/>
      <c r="O397" s="82"/>
      <c r="P397" s="82"/>
      <c r="Q397" s="82"/>
      <c r="R397" s="82"/>
      <c r="S397" s="82"/>
      <c r="T397" s="82"/>
      <c r="U397" s="82"/>
      <c r="V397" s="82"/>
      <c r="W397" s="82"/>
      <c r="X397" s="82"/>
      <c r="Y397" s="482"/>
      <c r="Z397" s="82"/>
      <c r="AA397" s="82"/>
      <c r="AB397" s="82"/>
      <c r="AC397" s="82"/>
      <c r="AD397" s="82"/>
      <c r="AE397" s="82"/>
      <c r="AF397" s="82"/>
    </row>
    <row r="398" spans="1:33" ht="15" customHeight="1">
      <c r="B398" s="82"/>
      <c r="C398" s="523"/>
      <c r="D398" s="551"/>
      <c r="E398" s="572"/>
      <c r="F398" s="486" t="s">
        <v>1002</v>
      </c>
      <c r="G398" s="511"/>
      <c r="H398" s="619"/>
      <c r="I398" s="10" t="s">
        <v>734</v>
      </c>
      <c r="J398" s="75"/>
      <c r="K398" s="75"/>
      <c r="L398" s="75"/>
      <c r="M398" s="75"/>
      <c r="N398" s="75"/>
      <c r="O398" s="75"/>
      <c r="P398" s="75"/>
      <c r="Q398" s="75"/>
      <c r="R398" s="75"/>
      <c r="S398" s="75"/>
      <c r="T398" s="75"/>
      <c r="U398" s="75"/>
      <c r="V398" s="75"/>
      <c r="W398" s="186"/>
      <c r="X398" s="14" t="s">
        <v>1017</v>
      </c>
      <c r="Y398" s="79"/>
      <c r="Z398" s="79"/>
      <c r="AA398" s="79"/>
      <c r="AB398" s="79"/>
      <c r="AC398" s="190"/>
      <c r="AD398" s="82"/>
      <c r="AE398" s="82"/>
      <c r="AF398" s="82"/>
    </row>
    <row r="399" spans="1:33" ht="15" customHeight="1">
      <c r="C399" s="524"/>
      <c r="D399" s="552"/>
      <c r="E399" s="573"/>
      <c r="F399" s="487"/>
      <c r="G399" s="121"/>
      <c r="H399" s="620"/>
      <c r="I399" s="12"/>
      <c r="J399" s="77"/>
      <c r="K399" s="77"/>
      <c r="L399" s="77"/>
      <c r="M399" s="77"/>
      <c r="N399" s="77"/>
      <c r="O399" s="77"/>
      <c r="P399" s="77"/>
      <c r="Q399" s="77"/>
      <c r="R399" s="77"/>
      <c r="S399" s="77"/>
      <c r="T399" s="77"/>
      <c r="U399" s="77"/>
      <c r="V399" s="77"/>
      <c r="W399" s="188"/>
      <c r="X399" s="15"/>
      <c r="Y399" s="80"/>
      <c r="Z399" s="80"/>
      <c r="AA399" s="80"/>
      <c r="AB399" s="80"/>
      <c r="AC399" s="191"/>
    </row>
    <row r="400" spans="1:33" ht="15" customHeight="1">
      <c r="B400" s="82"/>
      <c r="C400" s="525" t="s">
        <v>169</v>
      </c>
      <c r="D400" s="553" t="s">
        <v>1010</v>
      </c>
      <c r="E400" s="574"/>
      <c r="F400" s="10" t="s">
        <v>990</v>
      </c>
      <c r="G400" s="75"/>
      <c r="H400" s="186"/>
      <c r="I400" s="486" t="s">
        <v>742</v>
      </c>
      <c r="J400" s="511"/>
      <c r="K400" s="511"/>
      <c r="L400" s="511"/>
      <c r="M400" s="511"/>
      <c r="N400" s="511"/>
      <c r="O400" s="511"/>
      <c r="P400" s="511"/>
      <c r="Q400" s="511"/>
      <c r="R400" s="511"/>
      <c r="S400" s="511"/>
      <c r="T400" s="511"/>
      <c r="U400" s="511"/>
      <c r="V400" s="511"/>
      <c r="W400" s="619"/>
      <c r="X400" s="492" t="s">
        <v>1008</v>
      </c>
      <c r="Y400" s="492"/>
      <c r="Z400" s="492"/>
      <c r="AA400" s="492"/>
      <c r="AB400" s="492"/>
      <c r="AC400" s="492"/>
      <c r="AD400" s="82"/>
      <c r="AE400" s="82"/>
      <c r="AF400" s="82"/>
    </row>
    <row r="401" spans="2:32" ht="15" customHeight="1">
      <c r="B401" s="82"/>
      <c r="C401" s="526"/>
      <c r="D401" s="60"/>
      <c r="E401" s="575"/>
      <c r="F401" s="12"/>
      <c r="G401" s="77"/>
      <c r="H401" s="188"/>
      <c r="I401" s="669"/>
      <c r="J401" s="161"/>
      <c r="K401" s="161"/>
      <c r="L401" s="161"/>
      <c r="M401" s="161"/>
      <c r="N401" s="161"/>
      <c r="O401" s="161"/>
      <c r="P401" s="161"/>
      <c r="Q401" s="161"/>
      <c r="R401" s="161"/>
      <c r="S401" s="161"/>
      <c r="T401" s="161"/>
      <c r="U401" s="161"/>
      <c r="V401" s="161"/>
      <c r="W401" s="809"/>
      <c r="X401" s="492"/>
      <c r="Y401" s="492"/>
      <c r="Z401" s="492"/>
      <c r="AA401" s="492"/>
      <c r="AB401" s="492"/>
      <c r="AC401" s="492"/>
      <c r="AD401" s="82"/>
      <c r="AE401" s="82"/>
      <c r="AF401" s="82"/>
    </row>
    <row r="402" spans="2:32" ht="15" customHeight="1">
      <c r="B402" s="82"/>
      <c r="C402" s="526"/>
      <c r="D402" s="553" t="s">
        <v>918</v>
      </c>
      <c r="E402" s="574"/>
      <c r="F402" s="10" t="s">
        <v>990</v>
      </c>
      <c r="G402" s="75"/>
      <c r="H402" s="186"/>
      <c r="I402" s="670" t="s">
        <v>1011</v>
      </c>
      <c r="J402" s="119"/>
      <c r="K402" s="119"/>
      <c r="L402" s="119"/>
      <c r="M402" s="119"/>
      <c r="N402" s="119"/>
      <c r="O402" s="119"/>
      <c r="P402" s="119"/>
      <c r="Q402" s="119"/>
      <c r="R402" s="119"/>
      <c r="S402" s="119"/>
      <c r="T402" s="119"/>
      <c r="U402" s="119"/>
      <c r="V402" s="119"/>
      <c r="W402" s="810"/>
      <c r="X402" s="824" t="s">
        <v>1012</v>
      </c>
      <c r="Y402" s="824"/>
      <c r="Z402" s="824"/>
      <c r="AA402" s="824"/>
      <c r="AB402" s="824"/>
      <c r="AC402" s="824"/>
      <c r="AD402" s="82"/>
      <c r="AE402" s="82"/>
      <c r="AF402" s="82"/>
    </row>
    <row r="403" spans="2:32" ht="15" customHeight="1">
      <c r="B403" s="82"/>
      <c r="C403" s="526"/>
      <c r="D403" s="60"/>
      <c r="E403" s="575"/>
      <c r="F403" s="12"/>
      <c r="G403" s="77"/>
      <c r="H403" s="188"/>
      <c r="I403" s="487"/>
      <c r="J403" s="121"/>
      <c r="K403" s="121"/>
      <c r="L403" s="121"/>
      <c r="M403" s="121"/>
      <c r="N403" s="121"/>
      <c r="O403" s="121"/>
      <c r="P403" s="121"/>
      <c r="Q403" s="121"/>
      <c r="R403" s="121"/>
      <c r="S403" s="121"/>
      <c r="T403" s="121"/>
      <c r="U403" s="121"/>
      <c r="V403" s="121"/>
      <c r="W403" s="620"/>
      <c r="X403" s="824"/>
      <c r="Y403" s="824"/>
      <c r="Z403" s="824"/>
      <c r="AA403" s="824"/>
      <c r="AB403" s="824"/>
      <c r="AC403" s="824"/>
      <c r="AD403" s="82"/>
      <c r="AE403" s="82"/>
      <c r="AF403" s="82"/>
    </row>
    <row r="404" spans="2:32" ht="15" customHeight="1">
      <c r="B404" s="82"/>
      <c r="C404" s="526"/>
      <c r="D404" s="278" t="s">
        <v>590</v>
      </c>
      <c r="E404" s="576"/>
      <c r="F404" s="75" t="s">
        <v>990</v>
      </c>
      <c r="G404" s="75"/>
      <c r="H404" s="654"/>
      <c r="I404" s="286" t="s">
        <v>639</v>
      </c>
      <c r="J404" s="286"/>
      <c r="K404" s="286"/>
      <c r="L404" s="286"/>
      <c r="M404" s="286"/>
      <c r="N404" s="286"/>
      <c r="O404" s="286"/>
      <c r="P404" s="286"/>
      <c r="Q404" s="286"/>
      <c r="R404" s="286"/>
      <c r="S404" s="286"/>
      <c r="T404" s="286"/>
      <c r="U404" s="286"/>
      <c r="V404" s="286"/>
      <c r="W404" s="395"/>
      <c r="X404" s="825"/>
      <c r="Y404" s="825"/>
      <c r="Z404" s="825"/>
      <c r="AA404" s="825"/>
      <c r="AB404" s="825"/>
      <c r="AC404" s="825"/>
      <c r="AD404" s="82"/>
      <c r="AE404" s="82"/>
      <c r="AF404" s="82"/>
    </row>
    <row r="405" spans="2:32" ht="15" customHeight="1">
      <c r="B405" s="82"/>
      <c r="C405" s="526"/>
      <c r="D405" s="279"/>
      <c r="E405" s="577"/>
      <c r="F405" s="71"/>
      <c r="G405" s="71"/>
      <c r="H405" s="252"/>
      <c r="I405" s="281"/>
      <c r="J405" s="281"/>
      <c r="K405" s="281"/>
      <c r="L405" s="281"/>
      <c r="M405" s="281"/>
      <c r="N405" s="281"/>
      <c r="O405" s="281"/>
      <c r="P405" s="281"/>
      <c r="Q405" s="281"/>
      <c r="R405" s="281"/>
      <c r="S405" s="281"/>
      <c r="T405" s="281"/>
      <c r="U405" s="281"/>
      <c r="V405" s="281"/>
      <c r="W405" s="396"/>
      <c r="X405" s="825"/>
      <c r="Y405" s="825"/>
      <c r="Z405" s="825"/>
      <c r="AA405" s="825"/>
      <c r="AB405" s="825"/>
      <c r="AC405" s="825"/>
      <c r="AD405" s="82"/>
      <c r="AE405" s="82"/>
      <c r="AF405" s="82"/>
    </row>
    <row r="406" spans="2:32" ht="15" customHeight="1">
      <c r="C406" s="526"/>
      <c r="D406" s="554"/>
      <c r="E406" s="578"/>
      <c r="F406" s="77"/>
      <c r="G406" s="77"/>
      <c r="H406" s="655"/>
      <c r="I406" s="281"/>
      <c r="J406" s="281"/>
      <c r="K406" s="281"/>
      <c r="L406" s="281"/>
      <c r="M406" s="281"/>
      <c r="N406" s="281"/>
      <c r="O406" s="281"/>
      <c r="P406" s="281"/>
      <c r="Q406" s="281"/>
      <c r="R406" s="281"/>
      <c r="S406" s="281"/>
      <c r="T406" s="281"/>
      <c r="U406" s="281"/>
      <c r="V406" s="281"/>
      <c r="W406" s="396"/>
      <c r="X406" s="825"/>
      <c r="Y406" s="825"/>
      <c r="Z406" s="825"/>
      <c r="AA406" s="825"/>
      <c r="AB406" s="825"/>
      <c r="AC406" s="825"/>
    </row>
    <row r="407" spans="2:32" ht="15" customHeight="1">
      <c r="C407" s="526"/>
      <c r="D407" s="555" t="s">
        <v>1013</v>
      </c>
      <c r="E407" s="220"/>
      <c r="F407" s="10" t="s">
        <v>990</v>
      </c>
      <c r="G407" s="75"/>
      <c r="H407" s="186"/>
      <c r="I407" s="492" t="s">
        <v>1014</v>
      </c>
      <c r="J407" s="492"/>
      <c r="K407" s="492"/>
      <c r="L407" s="492"/>
      <c r="M407" s="492"/>
      <c r="N407" s="492"/>
      <c r="O407" s="492"/>
      <c r="P407" s="492"/>
      <c r="Q407" s="492"/>
      <c r="R407" s="492"/>
      <c r="S407" s="492"/>
      <c r="T407" s="492"/>
      <c r="U407" s="492"/>
      <c r="V407" s="492"/>
      <c r="W407" s="492"/>
      <c r="X407" s="825"/>
      <c r="Y407" s="825"/>
      <c r="Z407" s="825"/>
      <c r="AA407" s="825"/>
      <c r="AB407" s="825"/>
      <c r="AC407" s="825"/>
    </row>
    <row r="408" spans="2:32" ht="15" customHeight="1">
      <c r="C408" s="527"/>
      <c r="D408" s="556"/>
      <c r="E408" s="579"/>
      <c r="F408" s="12"/>
      <c r="G408" s="77"/>
      <c r="H408" s="188"/>
      <c r="I408" s="492"/>
      <c r="J408" s="492"/>
      <c r="K408" s="492"/>
      <c r="L408" s="492"/>
      <c r="M408" s="492"/>
      <c r="N408" s="492"/>
      <c r="O408" s="492"/>
      <c r="P408" s="492"/>
      <c r="Q408" s="492"/>
      <c r="R408" s="492"/>
      <c r="S408" s="492"/>
      <c r="T408" s="492"/>
      <c r="U408" s="492"/>
      <c r="V408" s="492"/>
      <c r="W408" s="492"/>
      <c r="X408" s="825"/>
      <c r="Y408" s="825"/>
      <c r="Z408" s="825"/>
      <c r="AA408" s="825"/>
      <c r="AB408" s="825"/>
      <c r="AC408" s="825"/>
    </row>
    <row r="409" spans="2:32" ht="15" customHeight="1">
      <c r="B409" s="82"/>
      <c r="C409" s="528" t="s">
        <v>1015</v>
      </c>
      <c r="D409" s="557"/>
      <c r="E409" s="580"/>
      <c r="F409" s="10" t="s">
        <v>990</v>
      </c>
      <c r="G409" s="75"/>
      <c r="H409" s="186"/>
      <c r="I409" s="553" t="s">
        <v>719</v>
      </c>
      <c r="J409" s="176"/>
      <c r="K409" s="176"/>
      <c r="L409" s="176"/>
      <c r="M409" s="176"/>
      <c r="N409" s="176"/>
      <c r="O409" s="176"/>
      <c r="P409" s="176"/>
      <c r="Q409" s="176"/>
      <c r="R409" s="176"/>
      <c r="S409" s="176"/>
      <c r="T409" s="176"/>
      <c r="U409" s="176"/>
      <c r="V409" s="176"/>
      <c r="W409" s="574"/>
      <c r="X409" s="825"/>
      <c r="Y409" s="825"/>
      <c r="Z409" s="825"/>
      <c r="AA409" s="825"/>
      <c r="AB409" s="825"/>
      <c r="AC409" s="825"/>
      <c r="AD409" s="82"/>
      <c r="AE409" s="82"/>
      <c r="AF409" s="82"/>
    </row>
    <row r="410" spans="2:32" ht="15" customHeight="1">
      <c r="B410" s="82"/>
      <c r="C410" s="529"/>
      <c r="D410" s="558"/>
      <c r="E410" s="581"/>
      <c r="F410" s="12"/>
      <c r="G410" s="77"/>
      <c r="H410" s="188"/>
      <c r="I410" s="60"/>
      <c r="J410" s="134"/>
      <c r="K410" s="134"/>
      <c r="L410" s="134"/>
      <c r="M410" s="134"/>
      <c r="N410" s="134"/>
      <c r="O410" s="134"/>
      <c r="P410" s="134"/>
      <c r="Q410" s="134"/>
      <c r="R410" s="134"/>
      <c r="S410" s="134"/>
      <c r="T410" s="134"/>
      <c r="U410" s="134"/>
      <c r="V410" s="134"/>
      <c r="W410" s="575"/>
      <c r="X410" s="825"/>
      <c r="Y410" s="825"/>
      <c r="Z410" s="825"/>
      <c r="AA410" s="825"/>
      <c r="AB410" s="825"/>
      <c r="AC410" s="825"/>
      <c r="AD410" s="82"/>
      <c r="AE410" s="82"/>
      <c r="AF410" s="82"/>
    </row>
    <row r="411" spans="2:32" ht="15" customHeight="1">
      <c r="B411" s="82"/>
      <c r="C411" s="530" t="s">
        <v>1016</v>
      </c>
      <c r="D411" s="559"/>
      <c r="E411" s="582"/>
      <c r="F411" s="10" t="s">
        <v>990</v>
      </c>
      <c r="G411" s="75"/>
      <c r="H411" s="186"/>
      <c r="I411" s="553" t="s">
        <v>304</v>
      </c>
      <c r="J411" s="176"/>
      <c r="K411" s="176"/>
      <c r="L411" s="176"/>
      <c r="M411" s="176"/>
      <c r="N411" s="176"/>
      <c r="O411" s="176"/>
      <c r="P411" s="176"/>
      <c r="Q411" s="176"/>
      <c r="R411" s="176"/>
      <c r="S411" s="176"/>
      <c r="T411" s="176"/>
      <c r="U411" s="176"/>
      <c r="V411" s="176"/>
      <c r="W411" s="574"/>
      <c r="X411" s="825"/>
      <c r="Y411" s="825"/>
      <c r="Z411" s="825"/>
      <c r="AA411" s="825"/>
      <c r="AB411" s="825"/>
      <c r="AC411" s="825"/>
      <c r="AD411" s="82"/>
      <c r="AE411" s="82"/>
      <c r="AF411" s="82"/>
    </row>
    <row r="412" spans="2:32" ht="15" customHeight="1">
      <c r="B412" s="82"/>
      <c r="C412" s="531"/>
      <c r="D412" s="560"/>
      <c r="E412" s="583"/>
      <c r="F412" s="12"/>
      <c r="G412" s="77"/>
      <c r="H412" s="188"/>
      <c r="I412" s="60"/>
      <c r="J412" s="134"/>
      <c r="K412" s="134"/>
      <c r="L412" s="134"/>
      <c r="M412" s="134"/>
      <c r="N412" s="134"/>
      <c r="O412" s="134"/>
      <c r="P412" s="134"/>
      <c r="Q412" s="134"/>
      <c r="R412" s="134"/>
      <c r="S412" s="134"/>
      <c r="T412" s="134"/>
      <c r="U412" s="134"/>
      <c r="V412" s="134"/>
      <c r="W412" s="575"/>
      <c r="X412" s="825"/>
      <c r="Y412" s="825"/>
      <c r="Z412" s="825"/>
      <c r="AA412" s="825"/>
      <c r="AB412" s="825"/>
      <c r="AC412" s="825"/>
      <c r="AD412" s="82"/>
      <c r="AE412" s="82"/>
      <c r="AF412" s="82"/>
    </row>
    <row r="413" spans="2:32" ht="15" customHeight="1">
      <c r="B413" s="82"/>
      <c r="C413" s="278" t="s">
        <v>646</v>
      </c>
      <c r="D413" s="286"/>
      <c r="E413" s="286"/>
      <c r="F413" s="286"/>
      <c r="G413" s="286"/>
      <c r="H413" s="576"/>
      <c r="I413" s="176"/>
      <c r="J413" s="176"/>
      <c r="K413" s="176"/>
      <c r="L413" s="176"/>
      <c r="M413" s="176"/>
      <c r="N413" s="176"/>
      <c r="O413" s="176"/>
      <c r="P413" s="176"/>
      <c r="Q413" s="176"/>
      <c r="R413" s="176"/>
      <c r="S413" s="176"/>
      <c r="T413" s="176"/>
      <c r="U413" s="176"/>
      <c r="V413" s="176"/>
      <c r="W413" s="176"/>
      <c r="X413" s="176"/>
      <c r="Y413" s="176"/>
      <c r="Z413" s="176"/>
      <c r="AA413" s="176"/>
      <c r="AB413" s="176"/>
      <c r="AC413" s="869"/>
      <c r="AD413" s="82"/>
      <c r="AE413" s="82"/>
      <c r="AF413" s="82"/>
    </row>
    <row r="414" spans="2:32" ht="15" customHeight="1">
      <c r="B414" s="82"/>
      <c r="C414" s="279"/>
      <c r="D414" s="281"/>
      <c r="E414" s="281"/>
      <c r="F414" s="281"/>
      <c r="G414" s="281"/>
      <c r="H414" s="577"/>
      <c r="I414" s="72"/>
      <c r="J414" s="72"/>
      <c r="M414" s="146"/>
      <c r="N414" s="72" t="s">
        <v>872</v>
      </c>
      <c r="O414" s="72"/>
      <c r="P414" s="72"/>
      <c r="Q414" s="72"/>
      <c r="R414" s="72"/>
      <c r="U414" s="146"/>
      <c r="V414" s="72" t="s">
        <v>199</v>
      </c>
      <c r="W414" s="72"/>
      <c r="X414" s="72"/>
      <c r="Y414" s="72"/>
      <c r="Z414" s="72"/>
      <c r="AA414" s="72"/>
      <c r="AB414" s="72"/>
      <c r="AC414" s="869"/>
      <c r="AD414" s="82"/>
      <c r="AE414" s="82"/>
      <c r="AF414" s="82"/>
    </row>
    <row r="415" spans="2:32" ht="15" customHeight="1">
      <c r="B415" s="82"/>
      <c r="C415" s="279" t="s">
        <v>876</v>
      </c>
      <c r="D415" s="281"/>
      <c r="E415" s="281"/>
      <c r="F415" s="281"/>
      <c r="G415" s="281"/>
      <c r="H415" s="577"/>
      <c r="I415" s="72"/>
      <c r="J415" s="72"/>
      <c r="K415" s="72"/>
      <c r="L415" s="72"/>
      <c r="M415" s="72"/>
      <c r="N415" s="72"/>
      <c r="O415" s="72"/>
      <c r="P415" s="72"/>
      <c r="Q415" s="72"/>
      <c r="R415" s="72"/>
      <c r="S415" s="72"/>
      <c r="T415" s="72"/>
      <c r="U415" s="72"/>
      <c r="V415" s="72"/>
      <c r="W415" s="72"/>
      <c r="X415" s="72"/>
      <c r="Y415" s="72"/>
      <c r="Z415" s="72"/>
      <c r="AA415" s="72"/>
      <c r="AB415" s="72"/>
      <c r="AC415" s="869"/>
      <c r="AD415" s="82"/>
      <c r="AE415" s="82"/>
      <c r="AF415" s="82"/>
    </row>
    <row r="416" spans="2:32" ht="15" customHeight="1">
      <c r="B416" s="82"/>
      <c r="C416" s="279"/>
      <c r="D416" s="281"/>
      <c r="E416" s="281"/>
      <c r="F416" s="281"/>
      <c r="G416" s="281"/>
      <c r="H416" s="577"/>
      <c r="I416" s="72"/>
      <c r="J416" s="72"/>
      <c r="K416" s="414" t="s">
        <v>873</v>
      </c>
      <c r="L416" s="209"/>
      <c r="M416" s="213"/>
      <c r="N416" s="213"/>
      <c r="O416" s="213"/>
      <c r="P416" s="213"/>
      <c r="Q416" s="213"/>
      <c r="R416" s="213"/>
      <c r="S416" s="213"/>
      <c r="T416" s="213"/>
      <c r="U416" s="213"/>
      <c r="V416" s="213"/>
      <c r="W416" s="213"/>
      <c r="X416" s="213"/>
      <c r="Y416" s="213"/>
      <c r="Z416" s="215"/>
      <c r="AA416" s="72" t="s">
        <v>4</v>
      </c>
      <c r="AB416" s="72"/>
      <c r="AC416" s="869"/>
      <c r="AD416" s="82"/>
      <c r="AE416" s="82"/>
      <c r="AF416" s="82"/>
    </row>
    <row r="417" spans="1:33" ht="15" customHeight="1">
      <c r="B417" s="82"/>
      <c r="C417" s="60"/>
      <c r="D417" s="134"/>
      <c r="E417" s="134"/>
      <c r="F417" s="134"/>
      <c r="G417" s="134"/>
      <c r="H417" s="315"/>
      <c r="I417" s="134"/>
      <c r="J417" s="134"/>
      <c r="K417" s="134"/>
      <c r="L417" s="134"/>
      <c r="M417" s="134"/>
      <c r="N417" s="134"/>
      <c r="O417" s="134"/>
      <c r="P417" s="134"/>
      <c r="Q417" s="134"/>
      <c r="R417" s="134"/>
      <c r="S417" s="134"/>
      <c r="T417" s="134"/>
      <c r="U417" s="134"/>
      <c r="V417" s="134"/>
      <c r="W417" s="134"/>
      <c r="X417" s="134"/>
      <c r="Y417" s="134"/>
      <c r="Z417" s="134"/>
      <c r="AA417" s="134"/>
      <c r="AB417" s="134"/>
      <c r="AC417" s="575"/>
      <c r="AD417" s="82"/>
      <c r="AE417" s="82"/>
      <c r="AF417" s="82"/>
    </row>
    <row r="418" spans="1:33" ht="15" customHeight="1">
      <c r="B418" s="82"/>
      <c r="C418" s="82"/>
      <c r="D418" s="82"/>
      <c r="E418" s="82"/>
      <c r="F418" s="82"/>
      <c r="G418" s="82"/>
      <c r="H418" s="82"/>
      <c r="I418" s="82"/>
      <c r="J418" s="82"/>
      <c r="K418" s="82"/>
      <c r="L418" s="82"/>
      <c r="M418" s="82"/>
      <c r="N418" s="534"/>
      <c r="O418" s="82"/>
      <c r="P418" s="82"/>
      <c r="Q418" s="82"/>
      <c r="R418" s="82"/>
      <c r="S418" s="82"/>
      <c r="T418" s="82"/>
      <c r="U418" s="82"/>
      <c r="V418" s="82"/>
      <c r="W418" s="82"/>
      <c r="X418" s="82"/>
      <c r="Y418" s="482"/>
      <c r="Z418" s="82"/>
      <c r="AA418" s="82"/>
      <c r="AB418" s="82"/>
      <c r="AC418" s="82"/>
      <c r="AD418" s="82"/>
      <c r="AE418" s="82"/>
      <c r="AF418" s="82"/>
    </row>
    <row r="419" spans="1:33" ht="15" customHeight="1">
      <c r="B419" s="82" t="s">
        <v>795</v>
      </c>
      <c r="C419" s="82"/>
      <c r="D419" s="82"/>
      <c r="E419" s="82"/>
      <c r="F419" s="82"/>
      <c r="G419" s="82"/>
      <c r="H419" s="82"/>
      <c r="I419" s="82"/>
      <c r="J419" s="82"/>
      <c r="K419" s="82"/>
      <c r="L419" s="82"/>
      <c r="M419" s="82"/>
      <c r="N419" s="82"/>
      <c r="O419" s="82"/>
      <c r="T419" s="82"/>
      <c r="U419" s="82"/>
      <c r="V419" s="82"/>
      <c r="W419" s="82"/>
      <c r="X419" s="82"/>
      <c r="Y419" s="839" t="s">
        <v>820</v>
      </c>
      <c r="Z419" s="381"/>
      <c r="AA419" s="381"/>
      <c r="AB419" s="381"/>
      <c r="AC419" s="381"/>
      <c r="AD419" s="381"/>
      <c r="AE419" s="381"/>
      <c r="AF419" s="381"/>
      <c r="AG419" s="443"/>
    </row>
    <row r="420" spans="1:33" ht="15" customHeight="1">
      <c r="B420" s="82"/>
      <c r="C420" s="82" t="s">
        <v>878</v>
      </c>
      <c r="D420" s="82"/>
      <c r="E420" s="82"/>
      <c r="F420" s="82"/>
      <c r="G420" s="82"/>
      <c r="H420" s="82"/>
      <c r="I420" s="82"/>
      <c r="J420" s="82"/>
      <c r="K420" s="82"/>
      <c r="L420" s="82"/>
      <c r="M420" s="82"/>
      <c r="N420" s="82"/>
      <c r="O420" s="82"/>
      <c r="T420" s="82"/>
      <c r="U420" s="82"/>
      <c r="V420" s="82"/>
      <c r="W420" s="82"/>
      <c r="X420" s="82"/>
      <c r="Y420" s="830"/>
      <c r="Z420" s="381"/>
      <c r="AA420" s="381"/>
      <c r="AB420" s="381"/>
      <c r="AC420" s="381"/>
      <c r="AD420" s="381"/>
      <c r="AE420" s="381"/>
      <c r="AF420" s="381"/>
      <c r="AG420" s="443"/>
    </row>
    <row r="421" spans="1:33" ht="15" customHeight="1">
      <c r="B421" s="82"/>
      <c r="C421" s="82"/>
      <c r="D421" s="82"/>
      <c r="E421" s="82"/>
      <c r="F421" s="82"/>
      <c r="G421" s="82"/>
      <c r="H421" s="82"/>
      <c r="I421" s="82"/>
      <c r="J421" s="82"/>
      <c r="K421" s="82"/>
      <c r="L421" s="82"/>
      <c r="M421" s="82"/>
      <c r="N421" s="82"/>
      <c r="O421" s="82"/>
      <c r="T421" s="82"/>
      <c r="U421" s="82"/>
      <c r="V421" s="82"/>
      <c r="W421" s="82"/>
      <c r="X421" s="82"/>
      <c r="Y421" s="37"/>
      <c r="Z421" s="82"/>
      <c r="AA421" s="82"/>
      <c r="AB421" s="82"/>
      <c r="AC421" s="82"/>
      <c r="AD421" s="82"/>
      <c r="AE421" s="82"/>
      <c r="AF421" s="82"/>
    </row>
    <row r="422" spans="1:33" ht="15" customHeight="1">
      <c r="B422" s="82"/>
      <c r="C422" s="146"/>
      <c r="D422" s="82" t="s">
        <v>1003</v>
      </c>
      <c r="E422" s="82"/>
      <c r="F422" s="82"/>
      <c r="G422" s="82"/>
      <c r="H422" s="82"/>
      <c r="I422" s="82"/>
      <c r="J422" s="82"/>
      <c r="K422" s="82"/>
      <c r="L422" s="82"/>
      <c r="M422" s="82"/>
      <c r="N422" s="146"/>
      <c r="O422" s="4" t="s">
        <v>466</v>
      </c>
      <c r="R422" s="146"/>
      <c r="S422" s="4" t="s">
        <v>57</v>
      </c>
      <c r="T422" s="82"/>
      <c r="U422" s="82"/>
      <c r="V422" s="82"/>
      <c r="W422" s="82"/>
      <c r="X422" s="82"/>
      <c r="Y422" s="37"/>
      <c r="Z422" s="82"/>
      <c r="AA422" s="82"/>
      <c r="AB422" s="82"/>
      <c r="AC422" s="82"/>
      <c r="AD422" s="82"/>
      <c r="AE422" s="82"/>
      <c r="AF422" s="82"/>
    </row>
    <row r="423" spans="1:33" ht="15" customHeight="1">
      <c r="B423" s="82"/>
      <c r="C423" s="146"/>
      <c r="D423" s="82" t="s">
        <v>200</v>
      </c>
      <c r="E423" s="82"/>
      <c r="F423" s="82"/>
      <c r="G423" s="146"/>
      <c r="H423" s="82" t="s">
        <v>997</v>
      </c>
      <c r="I423" s="82"/>
      <c r="J423" s="82"/>
      <c r="K423" s="146"/>
      <c r="L423" s="82" t="s">
        <v>879</v>
      </c>
      <c r="M423" s="82"/>
      <c r="N423" s="82"/>
      <c r="O423" s="146"/>
      <c r="P423" s="4" t="s">
        <v>31</v>
      </c>
      <c r="S423" s="146"/>
      <c r="T423" s="82" t="s">
        <v>881</v>
      </c>
      <c r="U423" s="82"/>
      <c r="V423" s="82"/>
      <c r="W423" s="82"/>
      <c r="X423" s="82"/>
      <c r="Y423" s="37"/>
      <c r="Z423" s="82"/>
      <c r="AA423" s="82"/>
      <c r="AB423" s="82"/>
      <c r="AC423" s="82"/>
      <c r="AD423" s="82"/>
      <c r="AE423" s="82"/>
      <c r="AF423" s="82"/>
    </row>
    <row r="424" spans="1:33" ht="15" customHeight="1">
      <c r="B424" s="82"/>
      <c r="C424" s="146"/>
      <c r="D424" s="82" t="s">
        <v>809</v>
      </c>
      <c r="E424" s="82"/>
      <c r="F424" s="82"/>
      <c r="G424" s="146"/>
      <c r="H424" s="82" t="s">
        <v>698</v>
      </c>
      <c r="I424" s="82"/>
      <c r="J424" s="82"/>
      <c r="K424" s="146"/>
      <c r="L424" s="82" t="s">
        <v>479</v>
      </c>
      <c r="M424" s="82"/>
      <c r="N424" s="82"/>
      <c r="O424" s="82"/>
      <c r="P424" s="82"/>
      <c r="R424" s="82"/>
      <c r="S424" s="146"/>
      <c r="T424" s="82" t="s">
        <v>880</v>
      </c>
      <c r="U424" s="82"/>
      <c r="V424" s="82"/>
      <c r="W424" s="82"/>
      <c r="X424" s="82"/>
      <c r="Y424" s="37"/>
      <c r="Z424" s="82"/>
      <c r="AA424" s="82"/>
      <c r="AB424" s="82"/>
      <c r="AC424" s="82"/>
      <c r="AD424" s="82"/>
      <c r="AE424" s="82"/>
      <c r="AF424" s="82"/>
    </row>
    <row r="425" spans="1:33" ht="15" customHeight="1">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37"/>
      <c r="Z425" s="82"/>
      <c r="AA425" s="82"/>
      <c r="AB425" s="82"/>
      <c r="AC425" s="82"/>
      <c r="AD425" s="82"/>
      <c r="AE425" s="82"/>
      <c r="AF425" s="82"/>
    </row>
    <row r="426" spans="1:33" ht="15" customHeight="1">
      <c r="B426" s="82"/>
      <c r="C426" s="82" t="s">
        <v>733</v>
      </c>
      <c r="D426" s="82"/>
      <c r="E426" s="82"/>
      <c r="F426" s="82"/>
      <c r="G426" s="82"/>
      <c r="H426" s="82"/>
      <c r="I426" s="82"/>
      <c r="J426" s="82"/>
      <c r="K426" s="82"/>
      <c r="L426" s="82"/>
      <c r="M426" s="82"/>
      <c r="N426" s="82"/>
      <c r="O426" s="82"/>
      <c r="P426" s="82"/>
      <c r="Q426" s="82"/>
      <c r="R426" s="82"/>
      <c r="S426" s="82"/>
      <c r="T426" s="82"/>
      <c r="U426" s="82"/>
      <c r="V426" s="82"/>
      <c r="W426" s="82"/>
      <c r="X426" s="82"/>
      <c r="Y426" s="831"/>
      <c r="Z426" s="82"/>
      <c r="AA426" s="82"/>
      <c r="AB426" s="82"/>
      <c r="AC426" s="82"/>
      <c r="AD426" s="82"/>
      <c r="AE426" s="82"/>
      <c r="AF426" s="82"/>
    </row>
    <row r="427" spans="1:33" ht="15" customHeight="1">
      <c r="B427" s="82"/>
      <c r="C427" s="499" t="s">
        <v>341</v>
      </c>
      <c r="D427" s="499"/>
      <c r="E427" s="499"/>
      <c r="F427" s="499"/>
      <c r="G427" s="499"/>
      <c r="H427" s="499" t="s">
        <v>882</v>
      </c>
      <c r="I427" s="499"/>
      <c r="J427" s="499"/>
      <c r="K427" s="499"/>
      <c r="L427" s="499"/>
      <c r="M427" s="499"/>
      <c r="N427" s="499"/>
      <c r="O427" s="499"/>
      <c r="P427" s="499"/>
      <c r="Q427" s="499" t="s">
        <v>61</v>
      </c>
      <c r="R427" s="499"/>
      <c r="S427" s="499"/>
      <c r="T427" s="499"/>
      <c r="U427" s="499"/>
      <c r="V427" s="499"/>
      <c r="W427" s="499"/>
      <c r="X427" s="82"/>
      <c r="Y427" s="37"/>
      <c r="Z427" s="82"/>
      <c r="AA427" s="82"/>
      <c r="AB427" s="82"/>
      <c r="AC427" s="82"/>
      <c r="AD427" s="82"/>
      <c r="AE427" s="82"/>
      <c r="AF427" s="82"/>
    </row>
    <row r="428" spans="1:33" ht="15" customHeight="1">
      <c r="B428" s="82"/>
      <c r="C428" s="194"/>
      <c r="D428" s="194"/>
      <c r="E428" s="194"/>
      <c r="F428" s="194"/>
      <c r="G428" s="194"/>
      <c r="H428" s="194"/>
      <c r="I428" s="194"/>
      <c r="J428" s="194"/>
      <c r="K428" s="194"/>
      <c r="L428" s="194"/>
      <c r="M428" s="194"/>
      <c r="N428" s="194"/>
      <c r="O428" s="194"/>
      <c r="P428" s="194"/>
      <c r="Q428" s="194"/>
      <c r="R428" s="194"/>
      <c r="S428" s="194"/>
      <c r="T428" s="194"/>
      <c r="U428" s="194"/>
      <c r="V428" s="194"/>
      <c r="W428" s="194"/>
      <c r="X428" s="82"/>
      <c r="Y428" s="831"/>
      <c r="Z428" s="82"/>
      <c r="AA428" s="82"/>
      <c r="AB428" s="82"/>
      <c r="AC428" s="82"/>
      <c r="AD428" s="82"/>
      <c r="AE428" s="82"/>
      <c r="AF428" s="82"/>
    </row>
    <row r="429" spans="1:33" ht="15" customHeight="1">
      <c r="B429" s="82"/>
      <c r="C429" s="194"/>
      <c r="D429" s="194"/>
      <c r="E429" s="194"/>
      <c r="F429" s="194"/>
      <c r="G429" s="194"/>
      <c r="H429" s="194"/>
      <c r="I429" s="194"/>
      <c r="J429" s="194"/>
      <c r="K429" s="194"/>
      <c r="L429" s="194"/>
      <c r="M429" s="194"/>
      <c r="N429" s="194"/>
      <c r="O429" s="194"/>
      <c r="P429" s="194"/>
      <c r="Q429" s="194"/>
      <c r="R429" s="194"/>
      <c r="S429" s="194"/>
      <c r="T429" s="194"/>
      <c r="U429" s="194"/>
      <c r="V429" s="194"/>
      <c r="W429" s="194"/>
      <c r="X429" s="82"/>
      <c r="Y429" s="37"/>
      <c r="Z429" s="82"/>
      <c r="AA429" s="82"/>
      <c r="AB429" s="82"/>
      <c r="AC429" s="82"/>
      <c r="AD429" s="82"/>
      <c r="AE429" s="82"/>
      <c r="AF429" s="82"/>
    </row>
    <row r="430" spans="1:33" ht="15" customHeight="1">
      <c r="A430" s="37"/>
      <c r="B430" s="82"/>
      <c r="C430" s="194"/>
      <c r="D430" s="194"/>
      <c r="E430" s="194"/>
      <c r="F430" s="194"/>
      <c r="G430" s="194"/>
      <c r="H430" s="194"/>
      <c r="I430" s="194"/>
      <c r="J430" s="194"/>
      <c r="K430" s="194"/>
      <c r="L430" s="194"/>
      <c r="M430" s="194"/>
      <c r="N430" s="194"/>
      <c r="O430" s="194"/>
      <c r="P430" s="194"/>
      <c r="Q430" s="194"/>
      <c r="R430" s="194"/>
      <c r="S430" s="194"/>
      <c r="T430" s="194"/>
      <c r="U430" s="194"/>
      <c r="V430" s="194"/>
      <c r="W430" s="194"/>
      <c r="X430" s="82"/>
      <c r="Y430" s="37"/>
      <c r="Z430" s="82"/>
      <c r="AA430" s="82"/>
      <c r="AB430" s="82"/>
      <c r="AC430" s="82"/>
      <c r="AD430" s="82"/>
      <c r="AE430" s="82"/>
      <c r="AF430" s="82"/>
    </row>
    <row r="431" spans="1:33" ht="15" customHeight="1">
      <c r="A431" s="37"/>
      <c r="B431" s="82"/>
      <c r="C431" s="194"/>
      <c r="D431" s="194"/>
      <c r="E431" s="194"/>
      <c r="F431" s="194"/>
      <c r="G431" s="194"/>
      <c r="H431" s="194"/>
      <c r="I431" s="194"/>
      <c r="J431" s="194"/>
      <c r="K431" s="194"/>
      <c r="L431" s="194"/>
      <c r="M431" s="194"/>
      <c r="N431" s="194"/>
      <c r="O431" s="194"/>
      <c r="P431" s="194"/>
      <c r="Q431" s="194"/>
      <c r="R431" s="194"/>
      <c r="S431" s="194"/>
      <c r="T431" s="194"/>
      <c r="U431" s="194"/>
      <c r="V431" s="194"/>
      <c r="W431" s="194"/>
      <c r="X431" s="82"/>
      <c r="Y431" s="37"/>
      <c r="Z431" s="82"/>
      <c r="AA431" s="82"/>
      <c r="AB431" s="82"/>
      <c r="AC431" s="82"/>
      <c r="AD431" s="82"/>
      <c r="AE431" s="82"/>
      <c r="AF431" s="82"/>
    </row>
    <row r="432" spans="1:33" ht="15" customHeight="1">
      <c r="A432" s="37"/>
      <c r="B432" s="82"/>
      <c r="C432" s="194"/>
      <c r="D432" s="194"/>
      <c r="E432" s="194"/>
      <c r="F432" s="194"/>
      <c r="G432" s="194"/>
      <c r="H432" s="194"/>
      <c r="I432" s="194"/>
      <c r="J432" s="194"/>
      <c r="K432" s="194"/>
      <c r="L432" s="194"/>
      <c r="M432" s="194"/>
      <c r="N432" s="194"/>
      <c r="O432" s="194"/>
      <c r="P432" s="194"/>
      <c r="Q432" s="194"/>
      <c r="R432" s="194"/>
      <c r="S432" s="194"/>
      <c r="T432" s="194"/>
      <c r="U432" s="194"/>
      <c r="V432" s="194"/>
      <c r="W432" s="194"/>
      <c r="X432" s="82"/>
      <c r="Y432" s="37"/>
      <c r="Z432" s="82"/>
      <c r="AA432" s="82"/>
      <c r="AB432" s="82"/>
      <c r="AC432" s="82"/>
      <c r="AD432" s="82"/>
      <c r="AE432" s="82"/>
      <c r="AF432" s="82"/>
    </row>
    <row r="433" spans="1:33" ht="15" customHeight="1">
      <c r="A433" s="37"/>
      <c r="B433" s="82"/>
      <c r="C433" s="194"/>
      <c r="D433" s="194"/>
      <c r="E433" s="194"/>
      <c r="F433" s="194"/>
      <c r="G433" s="194"/>
      <c r="H433" s="194"/>
      <c r="I433" s="194"/>
      <c r="J433" s="194"/>
      <c r="K433" s="194"/>
      <c r="L433" s="194"/>
      <c r="M433" s="194"/>
      <c r="N433" s="194"/>
      <c r="O433" s="194"/>
      <c r="P433" s="194"/>
      <c r="Q433" s="194"/>
      <c r="R433" s="194"/>
      <c r="S433" s="194"/>
      <c r="T433" s="194"/>
      <c r="U433" s="194"/>
      <c r="V433" s="194"/>
      <c r="W433" s="194"/>
      <c r="X433" s="82"/>
      <c r="Y433" s="37"/>
      <c r="Z433" s="82"/>
      <c r="AA433" s="82"/>
      <c r="AB433" s="82"/>
      <c r="AC433" s="82"/>
      <c r="AD433" s="82"/>
      <c r="AE433" s="82"/>
      <c r="AF433" s="82"/>
    </row>
    <row r="434" spans="1:33" ht="15" customHeight="1">
      <c r="A434" s="37"/>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37"/>
      <c r="Z434" s="82"/>
      <c r="AA434" s="82"/>
      <c r="AB434" s="82"/>
      <c r="AC434" s="82"/>
      <c r="AD434" s="82"/>
      <c r="AE434" s="82"/>
      <c r="AF434" s="82"/>
    </row>
    <row r="435" spans="1:33" ht="15" customHeight="1">
      <c r="B435" s="82" t="s">
        <v>0</v>
      </c>
      <c r="C435" s="82"/>
      <c r="D435" s="82"/>
      <c r="E435" s="82"/>
      <c r="F435" s="82"/>
      <c r="G435" s="82"/>
      <c r="H435" s="82"/>
      <c r="I435" s="82"/>
      <c r="J435" s="82"/>
      <c r="K435" s="82"/>
      <c r="L435" s="82"/>
      <c r="M435" s="82"/>
      <c r="N435" s="82"/>
      <c r="O435" s="82"/>
      <c r="P435" s="82"/>
      <c r="Q435" s="82"/>
      <c r="R435" s="82"/>
      <c r="S435" s="82"/>
      <c r="T435" s="82"/>
      <c r="U435" s="82"/>
      <c r="V435" s="82"/>
      <c r="W435" s="82"/>
      <c r="X435" s="225"/>
      <c r="Y435" s="327" t="s">
        <v>1121</v>
      </c>
      <c r="Z435" s="374"/>
      <c r="AA435" s="374"/>
      <c r="AB435" s="374"/>
      <c r="AC435" s="374"/>
      <c r="AD435" s="374"/>
      <c r="AE435" s="374"/>
      <c r="AF435" s="374"/>
      <c r="AG435" s="440"/>
    </row>
    <row r="436" spans="1:33" ht="15" customHeight="1">
      <c r="A436" s="472"/>
      <c r="B436" s="474"/>
      <c r="C436" s="82"/>
      <c r="D436" s="82"/>
      <c r="E436" s="82"/>
      <c r="F436" s="82"/>
      <c r="G436" s="82"/>
      <c r="H436" s="82"/>
      <c r="I436" s="82"/>
      <c r="J436" s="82"/>
      <c r="K436" s="82"/>
      <c r="L436" s="82"/>
      <c r="M436" s="82"/>
      <c r="N436" s="82"/>
      <c r="O436" s="146"/>
      <c r="P436" s="72" t="s">
        <v>581</v>
      </c>
      <c r="Q436" s="72"/>
      <c r="R436" s="72"/>
      <c r="S436" s="146"/>
      <c r="T436" s="72" t="s">
        <v>97</v>
      </c>
      <c r="U436" s="82"/>
      <c r="V436" s="82"/>
      <c r="W436" s="82"/>
      <c r="X436" s="225"/>
      <c r="Y436" s="327"/>
      <c r="Z436" s="374"/>
      <c r="AA436" s="374"/>
      <c r="AB436" s="374"/>
      <c r="AC436" s="374"/>
      <c r="AD436" s="374"/>
      <c r="AE436" s="374"/>
      <c r="AF436" s="374"/>
      <c r="AG436" s="440"/>
    </row>
    <row r="437" spans="1:33" ht="15" customHeight="1">
      <c r="B437" s="82"/>
      <c r="C437" s="82"/>
      <c r="D437" s="82"/>
      <c r="E437" s="82"/>
      <c r="F437" s="82"/>
      <c r="G437" s="82"/>
      <c r="H437" s="82"/>
      <c r="I437" s="82"/>
      <c r="J437" s="82"/>
      <c r="K437" s="82"/>
      <c r="L437" s="82"/>
      <c r="M437" s="82"/>
      <c r="N437" s="82"/>
      <c r="O437" s="82"/>
      <c r="P437" s="82"/>
      <c r="Q437" s="82"/>
      <c r="R437" s="82"/>
      <c r="S437" s="82"/>
      <c r="T437" s="82"/>
      <c r="U437" s="82"/>
      <c r="V437" s="82"/>
      <c r="W437" s="82"/>
      <c r="X437" s="225"/>
      <c r="Y437" s="327"/>
      <c r="Z437" s="374"/>
      <c r="AA437" s="374"/>
      <c r="AB437" s="374"/>
      <c r="AC437" s="374"/>
      <c r="AD437" s="374"/>
      <c r="AE437" s="374"/>
      <c r="AF437" s="374"/>
      <c r="AG437" s="440"/>
    </row>
    <row r="438" spans="1:33" ht="15" customHeight="1">
      <c r="B438" s="82"/>
      <c r="C438" s="82" t="s">
        <v>1040</v>
      </c>
      <c r="D438" s="82"/>
      <c r="E438" s="82"/>
      <c r="F438" s="82"/>
      <c r="G438" s="82"/>
      <c r="H438" s="82"/>
      <c r="I438" s="82"/>
      <c r="J438" s="82"/>
      <c r="K438" s="82"/>
      <c r="L438" s="82"/>
      <c r="M438" s="82"/>
      <c r="N438" s="82"/>
      <c r="O438" s="82"/>
      <c r="P438" s="82"/>
      <c r="Q438" s="82"/>
      <c r="R438" s="82"/>
      <c r="S438" s="82"/>
      <c r="T438" s="82"/>
      <c r="U438" s="82"/>
      <c r="V438" s="82"/>
      <c r="W438" s="82"/>
      <c r="X438" s="225"/>
      <c r="Y438" s="327"/>
      <c r="Z438" s="374"/>
      <c r="AA438" s="374"/>
      <c r="AB438" s="374"/>
      <c r="AC438" s="374"/>
      <c r="AD438" s="374"/>
      <c r="AE438" s="374"/>
      <c r="AF438" s="374"/>
      <c r="AG438" s="440"/>
    </row>
    <row r="439" spans="1:33" ht="15" customHeight="1">
      <c r="B439" s="82"/>
      <c r="C439" s="82"/>
      <c r="D439" s="561"/>
      <c r="E439" s="561"/>
      <c r="F439" s="561"/>
      <c r="G439" s="561"/>
      <c r="H439" s="561"/>
      <c r="I439" s="561"/>
      <c r="J439" s="561"/>
      <c r="K439" s="561"/>
      <c r="L439" s="561"/>
      <c r="M439" s="561"/>
      <c r="N439" s="561"/>
      <c r="O439" s="561"/>
      <c r="P439" s="561"/>
      <c r="Q439" s="561"/>
      <c r="R439" s="561"/>
      <c r="S439" s="561"/>
      <c r="T439" s="561"/>
      <c r="U439" s="561"/>
      <c r="V439" s="561"/>
      <c r="W439" s="82"/>
      <c r="X439" s="225"/>
      <c r="Y439" s="327"/>
      <c r="Z439" s="374"/>
      <c r="AA439" s="374"/>
      <c r="AB439" s="374"/>
      <c r="AC439" s="374"/>
      <c r="AD439" s="374"/>
      <c r="AE439" s="374"/>
      <c r="AF439" s="374"/>
      <c r="AG439" s="440"/>
    </row>
    <row r="440" spans="1:33" ht="15" customHeight="1">
      <c r="D440" s="561"/>
      <c r="E440" s="561"/>
      <c r="F440" s="561"/>
      <c r="G440" s="561"/>
      <c r="H440" s="561"/>
      <c r="I440" s="561"/>
      <c r="J440" s="561"/>
      <c r="K440" s="561"/>
      <c r="L440" s="561"/>
      <c r="M440" s="561"/>
      <c r="N440" s="561"/>
      <c r="O440" s="561"/>
      <c r="P440" s="561"/>
      <c r="Q440" s="561"/>
      <c r="R440" s="561"/>
      <c r="S440" s="561"/>
      <c r="T440" s="561"/>
      <c r="U440" s="561"/>
      <c r="V440" s="561"/>
      <c r="X440" s="225"/>
      <c r="Y440" s="327"/>
      <c r="Z440" s="366"/>
      <c r="AA440" s="366"/>
      <c r="AB440" s="366"/>
      <c r="AC440" s="366"/>
      <c r="AD440" s="366"/>
      <c r="AE440" s="366"/>
      <c r="AF440" s="366"/>
      <c r="AG440" s="440"/>
    </row>
    <row r="441" spans="1:33" ht="15" customHeight="1">
      <c r="B441" s="82"/>
      <c r="C441" s="82"/>
      <c r="D441" s="561"/>
      <c r="E441" s="561"/>
      <c r="F441" s="561"/>
      <c r="G441" s="561"/>
      <c r="H441" s="561"/>
      <c r="I441" s="561"/>
      <c r="J441" s="561"/>
      <c r="K441" s="561"/>
      <c r="L441" s="561"/>
      <c r="M441" s="561"/>
      <c r="N441" s="561"/>
      <c r="O441" s="561"/>
      <c r="P441" s="561"/>
      <c r="Q441" s="561"/>
      <c r="R441" s="561"/>
      <c r="S441" s="561"/>
      <c r="T441" s="561"/>
      <c r="U441" s="561"/>
      <c r="V441" s="561"/>
      <c r="W441" s="82"/>
      <c r="X441" s="225"/>
      <c r="Y441" s="327"/>
      <c r="Z441" s="374"/>
      <c r="AA441" s="374"/>
      <c r="AB441" s="374"/>
      <c r="AC441" s="374"/>
      <c r="AD441" s="374"/>
      <c r="AE441" s="374"/>
      <c r="AF441" s="374"/>
      <c r="AG441" s="440"/>
    </row>
    <row r="442" spans="1:33" ht="15" customHeight="1">
      <c r="B442" s="82"/>
      <c r="C442" s="82"/>
      <c r="D442" s="82"/>
      <c r="E442" s="82"/>
      <c r="F442" s="82"/>
      <c r="G442" s="82"/>
      <c r="H442" s="82"/>
      <c r="I442" s="82"/>
      <c r="J442" s="82"/>
      <c r="K442" s="82"/>
      <c r="L442" s="82"/>
      <c r="M442" s="82"/>
      <c r="N442" s="82"/>
      <c r="O442" s="82"/>
      <c r="P442" s="82"/>
      <c r="Q442" s="82"/>
      <c r="R442" s="82"/>
      <c r="S442" s="82"/>
      <c r="T442" s="82"/>
      <c r="U442" s="82"/>
      <c r="V442" s="82"/>
      <c r="W442" s="82"/>
      <c r="X442" s="225"/>
      <c r="Y442" s="82"/>
      <c r="Z442" s="673"/>
      <c r="AA442" s="673"/>
      <c r="AB442" s="673"/>
      <c r="AC442" s="673"/>
      <c r="AD442" s="673"/>
      <c r="AE442" s="673"/>
      <c r="AF442" s="673"/>
      <c r="AG442" s="878"/>
    </row>
    <row r="443" spans="1:33" ht="15" customHeight="1">
      <c r="B443" s="82" t="s">
        <v>735</v>
      </c>
      <c r="C443" s="82"/>
      <c r="D443" s="82"/>
      <c r="E443" s="82"/>
      <c r="F443" s="82"/>
      <c r="G443" s="82"/>
      <c r="H443" s="82"/>
      <c r="I443" s="82"/>
      <c r="J443" s="82"/>
      <c r="K443" s="82"/>
      <c r="L443" s="82"/>
      <c r="M443" s="82"/>
      <c r="N443" s="82"/>
      <c r="O443" s="82"/>
      <c r="P443" s="82"/>
      <c r="Q443" s="146"/>
      <c r="R443" s="72" t="s">
        <v>461</v>
      </c>
      <c r="S443" s="72"/>
      <c r="T443" s="72"/>
      <c r="U443" s="146"/>
      <c r="V443" s="72" t="s">
        <v>388</v>
      </c>
      <c r="W443" s="82"/>
      <c r="X443" s="225"/>
      <c r="Y443" s="82"/>
      <c r="Z443" s="673"/>
      <c r="AA443" s="673"/>
      <c r="AB443" s="673"/>
      <c r="AC443" s="673"/>
      <c r="AD443" s="673"/>
      <c r="AE443" s="82"/>
      <c r="AF443" s="82"/>
      <c r="AG443" s="878"/>
    </row>
    <row r="444" spans="1:33" ht="15" customHeight="1">
      <c r="A444" s="18"/>
      <c r="B444" s="84"/>
      <c r="C444" s="84"/>
      <c r="D444" s="84"/>
      <c r="E444" s="84"/>
      <c r="F444" s="84"/>
      <c r="G444" s="84"/>
      <c r="H444" s="84"/>
      <c r="I444" s="84"/>
      <c r="J444" s="84"/>
      <c r="K444" s="84"/>
      <c r="L444" s="84"/>
      <c r="M444" s="84"/>
      <c r="N444" s="84"/>
      <c r="O444" s="84"/>
      <c r="P444" s="84"/>
      <c r="Q444" s="84"/>
      <c r="R444" s="84"/>
      <c r="S444" s="84"/>
      <c r="T444" s="84"/>
      <c r="U444" s="84"/>
      <c r="V444" s="84"/>
      <c r="W444" s="84"/>
      <c r="X444" s="786"/>
      <c r="Y444" s="84"/>
      <c r="Z444" s="84"/>
      <c r="AA444" s="84"/>
      <c r="AB444" s="84"/>
      <c r="AC444" s="84"/>
      <c r="AD444" s="84"/>
      <c r="AE444" s="84"/>
      <c r="AF444" s="843"/>
      <c r="AG444" s="884"/>
    </row>
    <row r="445" spans="1:33" ht="15" customHeight="1">
      <c r="A445" s="57" t="s">
        <v>682</v>
      </c>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102" t="s">
        <v>220</v>
      </c>
      <c r="Z445" s="102"/>
      <c r="AA445" s="102"/>
      <c r="AB445" s="102"/>
      <c r="AC445" s="102"/>
      <c r="AD445" s="102"/>
      <c r="AE445" s="102"/>
      <c r="AF445" s="102"/>
      <c r="AG445" s="102"/>
    </row>
    <row r="446" spans="1:33" ht="15"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102"/>
      <c r="Z446" s="102"/>
      <c r="AA446" s="102"/>
      <c r="AB446" s="102"/>
      <c r="AC446" s="102"/>
      <c r="AD446" s="102"/>
      <c r="AE446" s="102"/>
      <c r="AF446" s="102"/>
      <c r="AG446" s="102"/>
    </row>
    <row r="447" spans="1:33" ht="15" customHeight="1">
      <c r="B447" s="82" t="s">
        <v>254</v>
      </c>
      <c r="C447" s="82"/>
      <c r="D447" s="82"/>
      <c r="E447" s="82"/>
      <c r="F447" s="82"/>
      <c r="G447" s="82"/>
      <c r="H447" s="82"/>
      <c r="I447" s="82"/>
      <c r="J447" s="82"/>
      <c r="K447" s="82"/>
      <c r="L447" s="82"/>
      <c r="M447" s="82"/>
      <c r="N447" s="82"/>
      <c r="O447" s="82"/>
      <c r="P447" s="82"/>
      <c r="Q447" s="146"/>
      <c r="R447" s="72" t="s">
        <v>461</v>
      </c>
      <c r="S447" s="72"/>
      <c r="T447" s="72"/>
      <c r="U447" s="146"/>
      <c r="V447" s="72" t="s">
        <v>388</v>
      </c>
      <c r="W447" s="82"/>
      <c r="X447" s="225"/>
      <c r="Y447" s="82"/>
      <c r="Z447" s="82"/>
      <c r="AA447" s="82"/>
      <c r="AB447" s="82"/>
      <c r="AC447" s="82"/>
      <c r="AD447" s="82"/>
      <c r="AE447" s="82"/>
      <c r="AF447" s="673"/>
      <c r="AG447" s="878"/>
    </row>
    <row r="448" spans="1:33" ht="15" customHeight="1">
      <c r="B448" s="82"/>
      <c r="C448" s="82"/>
      <c r="D448" s="82"/>
      <c r="E448" s="82"/>
      <c r="F448" s="82"/>
      <c r="G448" s="82"/>
      <c r="H448" s="82"/>
      <c r="I448" s="82"/>
      <c r="J448" s="82"/>
      <c r="K448" s="82"/>
      <c r="L448" s="82"/>
      <c r="M448" s="82"/>
      <c r="N448" s="82"/>
      <c r="O448" s="82"/>
      <c r="P448" s="82"/>
      <c r="Q448" s="82"/>
      <c r="R448" s="82"/>
      <c r="S448" s="82"/>
      <c r="T448" s="82"/>
      <c r="U448" s="82"/>
      <c r="V448" s="82"/>
      <c r="W448" s="82"/>
      <c r="X448" s="225"/>
      <c r="Y448" s="82"/>
      <c r="Z448" s="82"/>
      <c r="AA448" s="82"/>
      <c r="AB448" s="82"/>
      <c r="AC448" s="82"/>
      <c r="AD448" s="82"/>
      <c r="AE448" s="82"/>
      <c r="AF448" s="673"/>
      <c r="AG448" s="878"/>
    </row>
    <row r="449" spans="2:33" ht="15" customHeight="1">
      <c r="B449" s="82"/>
      <c r="C449" s="82" t="s">
        <v>1065</v>
      </c>
      <c r="D449" s="82"/>
      <c r="E449" s="82"/>
      <c r="F449" s="82"/>
      <c r="G449" s="82"/>
      <c r="H449" s="82"/>
      <c r="I449" s="82"/>
      <c r="J449" s="82"/>
      <c r="K449" s="82"/>
      <c r="L449" s="82"/>
      <c r="M449" s="82"/>
      <c r="N449" s="82"/>
      <c r="O449" s="82"/>
      <c r="P449" s="82"/>
      <c r="Q449" s="82"/>
      <c r="R449" s="82"/>
      <c r="S449" s="82"/>
      <c r="T449" s="82"/>
      <c r="U449" s="82"/>
      <c r="V449" s="82"/>
      <c r="W449" s="82"/>
      <c r="X449" s="225"/>
      <c r="Y449" s="82"/>
      <c r="Z449" s="82"/>
      <c r="AA449" s="82"/>
      <c r="AB449" s="82"/>
      <c r="AC449" s="82"/>
      <c r="AD449" s="82"/>
      <c r="AE449" s="82"/>
      <c r="AF449" s="673"/>
      <c r="AG449" s="878"/>
    </row>
    <row r="450" spans="2:33" ht="15" customHeight="1">
      <c r="B450" s="82"/>
      <c r="C450" s="82"/>
      <c r="D450" s="561"/>
      <c r="E450" s="561"/>
      <c r="F450" s="561"/>
      <c r="G450" s="561"/>
      <c r="H450" s="561"/>
      <c r="I450" s="561"/>
      <c r="J450" s="561"/>
      <c r="K450" s="561"/>
      <c r="L450" s="561"/>
      <c r="M450" s="561"/>
      <c r="N450" s="561"/>
      <c r="O450" s="561"/>
      <c r="P450" s="561"/>
      <c r="Q450" s="561"/>
      <c r="R450" s="561"/>
      <c r="S450" s="561"/>
      <c r="T450" s="561"/>
      <c r="U450" s="561"/>
      <c r="V450" s="561"/>
      <c r="W450" s="82"/>
      <c r="X450" s="225"/>
      <c r="Y450" s="82"/>
      <c r="Z450" s="82"/>
      <c r="AA450" s="82"/>
      <c r="AB450" s="82"/>
      <c r="AC450" s="82"/>
      <c r="AD450" s="82"/>
      <c r="AE450" s="82"/>
      <c r="AF450" s="673"/>
      <c r="AG450" s="878"/>
    </row>
    <row r="451" spans="2:33" ht="15" customHeight="1">
      <c r="D451" s="561"/>
      <c r="E451" s="561"/>
      <c r="F451" s="561"/>
      <c r="G451" s="561"/>
      <c r="H451" s="561"/>
      <c r="I451" s="561"/>
      <c r="J451" s="561"/>
      <c r="K451" s="561"/>
      <c r="L451" s="561"/>
      <c r="M451" s="561"/>
      <c r="N451" s="561"/>
      <c r="O451" s="561"/>
      <c r="P451" s="561"/>
      <c r="Q451" s="561"/>
      <c r="R451" s="561"/>
      <c r="S451" s="561"/>
      <c r="T451" s="561"/>
      <c r="U451" s="561"/>
      <c r="V451" s="561"/>
      <c r="X451" s="225"/>
      <c r="AF451" s="751"/>
      <c r="AG451" s="878"/>
    </row>
    <row r="452" spans="2:33" ht="15" customHeight="1">
      <c r="B452" s="82"/>
      <c r="C452" s="82"/>
      <c r="D452" s="561"/>
      <c r="E452" s="561"/>
      <c r="F452" s="561"/>
      <c r="G452" s="561"/>
      <c r="H452" s="561"/>
      <c r="I452" s="561"/>
      <c r="J452" s="561"/>
      <c r="K452" s="561"/>
      <c r="L452" s="561"/>
      <c r="M452" s="561"/>
      <c r="N452" s="561"/>
      <c r="O452" s="561"/>
      <c r="P452" s="561"/>
      <c r="Q452" s="561"/>
      <c r="R452" s="561"/>
      <c r="S452" s="561"/>
      <c r="T452" s="561"/>
      <c r="U452" s="561"/>
      <c r="V452" s="561"/>
      <c r="W452" s="82"/>
      <c r="X452" s="225"/>
      <c r="Y452" s="369" t="s">
        <v>940</v>
      </c>
      <c r="Z452" s="329"/>
      <c r="AA452" s="329"/>
      <c r="AB452" s="329"/>
      <c r="AC452" s="329"/>
      <c r="AD452" s="329"/>
      <c r="AE452" s="329"/>
      <c r="AF452" s="329"/>
      <c r="AG452" s="465"/>
    </row>
    <row r="453" spans="2:33" ht="15" customHeight="1">
      <c r="B453" s="82"/>
      <c r="C453" s="82"/>
      <c r="D453" s="82"/>
      <c r="E453" s="82"/>
      <c r="F453" s="82"/>
      <c r="G453" s="82"/>
      <c r="H453" s="82"/>
      <c r="I453" s="82"/>
      <c r="J453" s="82"/>
      <c r="K453" s="82"/>
      <c r="L453" s="82"/>
      <c r="M453" s="82"/>
      <c r="N453" s="82"/>
      <c r="O453" s="82"/>
      <c r="P453" s="82"/>
      <c r="Q453" s="82"/>
      <c r="R453" s="82"/>
      <c r="S453" s="82"/>
      <c r="T453" s="82"/>
      <c r="U453" s="82"/>
      <c r="V453" s="82"/>
      <c r="W453" s="82"/>
      <c r="X453" s="225"/>
      <c r="Y453" s="369"/>
      <c r="Z453" s="329"/>
      <c r="AA453" s="329"/>
      <c r="AB453" s="329"/>
      <c r="AC453" s="329"/>
      <c r="AD453" s="329"/>
      <c r="AE453" s="329"/>
      <c r="AF453" s="329"/>
      <c r="AG453" s="465"/>
    </row>
    <row r="454" spans="2:33" ht="15" customHeight="1">
      <c r="B454" s="480" t="s">
        <v>899</v>
      </c>
      <c r="C454" s="480"/>
      <c r="D454" s="480"/>
      <c r="E454" s="480"/>
      <c r="F454" s="480"/>
      <c r="G454" s="480"/>
      <c r="H454" s="480"/>
      <c r="I454" s="480"/>
      <c r="J454" s="480"/>
      <c r="K454" s="480"/>
      <c r="L454" s="480"/>
      <c r="M454" s="480"/>
      <c r="N454" s="480"/>
      <c r="O454" s="480"/>
      <c r="P454" s="480"/>
      <c r="Q454" s="480"/>
      <c r="R454" s="480"/>
      <c r="S454" s="480"/>
      <c r="T454" s="480"/>
      <c r="U454" s="480"/>
      <c r="V454" s="480"/>
      <c r="W454" s="480"/>
      <c r="X454" s="821"/>
      <c r="Y454" s="369"/>
      <c r="Z454" s="329"/>
      <c r="AA454" s="329"/>
      <c r="AB454" s="329"/>
      <c r="AC454" s="329"/>
      <c r="AD454" s="329"/>
      <c r="AE454" s="329"/>
      <c r="AF454" s="329"/>
      <c r="AG454" s="465"/>
    </row>
    <row r="455" spans="2:33" ht="15" customHeight="1">
      <c r="B455" s="480"/>
      <c r="C455" s="480"/>
      <c r="D455" s="480"/>
      <c r="E455" s="480"/>
      <c r="F455" s="480"/>
      <c r="G455" s="480"/>
      <c r="H455" s="480"/>
      <c r="I455" s="480"/>
      <c r="J455" s="480"/>
      <c r="K455" s="480"/>
      <c r="L455" s="480"/>
      <c r="M455" s="480"/>
      <c r="N455" s="480"/>
      <c r="O455" s="480"/>
      <c r="P455" s="480"/>
      <c r="Q455" s="480"/>
      <c r="R455" s="480"/>
      <c r="S455" s="480"/>
      <c r="T455" s="480"/>
      <c r="U455" s="480"/>
      <c r="V455" s="480"/>
      <c r="W455" s="480"/>
      <c r="X455" s="821"/>
      <c r="Y455" s="369"/>
      <c r="Z455" s="329"/>
      <c r="AA455" s="329"/>
      <c r="AB455" s="329"/>
      <c r="AC455" s="329"/>
      <c r="AD455" s="329"/>
      <c r="AE455" s="329"/>
      <c r="AF455" s="329"/>
      <c r="AG455" s="465"/>
    </row>
    <row r="456" spans="2:33" ht="15" customHeight="1">
      <c r="P456" s="146"/>
      <c r="Q456" s="117" t="s">
        <v>581</v>
      </c>
      <c r="R456" s="117"/>
      <c r="S456" s="117"/>
      <c r="T456" s="146"/>
      <c r="U456" s="117" t="s">
        <v>97</v>
      </c>
      <c r="Y456" s="369"/>
      <c r="Z456" s="329"/>
      <c r="AA456" s="329"/>
      <c r="AB456" s="329"/>
      <c r="AC456" s="329"/>
      <c r="AD456" s="329"/>
      <c r="AE456" s="329"/>
      <c r="AF456" s="329"/>
      <c r="AG456" s="465"/>
    </row>
    <row r="457" spans="2:33" ht="15" customHeight="1">
      <c r="C457" s="4" t="s">
        <v>737</v>
      </c>
      <c r="X457" s="225"/>
      <c r="Y457" s="369"/>
      <c r="Z457" s="329"/>
      <c r="AA457" s="329"/>
      <c r="AB457" s="329"/>
      <c r="AC457" s="329"/>
      <c r="AD457" s="329"/>
      <c r="AE457" s="329"/>
      <c r="AF457" s="329"/>
      <c r="AG457" s="465"/>
    </row>
    <row r="458" spans="2:33" ht="15" customHeight="1">
      <c r="D458" s="4" t="s">
        <v>496</v>
      </c>
      <c r="J458" s="4" t="s">
        <v>295</v>
      </c>
      <c r="L458" s="713"/>
      <c r="M458" s="726"/>
      <c r="N458" s="4" t="s">
        <v>13</v>
      </c>
      <c r="O458" s="194"/>
      <c r="P458" s="751" t="s">
        <v>141</v>
      </c>
      <c r="Q458" s="764"/>
      <c r="R458" s="400" t="s">
        <v>363</v>
      </c>
      <c r="X458" s="225"/>
      <c r="Y458" s="369"/>
      <c r="Z458" s="329"/>
      <c r="AA458" s="329"/>
      <c r="AB458" s="329"/>
      <c r="AC458" s="329"/>
      <c r="AD458" s="329"/>
      <c r="AE458" s="329"/>
      <c r="AF458" s="329"/>
      <c r="AG458" s="465"/>
    </row>
    <row r="459" spans="2:33" ht="15" customHeight="1">
      <c r="D459" s="4" t="s">
        <v>371</v>
      </c>
      <c r="J459" s="4" t="s">
        <v>295</v>
      </c>
      <c r="L459" s="714"/>
      <c r="M459" s="727"/>
      <c r="N459" s="4" t="s">
        <v>13</v>
      </c>
      <c r="O459" s="194"/>
      <c r="P459" s="751" t="s">
        <v>141</v>
      </c>
      <c r="Q459" s="764"/>
      <c r="R459" s="400" t="s">
        <v>363</v>
      </c>
      <c r="X459" s="225"/>
      <c r="Y459" s="369"/>
      <c r="Z459" s="329"/>
      <c r="AA459" s="329"/>
      <c r="AB459" s="329"/>
      <c r="AC459" s="329"/>
      <c r="AD459" s="329"/>
      <c r="AE459" s="329"/>
      <c r="AF459" s="329"/>
      <c r="AG459" s="465"/>
    </row>
    <row r="460" spans="2:33" ht="15" customHeight="1">
      <c r="D460" s="4" t="s">
        <v>198</v>
      </c>
      <c r="J460" s="4" t="s">
        <v>295</v>
      </c>
      <c r="L460" s="210"/>
      <c r="M460" s="214"/>
      <c r="N460" s="4" t="s">
        <v>13</v>
      </c>
      <c r="O460" s="194"/>
      <c r="P460" s="751" t="s">
        <v>141</v>
      </c>
      <c r="Q460" s="764"/>
      <c r="R460" s="400" t="s">
        <v>363</v>
      </c>
      <c r="X460" s="225"/>
      <c r="Y460" s="369"/>
      <c r="Z460" s="329"/>
      <c r="AA460" s="329"/>
      <c r="AB460" s="329"/>
      <c r="AC460" s="329"/>
      <c r="AD460" s="329"/>
      <c r="AE460" s="329"/>
      <c r="AF460" s="329"/>
      <c r="AG460" s="465"/>
    </row>
    <row r="461" spans="2:33" ht="15" customHeight="1">
      <c r="B461" s="82"/>
      <c r="D461" s="4" t="s">
        <v>740</v>
      </c>
      <c r="J461" s="4" t="s">
        <v>295</v>
      </c>
      <c r="L461" s="210"/>
      <c r="M461" s="214"/>
      <c r="N461" s="4" t="s">
        <v>13</v>
      </c>
      <c r="O461" s="194"/>
      <c r="P461" s="751" t="s">
        <v>141</v>
      </c>
      <c r="Q461" s="764"/>
      <c r="R461" s="400" t="s">
        <v>363</v>
      </c>
      <c r="X461" s="225"/>
      <c r="Y461" s="369"/>
      <c r="Z461" s="329"/>
      <c r="AA461" s="329"/>
      <c r="AB461" s="329"/>
      <c r="AC461" s="329"/>
      <c r="AD461" s="329"/>
      <c r="AE461" s="329"/>
      <c r="AF461" s="329"/>
      <c r="AG461" s="465"/>
    </row>
    <row r="462" spans="2:33" ht="15" customHeight="1">
      <c r="B462" s="82"/>
      <c r="C462" s="82"/>
      <c r="D462" s="82"/>
      <c r="E462" s="82"/>
      <c r="F462" s="82"/>
      <c r="G462" s="82"/>
      <c r="H462" s="82"/>
      <c r="I462" s="82"/>
      <c r="J462" s="82"/>
      <c r="K462" s="82"/>
      <c r="L462" s="82"/>
      <c r="M462" s="82"/>
      <c r="N462" s="82"/>
      <c r="O462" s="82"/>
      <c r="P462" s="82"/>
      <c r="Q462" s="82"/>
      <c r="R462" s="82"/>
      <c r="S462" s="82"/>
      <c r="T462" s="82"/>
      <c r="U462" s="82"/>
      <c r="V462" s="82"/>
      <c r="W462" s="82"/>
      <c r="X462" s="225"/>
      <c r="Y462" s="369"/>
      <c r="Z462" s="329"/>
      <c r="AA462" s="329"/>
      <c r="AB462" s="329"/>
      <c r="AC462" s="329"/>
      <c r="AD462" s="329"/>
      <c r="AE462" s="329"/>
      <c r="AF462" s="329"/>
      <c r="AG462" s="465"/>
    </row>
    <row r="463" spans="2:33" ht="15" customHeight="1">
      <c r="B463" s="82"/>
      <c r="C463" s="82"/>
      <c r="D463" s="82"/>
      <c r="E463" s="82"/>
      <c r="F463" s="82"/>
      <c r="G463" s="82"/>
      <c r="H463" s="82"/>
      <c r="I463" s="82"/>
      <c r="J463" s="82"/>
      <c r="K463" s="82"/>
      <c r="L463" s="82"/>
      <c r="M463" s="82"/>
      <c r="N463" s="82"/>
      <c r="O463" s="82"/>
      <c r="P463" s="82"/>
      <c r="Q463" s="82"/>
      <c r="R463" s="82"/>
      <c r="S463" s="82"/>
      <c r="T463" s="82"/>
      <c r="U463" s="82"/>
      <c r="V463" s="82"/>
      <c r="W463" s="82"/>
      <c r="X463" s="225"/>
      <c r="Y463" s="369"/>
      <c r="Z463" s="329"/>
      <c r="AA463" s="329"/>
      <c r="AB463" s="329"/>
      <c r="AC463" s="329"/>
      <c r="AD463" s="329"/>
      <c r="AE463" s="329"/>
      <c r="AF463" s="329"/>
      <c r="AG463" s="465"/>
    </row>
    <row r="464" spans="2:33" ht="15" customHeight="1">
      <c r="B464" s="82"/>
      <c r="C464" s="82"/>
      <c r="D464" s="82"/>
      <c r="E464" s="82"/>
      <c r="F464" s="82"/>
      <c r="G464" s="82"/>
      <c r="H464" s="82"/>
      <c r="I464" s="82"/>
      <c r="J464" s="82"/>
      <c r="K464" s="82"/>
      <c r="L464" s="82"/>
      <c r="M464" s="82"/>
      <c r="N464" s="82"/>
      <c r="O464" s="82"/>
      <c r="P464" s="82"/>
      <c r="Q464" s="82"/>
      <c r="R464" s="82"/>
      <c r="S464" s="82"/>
      <c r="T464" s="82"/>
      <c r="U464" s="82"/>
      <c r="V464" s="82"/>
      <c r="W464" s="82"/>
      <c r="X464" s="225"/>
      <c r="Y464" s="369"/>
      <c r="Z464" s="329"/>
      <c r="AA464" s="329"/>
      <c r="AB464" s="329"/>
      <c r="AC464" s="329"/>
      <c r="AD464" s="329"/>
      <c r="AE464" s="329"/>
      <c r="AF464" s="329"/>
      <c r="AG464" s="465"/>
    </row>
    <row r="465" spans="2:33" ht="15" customHeight="1">
      <c r="B465" s="82"/>
      <c r="C465" s="82"/>
      <c r="D465" s="82"/>
      <c r="E465" s="82"/>
      <c r="F465" s="82"/>
      <c r="G465" s="82"/>
      <c r="H465" s="82"/>
      <c r="I465" s="82"/>
      <c r="J465" s="82"/>
      <c r="K465" s="82"/>
      <c r="L465" s="82"/>
      <c r="M465" s="82"/>
      <c r="N465" s="82"/>
      <c r="O465" s="82"/>
      <c r="P465" s="82"/>
      <c r="Q465" s="82"/>
      <c r="R465" s="82"/>
      <c r="S465" s="82"/>
      <c r="T465" s="82"/>
      <c r="U465" s="82"/>
      <c r="V465" s="82"/>
      <c r="W465" s="82"/>
      <c r="X465" s="225"/>
      <c r="Y465" s="369"/>
      <c r="Z465" s="329"/>
      <c r="AA465" s="329"/>
      <c r="AB465" s="329"/>
      <c r="AC465" s="329"/>
      <c r="AD465" s="329"/>
      <c r="AE465" s="329"/>
      <c r="AF465" s="329"/>
      <c r="AG465" s="465"/>
    </row>
    <row r="466" spans="2:33" ht="15" customHeight="1">
      <c r="X466" s="225"/>
      <c r="Y466" s="369"/>
      <c r="Z466" s="329"/>
      <c r="AA466" s="329"/>
      <c r="AB466" s="329"/>
      <c r="AC466" s="329"/>
      <c r="AD466" s="329"/>
      <c r="AE466" s="329"/>
      <c r="AF466" s="329"/>
      <c r="AG466" s="465"/>
    </row>
    <row r="467" spans="2:33" ht="15" customHeight="1">
      <c r="B467" s="82" t="s">
        <v>333</v>
      </c>
      <c r="C467" s="82"/>
      <c r="D467" s="82"/>
      <c r="E467" s="82"/>
      <c r="F467" s="82"/>
      <c r="G467" s="82"/>
      <c r="H467" s="82"/>
      <c r="I467" s="82"/>
      <c r="J467" s="82"/>
      <c r="K467" s="82"/>
      <c r="L467" s="82"/>
      <c r="M467" s="82"/>
      <c r="N467" s="82"/>
      <c r="O467" s="82"/>
      <c r="P467" s="82"/>
      <c r="Q467" s="82"/>
      <c r="R467" s="82"/>
      <c r="S467" s="82"/>
      <c r="T467" s="82"/>
      <c r="U467" s="82"/>
      <c r="V467" s="82"/>
      <c r="W467" s="82"/>
      <c r="X467" s="82"/>
      <c r="Y467" s="37"/>
      <c r="Z467" s="82"/>
      <c r="AA467" s="82"/>
      <c r="AB467" s="82"/>
      <c r="AC467" s="82"/>
      <c r="AD467" s="82"/>
      <c r="AE467" s="82"/>
      <c r="AF467" s="82"/>
    </row>
    <row r="468" spans="2:33" ht="15" customHeight="1">
      <c r="B468" s="82"/>
      <c r="C468" s="82"/>
      <c r="D468" s="82"/>
      <c r="E468" s="82"/>
      <c r="F468" s="82"/>
      <c r="G468" s="82"/>
      <c r="H468" s="82"/>
      <c r="I468" s="82"/>
      <c r="J468" s="82"/>
      <c r="K468" s="82"/>
      <c r="L468" s="82"/>
      <c r="M468" s="82"/>
      <c r="N468" s="82"/>
      <c r="O468" s="82"/>
      <c r="P468" s="82"/>
      <c r="Q468" s="82" t="s">
        <v>518</v>
      </c>
      <c r="R468" s="82"/>
      <c r="S468" s="82"/>
      <c r="T468" s="82"/>
      <c r="U468" s="82"/>
      <c r="V468" s="82"/>
      <c r="W468" s="82"/>
      <c r="X468" s="82"/>
      <c r="Y468" s="82"/>
      <c r="Z468" s="82"/>
      <c r="AA468" s="82"/>
      <c r="AB468" s="82"/>
      <c r="AC468" s="82"/>
      <c r="AD468" s="82"/>
      <c r="AE468" s="82"/>
      <c r="AF468" s="82"/>
    </row>
    <row r="469" spans="2:33" ht="15" customHeight="1">
      <c r="B469" s="10" t="s">
        <v>736</v>
      </c>
      <c r="C469" s="75"/>
      <c r="D469" s="75"/>
      <c r="E469" s="75"/>
      <c r="F469" s="75"/>
      <c r="G469" s="75"/>
      <c r="H469" s="75"/>
      <c r="I469" s="186"/>
      <c r="J469" s="102" t="s">
        <v>348</v>
      </c>
      <c r="K469" s="102"/>
      <c r="L469" s="102"/>
      <c r="M469" s="102" t="s">
        <v>941</v>
      </c>
      <c r="N469" s="102"/>
      <c r="O469" s="102"/>
      <c r="P469" s="102"/>
      <c r="Q469" s="765" t="s">
        <v>93</v>
      </c>
      <c r="R469" s="766"/>
      <c r="S469" s="766"/>
      <c r="T469" s="102" t="s">
        <v>943</v>
      </c>
      <c r="U469" s="102"/>
      <c r="V469" s="102"/>
      <c r="W469" s="102"/>
      <c r="X469" s="232" t="s">
        <v>637</v>
      </c>
      <c r="Y469" s="102"/>
      <c r="Z469" s="102"/>
      <c r="AA469" s="102"/>
      <c r="AB469" s="157" t="s">
        <v>464</v>
      </c>
      <c r="AC469" s="157"/>
      <c r="AD469" s="157"/>
      <c r="AE469" s="82"/>
      <c r="AF469" s="82"/>
    </row>
    <row r="470" spans="2:33" ht="15" customHeight="1">
      <c r="B470" s="12"/>
      <c r="C470" s="77"/>
      <c r="D470" s="77"/>
      <c r="E470" s="77"/>
      <c r="F470" s="77"/>
      <c r="G470" s="77"/>
      <c r="H470" s="77"/>
      <c r="I470" s="188"/>
      <c r="J470" s="102"/>
      <c r="K470" s="102"/>
      <c r="L470" s="102"/>
      <c r="M470" s="102"/>
      <c r="N470" s="102"/>
      <c r="O470" s="102"/>
      <c r="P470" s="102"/>
      <c r="Q470" s="766"/>
      <c r="R470" s="766"/>
      <c r="S470" s="766"/>
      <c r="T470" s="102"/>
      <c r="U470" s="102"/>
      <c r="V470" s="102"/>
      <c r="W470" s="102"/>
      <c r="X470" s="102"/>
      <c r="Y470" s="102"/>
      <c r="Z470" s="102"/>
      <c r="AA470" s="102"/>
      <c r="AB470" s="157"/>
      <c r="AC470" s="157"/>
      <c r="AD470" s="157"/>
      <c r="AE470" s="82"/>
      <c r="AF470" s="82"/>
    </row>
    <row r="471" spans="2:33" ht="15" customHeight="1">
      <c r="B471" s="496"/>
      <c r="C471" s="532"/>
      <c r="D471" s="532"/>
      <c r="E471" s="532"/>
      <c r="F471" s="532"/>
      <c r="G471" s="532"/>
      <c r="H471" s="532"/>
      <c r="I471" s="671"/>
      <c r="J471" s="146"/>
      <c r="K471" s="146"/>
      <c r="L471" s="146"/>
      <c r="M471" s="146"/>
      <c r="N471" s="146"/>
      <c r="O471" s="146"/>
      <c r="P471" s="146"/>
      <c r="Q471" s="146"/>
      <c r="R471" s="146"/>
      <c r="S471" s="146"/>
      <c r="T471" s="146"/>
      <c r="U471" s="146"/>
      <c r="V471" s="146"/>
      <c r="W471" s="146"/>
      <c r="X471" s="146"/>
      <c r="Y471" s="146"/>
      <c r="Z471" s="146"/>
      <c r="AA471" s="146"/>
      <c r="AB471" s="146" t="s">
        <v>579</v>
      </c>
      <c r="AC471" s="146"/>
      <c r="AD471" s="146"/>
      <c r="AE471" s="82"/>
      <c r="AF471" s="82"/>
    </row>
    <row r="472" spans="2:33" ht="15" customHeight="1">
      <c r="B472" s="497"/>
      <c r="C472" s="533"/>
      <c r="D472" s="533"/>
      <c r="E472" s="533"/>
      <c r="F472" s="533"/>
      <c r="G472" s="533"/>
      <c r="H472" s="533"/>
      <c r="I472" s="672"/>
      <c r="J472" s="146"/>
      <c r="K472" s="146"/>
      <c r="L472" s="146"/>
      <c r="M472" s="146"/>
      <c r="N472" s="146"/>
      <c r="O472" s="146"/>
      <c r="P472" s="146"/>
      <c r="Q472" s="146"/>
      <c r="R472" s="146"/>
      <c r="S472" s="146"/>
      <c r="T472" s="146"/>
      <c r="U472" s="146"/>
      <c r="V472" s="146"/>
      <c r="W472" s="146"/>
      <c r="X472" s="146"/>
      <c r="Y472" s="146"/>
      <c r="Z472" s="146"/>
      <c r="AA472" s="146"/>
      <c r="AB472" s="146"/>
      <c r="AC472" s="146"/>
      <c r="AD472" s="146"/>
      <c r="AE472" s="82"/>
      <c r="AF472" s="82"/>
    </row>
    <row r="473" spans="2:33" ht="15" customHeight="1">
      <c r="B473" s="496"/>
      <c r="C473" s="532"/>
      <c r="D473" s="532"/>
      <c r="E473" s="532"/>
      <c r="F473" s="532"/>
      <c r="G473" s="532"/>
      <c r="H473" s="532"/>
      <c r="I473" s="671"/>
      <c r="J473" s="146"/>
      <c r="K473" s="146"/>
      <c r="L473" s="146"/>
      <c r="M473" s="146"/>
      <c r="N473" s="146"/>
      <c r="O473" s="146"/>
      <c r="P473" s="146"/>
      <c r="Q473" s="146"/>
      <c r="R473" s="146"/>
      <c r="S473" s="146"/>
      <c r="T473" s="146"/>
      <c r="U473" s="146"/>
      <c r="V473" s="146"/>
      <c r="W473" s="146"/>
      <c r="X473" s="146"/>
      <c r="Y473" s="146"/>
      <c r="Z473" s="146"/>
      <c r="AA473" s="146"/>
      <c r="AB473" s="146" t="s">
        <v>579</v>
      </c>
      <c r="AC473" s="146"/>
      <c r="AD473" s="146"/>
      <c r="AE473" s="82"/>
      <c r="AF473" s="82"/>
    </row>
    <row r="474" spans="2:33" ht="15" customHeight="1">
      <c r="B474" s="497"/>
      <c r="C474" s="533"/>
      <c r="D474" s="533"/>
      <c r="E474" s="533"/>
      <c r="F474" s="533"/>
      <c r="G474" s="533"/>
      <c r="H474" s="533"/>
      <c r="I474" s="672"/>
      <c r="J474" s="146"/>
      <c r="K474" s="146"/>
      <c r="L474" s="146"/>
      <c r="M474" s="146"/>
      <c r="N474" s="146"/>
      <c r="O474" s="146"/>
      <c r="P474" s="146"/>
      <c r="Q474" s="146"/>
      <c r="R474" s="146"/>
      <c r="S474" s="146"/>
      <c r="T474" s="146"/>
      <c r="U474" s="146"/>
      <c r="V474" s="146"/>
      <c r="W474" s="146"/>
      <c r="X474" s="146"/>
      <c r="Y474" s="146"/>
      <c r="Z474" s="146"/>
      <c r="AA474" s="146"/>
      <c r="AB474" s="146"/>
      <c r="AC474" s="146"/>
      <c r="AD474" s="146"/>
      <c r="AE474" s="82"/>
      <c r="AF474" s="82"/>
    </row>
    <row r="475" spans="2:33" ht="15" customHeight="1">
      <c r="B475" s="496"/>
      <c r="C475" s="532"/>
      <c r="D475" s="532"/>
      <c r="E475" s="532"/>
      <c r="F475" s="532"/>
      <c r="G475" s="532"/>
      <c r="H475" s="532"/>
      <c r="I475" s="671"/>
      <c r="J475" s="146"/>
      <c r="K475" s="146"/>
      <c r="L475" s="146"/>
      <c r="M475" s="146"/>
      <c r="N475" s="146"/>
      <c r="O475" s="146"/>
      <c r="P475" s="146"/>
      <c r="Q475" s="146"/>
      <c r="R475" s="146"/>
      <c r="S475" s="146"/>
      <c r="T475" s="146"/>
      <c r="U475" s="146"/>
      <c r="V475" s="146"/>
      <c r="W475" s="146"/>
      <c r="X475" s="146"/>
      <c r="Y475" s="146"/>
      <c r="Z475" s="146"/>
      <c r="AA475" s="146"/>
      <c r="AB475" s="146" t="s">
        <v>579</v>
      </c>
      <c r="AC475" s="146"/>
      <c r="AD475" s="146"/>
      <c r="AE475" s="82"/>
      <c r="AF475" s="82"/>
    </row>
    <row r="476" spans="2:33" ht="15" customHeight="1">
      <c r="B476" s="497"/>
      <c r="C476" s="533"/>
      <c r="D476" s="533"/>
      <c r="E476" s="533"/>
      <c r="F476" s="533"/>
      <c r="G476" s="533"/>
      <c r="H476" s="533"/>
      <c r="I476" s="672"/>
      <c r="J476" s="146"/>
      <c r="K476" s="146"/>
      <c r="L476" s="146"/>
      <c r="M476" s="146"/>
      <c r="N476" s="146"/>
      <c r="O476" s="146"/>
      <c r="P476" s="146"/>
      <c r="Q476" s="146"/>
      <c r="R476" s="146"/>
      <c r="S476" s="146"/>
      <c r="T476" s="146"/>
      <c r="U476" s="146"/>
      <c r="V476" s="146"/>
      <c r="W476" s="146"/>
      <c r="X476" s="146"/>
      <c r="Y476" s="146"/>
      <c r="Z476" s="146"/>
      <c r="AA476" s="146"/>
      <c r="AB476" s="146"/>
      <c r="AC476" s="146"/>
      <c r="AD476" s="146"/>
      <c r="AE476" s="82"/>
      <c r="AF476" s="82"/>
    </row>
    <row r="477" spans="2:33" ht="15" customHeight="1">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row>
    <row r="478" spans="2:33" ht="15" customHeight="1">
      <c r="B478" s="82"/>
      <c r="C478" s="82" t="s">
        <v>895</v>
      </c>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row>
    <row r="479" spans="2:33" ht="15" customHeight="1">
      <c r="B479" s="82"/>
      <c r="C479" s="534" t="s">
        <v>609</v>
      </c>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row>
    <row r="480" spans="2:33" ht="15" customHeight="1">
      <c r="B480" s="82"/>
      <c r="C480" s="534" t="s">
        <v>611</v>
      </c>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row>
    <row r="481" spans="1:33" ht="15" customHeight="1">
      <c r="B481" s="82"/>
      <c r="C481" s="82"/>
      <c r="D481" s="82"/>
      <c r="E481" s="82"/>
      <c r="F481" s="82"/>
      <c r="G481" s="82"/>
      <c r="H481" s="82"/>
      <c r="I481" s="82"/>
      <c r="J481" s="82"/>
      <c r="K481" s="82"/>
      <c r="L481" s="82"/>
      <c r="M481" s="82"/>
      <c r="N481" s="82"/>
      <c r="O481" s="534" t="s">
        <v>107</v>
      </c>
      <c r="P481" s="82"/>
      <c r="Q481" s="82"/>
      <c r="R481" s="82"/>
      <c r="S481" s="82"/>
      <c r="T481" s="82"/>
      <c r="U481" s="82"/>
      <c r="V481" s="82"/>
      <c r="W481" s="82"/>
      <c r="X481" s="82"/>
      <c r="Y481" s="82"/>
      <c r="Z481" s="82"/>
      <c r="AA481" s="82"/>
      <c r="AB481" s="82"/>
      <c r="AC481" s="82"/>
      <c r="AD481" s="82"/>
      <c r="AE481" s="82"/>
      <c r="AF481" s="82"/>
    </row>
    <row r="482" spans="1:33" ht="15" customHeight="1">
      <c r="B482" s="82"/>
      <c r="C482" s="82" t="s">
        <v>86</v>
      </c>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row>
    <row r="483" spans="1:33" ht="15" customHeight="1">
      <c r="A483" s="18"/>
      <c r="B483" s="84"/>
      <c r="C483" s="84"/>
      <c r="D483" s="84"/>
      <c r="E483" s="84"/>
      <c r="F483" s="84"/>
      <c r="G483" s="84"/>
      <c r="H483" s="84"/>
      <c r="I483" s="84"/>
      <c r="J483" s="84"/>
      <c r="K483" s="84"/>
      <c r="L483" s="84"/>
      <c r="M483" s="84"/>
      <c r="N483" s="84"/>
      <c r="O483" s="84"/>
      <c r="P483" s="84"/>
      <c r="Q483" s="84"/>
      <c r="R483" s="84"/>
      <c r="S483" s="84"/>
      <c r="T483" s="84"/>
      <c r="U483" s="84"/>
      <c r="V483" s="84"/>
      <c r="W483" s="84"/>
      <c r="X483" s="84"/>
      <c r="Y483" s="84"/>
      <c r="Z483" s="84"/>
      <c r="AA483" s="84"/>
      <c r="AB483" s="84"/>
      <c r="AC483" s="84"/>
      <c r="AD483" s="84"/>
      <c r="AE483" s="84"/>
      <c r="AF483" s="84"/>
      <c r="AG483" s="423"/>
    </row>
    <row r="484" spans="1:33" ht="15" customHeight="1">
      <c r="A484" s="57" t="s">
        <v>682</v>
      </c>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102" t="s">
        <v>220</v>
      </c>
      <c r="Z484" s="102"/>
      <c r="AA484" s="102"/>
      <c r="AB484" s="102"/>
      <c r="AC484" s="102"/>
      <c r="AD484" s="102"/>
      <c r="AE484" s="102"/>
      <c r="AF484" s="102"/>
      <c r="AG484" s="102"/>
    </row>
    <row r="485" spans="1:33" ht="15"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102"/>
      <c r="Z485" s="102"/>
      <c r="AA485" s="102"/>
      <c r="AB485" s="102"/>
      <c r="AC485" s="102"/>
      <c r="AD485" s="102"/>
      <c r="AE485" s="102"/>
      <c r="AF485" s="102"/>
      <c r="AG485" s="102"/>
    </row>
    <row r="486" spans="1:33" ht="15" customHeight="1">
      <c r="B486" s="82" t="s">
        <v>469</v>
      </c>
      <c r="C486" s="82"/>
      <c r="D486" s="82"/>
      <c r="E486" s="82"/>
      <c r="F486" s="82"/>
      <c r="G486" s="82"/>
      <c r="H486" s="82"/>
      <c r="I486" s="82"/>
      <c r="J486" s="82"/>
      <c r="K486" s="82"/>
      <c r="L486" s="82"/>
      <c r="M486" s="82"/>
      <c r="N486" s="82"/>
      <c r="O486" s="82"/>
      <c r="P486" s="82"/>
      <c r="Q486" s="82"/>
      <c r="R486" s="82"/>
      <c r="S486" s="82"/>
      <c r="T486" s="82"/>
      <c r="U486" s="82"/>
      <c r="V486" s="82"/>
      <c r="W486" s="82"/>
      <c r="X486" s="225"/>
      <c r="Y486" s="329" t="s">
        <v>942</v>
      </c>
      <c r="Z486" s="329"/>
      <c r="AA486" s="329"/>
      <c r="AB486" s="329"/>
      <c r="AC486" s="329"/>
      <c r="AD486" s="329"/>
      <c r="AE486" s="329"/>
      <c r="AF486" s="329"/>
      <c r="AG486" s="465"/>
    </row>
    <row r="487" spans="1:33" ht="15" customHeight="1">
      <c r="B487" s="82"/>
      <c r="C487" s="82"/>
      <c r="D487" s="82"/>
      <c r="E487" s="82"/>
      <c r="F487" s="82"/>
      <c r="G487" s="82"/>
      <c r="H487" s="82"/>
      <c r="I487" s="82"/>
      <c r="J487" s="82"/>
      <c r="K487" s="82"/>
      <c r="L487" s="82"/>
      <c r="M487" s="82"/>
      <c r="N487" s="82"/>
      <c r="O487" s="82"/>
      <c r="P487" s="82"/>
      <c r="Q487" s="82"/>
      <c r="R487" s="82"/>
      <c r="S487" s="82"/>
      <c r="T487" s="82"/>
      <c r="U487" s="82"/>
      <c r="V487" s="82"/>
      <c r="W487" s="82"/>
      <c r="X487" s="225"/>
      <c r="Y487" s="329"/>
      <c r="Z487" s="329"/>
      <c r="AA487" s="329"/>
      <c r="AB487" s="329"/>
      <c r="AC487" s="329"/>
      <c r="AD487" s="329"/>
      <c r="AE487" s="329"/>
      <c r="AF487" s="329"/>
      <c r="AG487" s="465"/>
    </row>
    <row r="488" spans="1:33" ht="15" customHeight="1">
      <c r="B488" s="82"/>
      <c r="C488" s="194"/>
      <c r="D488" s="194"/>
      <c r="E488" s="194"/>
      <c r="F488" s="194"/>
      <c r="G488" s="82" t="s">
        <v>13</v>
      </c>
      <c r="H488" s="194"/>
      <c r="I488" s="673" t="s">
        <v>141</v>
      </c>
      <c r="J488" s="691"/>
      <c r="K488" s="534" t="s">
        <v>363</v>
      </c>
      <c r="L488" s="82"/>
      <c r="M488" s="82"/>
      <c r="N488" s="146"/>
      <c r="O488" s="4" t="s">
        <v>648</v>
      </c>
      <c r="P488" s="82"/>
      <c r="Q488" s="82"/>
      <c r="R488" s="82"/>
      <c r="S488" s="82"/>
      <c r="T488" s="146"/>
      <c r="U488" s="82" t="s">
        <v>205</v>
      </c>
      <c r="V488" s="82"/>
      <c r="W488" s="82"/>
      <c r="X488" s="225"/>
      <c r="Y488" s="329"/>
      <c r="Z488" s="329"/>
      <c r="AA488" s="329"/>
      <c r="AB488" s="329"/>
      <c r="AC488" s="329"/>
      <c r="AD488" s="329"/>
      <c r="AE488" s="329"/>
      <c r="AF488" s="329"/>
      <c r="AG488" s="465"/>
    </row>
    <row r="489" spans="1:33" ht="15" customHeight="1">
      <c r="B489" s="82"/>
      <c r="C489" s="82"/>
      <c r="D489" s="82"/>
      <c r="E489" s="82"/>
      <c r="F489" s="82"/>
      <c r="G489" s="82"/>
      <c r="H489" s="82"/>
      <c r="I489" s="82"/>
      <c r="J489" s="82"/>
      <c r="K489" s="82"/>
      <c r="L489" s="82"/>
      <c r="M489" s="82"/>
      <c r="N489" s="82"/>
      <c r="O489" s="82"/>
      <c r="P489" s="82"/>
      <c r="Q489" s="82"/>
      <c r="R489" s="82"/>
      <c r="S489" s="82"/>
      <c r="T489" s="82"/>
      <c r="U489" s="82"/>
      <c r="V489" s="82"/>
      <c r="W489" s="82"/>
      <c r="X489" s="225"/>
      <c r="Y489" s="617" t="s">
        <v>415</v>
      </c>
      <c r="Z489" s="499"/>
      <c r="AA489" s="499"/>
      <c r="AB489" s="499" t="s">
        <v>164</v>
      </c>
      <c r="AC489" s="499"/>
      <c r="AD489" s="499"/>
      <c r="AE489" s="499"/>
      <c r="AF489" s="499"/>
    </row>
    <row r="490" spans="1:33" ht="15" customHeight="1">
      <c r="B490" s="82"/>
      <c r="C490" s="82" t="s">
        <v>162</v>
      </c>
      <c r="D490" s="82"/>
      <c r="E490" s="82"/>
      <c r="F490" s="82"/>
      <c r="G490" s="82"/>
      <c r="H490" s="82"/>
      <c r="I490" s="82"/>
      <c r="J490" s="82"/>
      <c r="K490" s="82"/>
      <c r="L490" s="82"/>
      <c r="M490" s="82"/>
      <c r="N490" s="82"/>
      <c r="O490" s="82"/>
      <c r="P490" s="82"/>
      <c r="Q490" s="82"/>
      <c r="R490" s="82"/>
      <c r="S490" s="82"/>
      <c r="T490" s="82"/>
      <c r="U490" s="82"/>
      <c r="V490" s="82"/>
      <c r="W490" s="82"/>
      <c r="X490" s="225"/>
      <c r="Y490" s="189" t="s">
        <v>242</v>
      </c>
      <c r="Z490" s="102" t="s">
        <v>223</v>
      </c>
      <c r="AA490" s="102"/>
      <c r="AB490" s="862" t="s">
        <v>944</v>
      </c>
      <c r="AC490" s="862"/>
      <c r="AD490" s="862"/>
      <c r="AE490" s="862"/>
      <c r="AF490" s="862"/>
    </row>
    <row r="491" spans="1:33" ht="15" customHeight="1">
      <c r="B491" s="82"/>
      <c r="C491" s="82"/>
      <c r="D491" s="194"/>
      <c r="E491" s="194"/>
      <c r="F491" s="194"/>
      <c r="G491" s="194"/>
      <c r="H491" s="194"/>
      <c r="I491" s="194"/>
      <c r="J491" s="194"/>
      <c r="K491" s="194"/>
      <c r="L491" s="194"/>
      <c r="M491" s="194"/>
      <c r="N491" s="194"/>
      <c r="O491" s="194"/>
      <c r="P491" s="194"/>
      <c r="Q491" s="194"/>
      <c r="R491" s="194"/>
      <c r="S491" s="194"/>
      <c r="T491" s="194"/>
      <c r="U491" s="194"/>
      <c r="V491" s="194"/>
      <c r="W491" s="194"/>
      <c r="X491" s="225"/>
      <c r="Y491" s="189"/>
      <c r="Z491" s="102"/>
      <c r="AA491" s="102"/>
      <c r="AB491" s="862"/>
      <c r="AC491" s="862"/>
      <c r="AD491" s="862"/>
      <c r="AE491" s="862"/>
      <c r="AF491" s="862"/>
    </row>
    <row r="492" spans="1:33" ht="15" customHeight="1">
      <c r="D492" s="194"/>
      <c r="E492" s="194"/>
      <c r="F492" s="194"/>
      <c r="G492" s="194"/>
      <c r="H492" s="194"/>
      <c r="I492" s="194"/>
      <c r="J492" s="194"/>
      <c r="K492" s="194"/>
      <c r="L492" s="194"/>
      <c r="M492" s="194"/>
      <c r="N492" s="194"/>
      <c r="O492" s="194"/>
      <c r="P492" s="194"/>
      <c r="Q492" s="194"/>
      <c r="R492" s="194"/>
      <c r="S492" s="194"/>
      <c r="T492" s="194"/>
      <c r="U492" s="194"/>
      <c r="V492" s="194"/>
      <c r="W492" s="194"/>
      <c r="X492" s="225"/>
      <c r="Y492" s="189"/>
      <c r="Z492" s="102"/>
      <c r="AA492" s="102"/>
      <c r="AB492" s="862"/>
      <c r="AC492" s="862"/>
      <c r="AD492" s="862"/>
      <c r="AE492" s="862"/>
      <c r="AF492" s="862"/>
    </row>
    <row r="493" spans="1:33" ht="15" customHeight="1">
      <c r="B493" s="82"/>
      <c r="C493" s="82"/>
      <c r="D493" s="194"/>
      <c r="E493" s="194"/>
      <c r="F493" s="194"/>
      <c r="G493" s="194"/>
      <c r="H493" s="194"/>
      <c r="I493" s="194"/>
      <c r="J493" s="194"/>
      <c r="K493" s="194"/>
      <c r="L493" s="194"/>
      <c r="M493" s="194"/>
      <c r="N493" s="194"/>
      <c r="O493" s="194"/>
      <c r="P493" s="194"/>
      <c r="Q493" s="194"/>
      <c r="R493" s="194"/>
      <c r="S493" s="194"/>
      <c r="T493" s="194"/>
      <c r="U493" s="194"/>
      <c r="V493" s="194"/>
      <c r="W493" s="194"/>
      <c r="X493" s="225"/>
      <c r="Y493" s="189"/>
      <c r="Z493" s="102"/>
      <c r="AA493" s="102"/>
      <c r="AB493" s="862"/>
      <c r="AC493" s="862"/>
      <c r="AD493" s="862"/>
      <c r="AE493" s="862"/>
      <c r="AF493" s="862"/>
    </row>
    <row r="494" spans="1:33" ht="15" customHeight="1">
      <c r="B494" s="82"/>
      <c r="C494" s="82"/>
      <c r="D494" s="82"/>
      <c r="E494" s="82"/>
      <c r="F494" s="82"/>
      <c r="G494" s="82"/>
      <c r="H494" s="82"/>
      <c r="I494" s="82"/>
      <c r="J494" s="82"/>
      <c r="K494" s="82"/>
      <c r="L494" s="82"/>
      <c r="M494" s="82"/>
      <c r="N494" s="82"/>
      <c r="O494" s="82"/>
      <c r="P494" s="82"/>
      <c r="Q494" s="82"/>
      <c r="R494" s="82"/>
      <c r="S494" s="82"/>
      <c r="T494" s="82"/>
      <c r="U494" s="82"/>
      <c r="V494" s="82"/>
      <c r="W494" s="82"/>
      <c r="X494" s="225"/>
      <c r="Y494" s="189"/>
      <c r="Z494" s="102" t="s">
        <v>171</v>
      </c>
      <c r="AA494" s="102"/>
      <c r="AB494" s="862" t="s">
        <v>383</v>
      </c>
      <c r="AC494" s="862"/>
      <c r="AD494" s="862"/>
      <c r="AE494" s="862"/>
      <c r="AF494" s="862"/>
    </row>
    <row r="495" spans="1:33" ht="15" customHeight="1">
      <c r="B495" s="82" t="s">
        <v>679</v>
      </c>
      <c r="C495" s="82"/>
      <c r="D495" s="82"/>
      <c r="E495" s="82"/>
      <c r="F495" s="82"/>
      <c r="G495" s="82"/>
      <c r="H495" s="82"/>
      <c r="I495" s="82"/>
      <c r="J495" s="82"/>
      <c r="K495" s="82"/>
      <c r="L495" s="82"/>
      <c r="M495" s="82"/>
      <c r="N495" s="82"/>
      <c r="O495" s="82"/>
      <c r="P495" s="82"/>
      <c r="Q495" s="82"/>
      <c r="R495" s="82"/>
      <c r="S495" s="82"/>
      <c r="T495" s="82"/>
      <c r="U495" s="82"/>
      <c r="V495" s="82"/>
      <c r="W495" s="82"/>
      <c r="X495" s="225"/>
      <c r="Y495" s="189"/>
      <c r="Z495" s="102"/>
      <c r="AA495" s="102"/>
      <c r="AB495" s="862"/>
      <c r="AC495" s="862"/>
      <c r="AD495" s="862"/>
      <c r="AE495" s="862"/>
      <c r="AF495" s="862"/>
    </row>
    <row r="496" spans="1:33" ht="15" customHeight="1">
      <c r="B496" s="82"/>
      <c r="C496" s="82"/>
      <c r="D496" s="82"/>
      <c r="E496" s="82"/>
      <c r="F496" s="82"/>
      <c r="G496" s="82"/>
      <c r="H496" s="82"/>
      <c r="I496" s="82"/>
      <c r="J496" s="82"/>
      <c r="K496" s="82"/>
      <c r="L496" s="82"/>
      <c r="M496" s="82"/>
      <c r="N496" s="82"/>
      <c r="O496" s="146"/>
      <c r="P496" s="72" t="s">
        <v>581</v>
      </c>
      <c r="Q496" s="72"/>
      <c r="R496" s="72"/>
      <c r="S496" s="146"/>
      <c r="T496" s="72" t="s">
        <v>97</v>
      </c>
      <c r="U496" s="82"/>
      <c r="V496" s="82"/>
      <c r="W496" s="82"/>
      <c r="X496" s="225"/>
      <c r="Y496" s="189"/>
      <c r="Z496" s="102"/>
      <c r="AA496" s="102"/>
      <c r="AB496" s="862"/>
      <c r="AC496" s="862"/>
      <c r="AD496" s="862"/>
      <c r="AE496" s="862"/>
      <c r="AF496" s="862"/>
    </row>
    <row r="497" spans="1:33" ht="15" customHeight="1">
      <c r="B497" s="82"/>
      <c r="C497" s="82" t="s">
        <v>1066</v>
      </c>
      <c r="D497" s="82"/>
      <c r="E497" s="82"/>
      <c r="F497" s="82"/>
      <c r="G497" s="82"/>
      <c r="H497" s="82"/>
      <c r="I497" s="82"/>
      <c r="J497" s="82"/>
      <c r="K497" s="82"/>
      <c r="L497" s="82"/>
      <c r="M497" s="82"/>
      <c r="N497" s="82"/>
      <c r="O497" s="82"/>
      <c r="P497" s="82"/>
      <c r="Q497" s="82"/>
      <c r="R497" s="82"/>
      <c r="S497" s="82"/>
      <c r="T497" s="82"/>
      <c r="U497" s="82"/>
      <c r="V497" s="82"/>
      <c r="W497" s="82"/>
      <c r="X497" s="225"/>
      <c r="Y497" s="189" t="s">
        <v>49</v>
      </c>
      <c r="Z497" s="102"/>
      <c r="AA497" s="102"/>
      <c r="AB497" s="862" t="s">
        <v>945</v>
      </c>
      <c r="AC497" s="862"/>
      <c r="AD497" s="862"/>
      <c r="AE497" s="862"/>
      <c r="AF497" s="862"/>
    </row>
    <row r="498" spans="1:33" ht="15" customHeight="1">
      <c r="B498" s="82"/>
      <c r="C498" s="82"/>
      <c r="D498" s="194"/>
      <c r="E498" s="194"/>
      <c r="F498" s="194"/>
      <c r="G498" s="194"/>
      <c r="H498" s="194"/>
      <c r="I498" s="194"/>
      <c r="J498" s="194"/>
      <c r="K498" s="194"/>
      <c r="L498" s="194"/>
      <c r="M498" s="194"/>
      <c r="N498" s="194"/>
      <c r="O498" s="194"/>
      <c r="P498" s="194"/>
      <c r="Q498" s="194"/>
      <c r="R498" s="194"/>
      <c r="S498" s="194"/>
      <c r="T498" s="194"/>
      <c r="U498" s="194"/>
      <c r="V498" s="194"/>
      <c r="W498" s="194"/>
      <c r="X498" s="225"/>
      <c r="Y498" s="189"/>
      <c r="Z498" s="102"/>
      <c r="AA498" s="102"/>
      <c r="AB498" s="862"/>
      <c r="AC498" s="862"/>
      <c r="AD498" s="862"/>
      <c r="AE498" s="862"/>
      <c r="AF498" s="862"/>
    </row>
    <row r="499" spans="1:33" ht="15" customHeight="1">
      <c r="D499" s="194"/>
      <c r="E499" s="194"/>
      <c r="F499" s="194"/>
      <c r="G499" s="194"/>
      <c r="H499" s="194"/>
      <c r="I499" s="194"/>
      <c r="J499" s="194"/>
      <c r="K499" s="194"/>
      <c r="L499" s="194"/>
      <c r="M499" s="194"/>
      <c r="N499" s="194"/>
      <c r="O499" s="194"/>
      <c r="P499" s="194"/>
      <c r="Q499" s="194"/>
      <c r="R499" s="194"/>
      <c r="S499" s="194"/>
      <c r="T499" s="194"/>
      <c r="U499" s="194"/>
      <c r="V499" s="194"/>
      <c r="W499" s="194"/>
      <c r="X499" s="225"/>
      <c r="Y499" s="189"/>
      <c r="Z499" s="102"/>
      <c r="AA499" s="102"/>
      <c r="AB499" s="862"/>
      <c r="AC499" s="862"/>
      <c r="AD499" s="862"/>
      <c r="AE499" s="862"/>
      <c r="AF499" s="862"/>
    </row>
    <row r="500" spans="1:33" ht="15" customHeight="1">
      <c r="B500" s="82"/>
      <c r="C500" s="82"/>
      <c r="D500" s="194"/>
      <c r="E500" s="194"/>
      <c r="F500" s="194"/>
      <c r="G500" s="194"/>
      <c r="H500" s="194"/>
      <c r="I500" s="194"/>
      <c r="J500" s="194"/>
      <c r="K500" s="194"/>
      <c r="L500" s="194"/>
      <c r="M500" s="194"/>
      <c r="N500" s="194"/>
      <c r="O500" s="194"/>
      <c r="P500" s="194"/>
      <c r="Q500" s="194"/>
      <c r="R500" s="194"/>
      <c r="S500" s="194"/>
      <c r="T500" s="194"/>
      <c r="U500" s="194"/>
      <c r="V500" s="194"/>
      <c r="W500" s="194"/>
      <c r="X500" s="225"/>
      <c r="Y500" s="189"/>
      <c r="Z500" s="102"/>
      <c r="AA500" s="102"/>
      <c r="AB500" s="862"/>
      <c r="AC500" s="862"/>
      <c r="AD500" s="862"/>
      <c r="AE500" s="862"/>
      <c r="AF500" s="862"/>
    </row>
    <row r="501" spans="1:33" ht="15" customHeight="1">
      <c r="B501" s="82"/>
      <c r="C501" s="82"/>
      <c r="D501" s="82"/>
      <c r="E501" s="82"/>
      <c r="F501" s="82"/>
      <c r="G501" s="82"/>
      <c r="H501" s="82"/>
      <c r="I501" s="82"/>
      <c r="J501" s="82"/>
      <c r="K501" s="82"/>
      <c r="L501" s="82"/>
      <c r="M501" s="82"/>
      <c r="N501" s="82"/>
      <c r="O501" s="82"/>
      <c r="P501" s="82"/>
      <c r="Q501" s="82"/>
      <c r="R501" s="82"/>
      <c r="S501" s="82"/>
      <c r="T501" s="82"/>
      <c r="U501" s="82"/>
      <c r="V501" s="82"/>
      <c r="W501" s="82"/>
      <c r="X501" s="225"/>
      <c r="Y501" s="189" t="s">
        <v>416</v>
      </c>
      <c r="Z501" s="102"/>
      <c r="AA501" s="102"/>
      <c r="AB501" s="862" t="s">
        <v>154</v>
      </c>
      <c r="AC501" s="863"/>
      <c r="AD501" s="863"/>
      <c r="AE501" s="863"/>
      <c r="AF501" s="863"/>
    </row>
    <row r="502" spans="1:33" ht="15" customHeight="1">
      <c r="B502" s="82"/>
      <c r="C502" s="82" t="s">
        <v>861</v>
      </c>
      <c r="D502" s="82"/>
      <c r="E502" s="82"/>
      <c r="F502" s="82"/>
      <c r="G502" s="82"/>
      <c r="H502" s="82"/>
      <c r="I502" s="82"/>
      <c r="J502" s="82"/>
      <c r="K502" s="82"/>
      <c r="L502" s="82"/>
      <c r="M502" s="82"/>
      <c r="N502" s="82"/>
      <c r="O502" s="82"/>
      <c r="P502" s="82"/>
      <c r="Q502" s="82"/>
      <c r="R502" s="82"/>
      <c r="S502" s="82"/>
      <c r="T502" s="82"/>
      <c r="U502" s="82"/>
      <c r="V502" s="82"/>
      <c r="W502" s="82"/>
      <c r="X502" s="225"/>
      <c r="Y502" s="189"/>
      <c r="Z502" s="102"/>
      <c r="AA502" s="102"/>
      <c r="AB502" s="863"/>
      <c r="AC502" s="863"/>
      <c r="AD502" s="863"/>
      <c r="AE502" s="863"/>
      <c r="AF502" s="863"/>
    </row>
    <row r="503" spans="1:33" ht="15" customHeight="1">
      <c r="B503" s="82"/>
      <c r="C503" s="82"/>
      <c r="D503" s="194"/>
      <c r="E503" s="194"/>
      <c r="F503" s="194"/>
      <c r="G503" s="194"/>
      <c r="H503" s="194"/>
      <c r="I503" s="194"/>
      <c r="J503" s="194"/>
      <c r="K503" s="194"/>
      <c r="L503" s="194"/>
      <c r="M503" s="194"/>
      <c r="N503" s="194"/>
      <c r="O503" s="194"/>
      <c r="P503" s="194"/>
      <c r="Q503" s="194"/>
      <c r="R503" s="194"/>
      <c r="S503" s="194"/>
      <c r="T503" s="194"/>
      <c r="U503" s="194"/>
      <c r="V503" s="194"/>
      <c r="W503" s="194"/>
      <c r="X503" s="225"/>
      <c r="Y503" s="189"/>
      <c r="Z503" s="102"/>
      <c r="AA503" s="102"/>
      <c r="AB503" s="863"/>
      <c r="AC503" s="863"/>
      <c r="AD503" s="863"/>
      <c r="AE503" s="863"/>
      <c r="AF503" s="863"/>
    </row>
    <row r="504" spans="1:33" ht="15" customHeight="1">
      <c r="D504" s="194"/>
      <c r="E504" s="194"/>
      <c r="F504" s="194"/>
      <c r="G504" s="194"/>
      <c r="H504" s="194"/>
      <c r="I504" s="194"/>
      <c r="J504" s="194"/>
      <c r="K504" s="194"/>
      <c r="L504" s="194"/>
      <c r="M504" s="194"/>
      <c r="N504" s="194"/>
      <c r="O504" s="194"/>
      <c r="P504" s="194"/>
      <c r="Q504" s="194"/>
      <c r="R504" s="194"/>
      <c r="S504" s="194"/>
      <c r="T504" s="194"/>
      <c r="U504" s="194"/>
      <c r="V504" s="194"/>
      <c r="W504" s="194"/>
      <c r="X504" s="225"/>
      <c r="Y504" s="76"/>
      <c r="Z504" s="76"/>
      <c r="AA504" s="76"/>
      <c r="AB504" s="365"/>
      <c r="AC504" s="365"/>
      <c r="AD504" s="365"/>
      <c r="AE504" s="365"/>
      <c r="AF504" s="365"/>
    </row>
    <row r="505" spans="1:33" ht="15" customHeight="1">
      <c r="B505" s="82"/>
      <c r="C505" s="82"/>
      <c r="D505" s="194"/>
      <c r="E505" s="194"/>
      <c r="F505" s="194"/>
      <c r="G505" s="194"/>
      <c r="H505" s="194"/>
      <c r="I505" s="194"/>
      <c r="J505" s="194"/>
      <c r="K505" s="194"/>
      <c r="L505" s="194"/>
      <c r="M505" s="194"/>
      <c r="N505" s="194"/>
      <c r="O505" s="194"/>
      <c r="P505" s="194"/>
      <c r="Q505" s="194"/>
      <c r="R505" s="194"/>
      <c r="S505" s="194"/>
      <c r="T505" s="194"/>
      <c r="U505" s="194"/>
      <c r="V505" s="194"/>
      <c r="W505" s="194"/>
      <c r="X505" s="225"/>
      <c r="Y505" s="82"/>
      <c r="Z505" s="82"/>
      <c r="AA505" s="82"/>
      <c r="AB505" s="82"/>
      <c r="AC505" s="82"/>
      <c r="AD505" s="82"/>
      <c r="AE505" s="82"/>
      <c r="AF505" s="82"/>
    </row>
    <row r="506" spans="1:33" ht="15" customHeight="1">
      <c r="B506" s="82"/>
      <c r="C506" s="82"/>
      <c r="D506" s="82"/>
      <c r="E506" s="82"/>
      <c r="F506" s="82"/>
      <c r="G506" s="82"/>
      <c r="H506" s="82"/>
      <c r="I506" s="82"/>
      <c r="J506" s="82"/>
      <c r="K506" s="82"/>
      <c r="L506" s="82"/>
      <c r="M506" s="82"/>
      <c r="N506" s="82"/>
      <c r="O506" s="82"/>
      <c r="P506" s="82"/>
      <c r="Q506" s="82"/>
      <c r="R506" s="82"/>
      <c r="S506" s="82"/>
      <c r="T506" s="82"/>
      <c r="U506" s="82"/>
      <c r="V506" s="82"/>
      <c r="W506" s="82"/>
      <c r="X506" s="225"/>
      <c r="Y506" s="375" t="s">
        <v>167</v>
      </c>
      <c r="Z506" s="375"/>
      <c r="AA506" s="375"/>
      <c r="AB506" s="375"/>
      <c r="AC506" s="375"/>
      <c r="AD506" s="375"/>
      <c r="AE506" s="375"/>
      <c r="AF506" s="375"/>
      <c r="AG506" s="444"/>
    </row>
    <row r="507" spans="1:33" ht="15" customHeight="1">
      <c r="B507" s="82"/>
      <c r="C507" s="82"/>
      <c r="D507" s="82"/>
      <c r="E507" s="82"/>
      <c r="F507" s="82"/>
      <c r="G507" s="82"/>
      <c r="H507" s="82"/>
      <c r="I507" s="82"/>
      <c r="J507" s="82"/>
      <c r="K507" s="82"/>
      <c r="L507" s="82"/>
      <c r="M507" s="82"/>
      <c r="N507" s="82"/>
      <c r="O507" s="82"/>
      <c r="P507" s="82"/>
      <c r="Q507" s="82"/>
      <c r="R507" s="82"/>
      <c r="S507" s="82"/>
      <c r="T507" s="82"/>
      <c r="U507" s="82"/>
      <c r="V507" s="82"/>
      <c r="W507" s="82"/>
      <c r="X507" s="225"/>
      <c r="Y507" s="375"/>
      <c r="Z507" s="375"/>
      <c r="AA507" s="375"/>
      <c r="AB507" s="375"/>
      <c r="AC507" s="375"/>
      <c r="AD507" s="375"/>
      <c r="AE507" s="375"/>
      <c r="AF507" s="375"/>
      <c r="AG507" s="444"/>
    </row>
    <row r="508" spans="1:33" ht="15" customHeight="1">
      <c r="B508" s="82"/>
      <c r="C508" s="82"/>
      <c r="D508" s="82"/>
      <c r="E508" s="82"/>
      <c r="F508" s="82"/>
      <c r="G508" s="82"/>
      <c r="H508" s="82"/>
      <c r="I508" s="82"/>
      <c r="J508" s="82"/>
      <c r="K508" s="82"/>
      <c r="L508" s="82"/>
      <c r="M508" s="82"/>
      <c r="N508" s="82"/>
      <c r="O508" s="82"/>
      <c r="P508" s="82"/>
      <c r="Q508" s="82"/>
      <c r="R508" s="82"/>
      <c r="S508" s="82"/>
      <c r="T508" s="82"/>
      <c r="U508" s="82"/>
      <c r="V508" s="82"/>
      <c r="W508" s="82"/>
      <c r="X508" s="225"/>
      <c r="Y508" s="375"/>
      <c r="Z508" s="375"/>
      <c r="AA508" s="375"/>
      <c r="AB508" s="375"/>
      <c r="AC508" s="375"/>
      <c r="AD508" s="375"/>
      <c r="AE508" s="375"/>
      <c r="AF508" s="375"/>
      <c r="AG508" s="444"/>
    </row>
    <row r="509" spans="1:33" ht="15" customHeight="1">
      <c r="B509" s="82"/>
      <c r="C509" s="82"/>
      <c r="D509" s="82"/>
      <c r="E509" s="82"/>
      <c r="F509" s="82"/>
      <c r="G509" s="82"/>
      <c r="H509" s="82"/>
      <c r="I509" s="82"/>
      <c r="J509" s="82"/>
      <c r="K509" s="82"/>
      <c r="L509" s="82"/>
      <c r="M509" s="82"/>
      <c r="N509" s="82"/>
      <c r="O509" s="82"/>
      <c r="P509" s="82"/>
      <c r="Q509" s="82"/>
      <c r="R509" s="82"/>
      <c r="S509" s="82"/>
      <c r="T509" s="82"/>
      <c r="U509" s="82"/>
      <c r="V509" s="82"/>
      <c r="W509" s="82"/>
      <c r="X509" s="225"/>
      <c r="Y509" s="375"/>
      <c r="Z509" s="375"/>
      <c r="AA509" s="375"/>
      <c r="AB509" s="375"/>
      <c r="AC509" s="375"/>
      <c r="AD509" s="375"/>
      <c r="AE509" s="375"/>
      <c r="AF509" s="375"/>
      <c r="AG509" s="444"/>
    </row>
    <row r="510" spans="1:33" ht="15" customHeight="1">
      <c r="A510" s="472" t="s">
        <v>889</v>
      </c>
      <c r="B510" s="474" t="s">
        <v>890</v>
      </c>
      <c r="C510" s="82"/>
      <c r="D510" s="82"/>
      <c r="E510" s="82"/>
      <c r="F510" s="82"/>
      <c r="G510" s="82"/>
      <c r="H510" s="82"/>
      <c r="I510" s="82"/>
      <c r="J510" s="82"/>
      <c r="K510" s="82"/>
      <c r="L510" s="82"/>
      <c r="M510" s="82"/>
      <c r="N510" s="82"/>
      <c r="O510" s="82"/>
      <c r="P510" s="82"/>
      <c r="Q510" s="82"/>
      <c r="R510" s="82"/>
      <c r="S510" s="82"/>
      <c r="T510" s="82"/>
      <c r="U510" s="82"/>
      <c r="V510" s="82"/>
      <c r="W510" s="82"/>
      <c r="X510" s="225"/>
      <c r="Y510" s="381"/>
      <c r="Z510" s="381"/>
      <c r="AA510" s="381"/>
      <c r="AB510" s="381"/>
      <c r="AC510" s="381"/>
      <c r="AD510" s="381"/>
      <c r="AE510" s="381"/>
      <c r="AF510" s="381"/>
      <c r="AG510" s="443"/>
    </row>
    <row r="511" spans="1:33" ht="15" customHeight="1">
      <c r="A511" s="37"/>
      <c r="B511" s="82"/>
      <c r="C511" s="82"/>
      <c r="D511" s="82"/>
      <c r="E511" s="82"/>
      <c r="F511" s="82"/>
      <c r="G511" s="82"/>
      <c r="H511" s="82"/>
      <c r="I511" s="82"/>
      <c r="J511" s="82"/>
      <c r="K511" s="82"/>
      <c r="L511" s="82"/>
      <c r="M511" s="82"/>
      <c r="N511" s="82"/>
      <c r="O511" s="82"/>
      <c r="P511" s="82"/>
      <c r="Q511" s="82"/>
      <c r="R511" s="82"/>
      <c r="S511" s="82"/>
      <c r="T511" s="82"/>
      <c r="U511" s="82"/>
      <c r="V511" s="82"/>
      <c r="W511" s="82"/>
      <c r="X511" s="225"/>
      <c r="Y511" s="381"/>
      <c r="Z511" s="381"/>
      <c r="AA511" s="381"/>
      <c r="AB511" s="381"/>
      <c r="AC511" s="381"/>
      <c r="AD511" s="381"/>
      <c r="AE511" s="381"/>
      <c r="AF511" s="381"/>
      <c r="AG511" s="443"/>
    </row>
    <row r="512" spans="1:33" ht="15" customHeight="1">
      <c r="A512" s="37"/>
      <c r="B512" s="498" t="s">
        <v>1092</v>
      </c>
      <c r="C512" s="498"/>
      <c r="D512" s="498"/>
      <c r="E512" s="498"/>
      <c r="F512" s="498"/>
      <c r="G512" s="498"/>
      <c r="H512" s="82"/>
      <c r="I512" s="82"/>
      <c r="J512" s="82"/>
      <c r="K512" s="82"/>
      <c r="L512" s="82"/>
      <c r="M512" s="82"/>
      <c r="N512" s="82"/>
      <c r="O512" s="82"/>
      <c r="P512" s="82"/>
      <c r="Q512" s="82"/>
      <c r="R512" s="82"/>
      <c r="S512" s="82"/>
      <c r="T512" s="82"/>
      <c r="U512" s="82"/>
      <c r="V512" s="82"/>
      <c r="W512" s="82"/>
      <c r="X512" s="225"/>
      <c r="Y512" s="381"/>
      <c r="Z512" s="381"/>
      <c r="AA512" s="381"/>
      <c r="AB512" s="381"/>
      <c r="AC512" s="381"/>
      <c r="AD512" s="381"/>
      <c r="AE512" s="381"/>
      <c r="AF512" s="381"/>
      <c r="AG512" s="443"/>
    </row>
    <row r="513" spans="1:33" ht="15" customHeight="1">
      <c r="A513" s="37"/>
      <c r="B513" s="82"/>
      <c r="C513" s="82"/>
      <c r="D513" s="82"/>
      <c r="E513" s="82"/>
      <c r="F513" s="82"/>
      <c r="G513" s="82"/>
      <c r="H513" s="82"/>
      <c r="I513" s="82"/>
      <c r="J513" s="82"/>
      <c r="K513" s="82"/>
      <c r="L513" s="82"/>
      <c r="M513" s="82"/>
      <c r="N513" s="82"/>
      <c r="O513" s="82"/>
      <c r="P513" s="82"/>
      <c r="Q513" s="82"/>
      <c r="R513" s="82"/>
      <c r="S513" s="82"/>
      <c r="T513" s="82"/>
      <c r="U513" s="82"/>
      <c r="V513" s="82"/>
      <c r="W513" s="82"/>
      <c r="X513" s="225"/>
      <c r="Y513" s="381"/>
      <c r="Z513" s="381"/>
      <c r="AA513" s="381"/>
      <c r="AB513" s="381"/>
      <c r="AC513" s="381"/>
      <c r="AD513" s="381"/>
      <c r="AE513" s="381"/>
      <c r="AF513" s="381"/>
      <c r="AG513" s="443"/>
    </row>
    <row r="514" spans="1:33" ht="15" customHeight="1">
      <c r="A514" s="37"/>
      <c r="B514" s="82" t="s">
        <v>893</v>
      </c>
      <c r="C514" s="82"/>
      <c r="D514" s="82"/>
      <c r="E514" s="82"/>
      <c r="F514" s="82"/>
      <c r="G514" s="82"/>
      <c r="H514" s="82"/>
      <c r="I514" s="82"/>
      <c r="J514" s="82"/>
      <c r="K514" s="82"/>
      <c r="L514" s="82"/>
      <c r="M514" s="82"/>
      <c r="N514" s="82"/>
      <c r="O514" s="82"/>
      <c r="P514" s="82"/>
      <c r="Q514" s="82"/>
      <c r="R514" s="82"/>
      <c r="S514" s="82"/>
      <c r="T514" s="82"/>
      <c r="U514" s="82"/>
      <c r="V514" s="82"/>
      <c r="W514" s="82"/>
      <c r="X514" s="225"/>
      <c r="Y514" s="381"/>
      <c r="Z514" s="381"/>
      <c r="AA514" s="381"/>
      <c r="AB514" s="381"/>
      <c r="AC514" s="381"/>
      <c r="AD514" s="381"/>
      <c r="AE514" s="381"/>
      <c r="AF514" s="381"/>
      <c r="AG514" s="443"/>
    </row>
    <row r="515" spans="1:33" ht="15" customHeight="1">
      <c r="A515" s="37"/>
      <c r="B515" s="82"/>
      <c r="C515" s="82"/>
      <c r="D515" s="82"/>
      <c r="E515" s="82"/>
      <c r="F515" s="82"/>
      <c r="G515" s="82"/>
      <c r="H515" s="82"/>
      <c r="I515" s="82"/>
      <c r="J515" s="82"/>
      <c r="K515" s="82"/>
      <c r="L515" s="82"/>
      <c r="M515" s="82"/>
      <c r="N515" s="82"/>
      <c r="O515" s="146"/>
      <c r="P515" s="117" t="s">
        <v>461</v>
      </c>
      <c r="Q515" s="117"/>
      <c r="R515" s="117"/>
      <c r="S515" s="146"/>
      <c r="T515" s="117" t="s">
        <v>388</v>
      </c>
      <c r="U515" s="82"/>
      <c r="V515" s="82"/>
      <c r="W515" s="82"/>
      <c r="X515" s="225"/>
      <c r="Y515" s="381" t="s">
        <v>1122</v>
      </c>
      <c r="Z515" s="381"/>
      <c r="AA515" s="381"/>
      <c r="AB515" s="381"/>
      <c r="AC515" s="381"/>
      <c r="AD515" s="381"/>
      <c r="AE515" s="381"/>
      <c r="AF515" s="381"/>
      <c r="AG515" s="443"/>
    </row>
    <row r="516" spans="1:33" ht="15" customHeight="1">
      <c r="A516" s="37"/>
      <c r="B516" s="82"/>
      <c r="C516" s="82" t="s">
        <v>888</v>
      </c>
      <c r="D516" s="82"/>
      <c r="E516" s="82"/>
      <c r="F516" s="82"/>
      <c r="G516" s="82"/>
      <c r="H516" s="82"/>
      <c r="I516" s="82"/>
      <c r="J516" s="82"/>
      <c r="K516" s="82"/>
      <c r="L516" s="82"/>
      <c r="M516" s="82"/>
      <c r="N516" s="82"/>
      <c r="O516" s="82"/>
      <c r="P516" s="82"/>
      <c r="Q516" s="82"/>
      <c r="R516" s="82"/>
      <c r="S516" s="82"/>
      <c r="T516" s="82"/>
      <c r="U516" s="82"/>
      <c r="V516" s="82"/>
      <c r="W516" s="82"/>
      <c r="X516" s="225"/>
      <c r="Y516" s="381"/>
      <c r="Z516" s="381"/>
      <c r="AA516" s="381"/>
      <c r="AB516" s="381"/>
      <c r="AC516" s="381"/>
      <c r="AD516" s="381"/>
      <c r="AE516" s="381"/>
      <c r="AF516" s="381"/>
      <c r="AG516" s="443"/>
    </row>
    <row r="517" spans="1:33" ht="15" customHeight="1">
      <c r="A517" s="37"/>
      <c r="B517" s="499" t="s">
        <v>502</v>
      </c>
      <c r="C517" s="499"/>
      <c r="D517" s="499"/>
      <c r="E517" s="499"/>
      <c r="F517" s="499"/>
      <c r="G517" s="499"/>
      <c r="H517" s="499"/>
      <c r="I517" s="499"/>
      <c r="J517" s="499"/>
      <c r="K517" s="499"/>
      <c r="L517" s="499"/>
      <c r="M517" s="499"/>
      <c r="N517" s="499"/>
      <c r="O517" s="499"/>
      <c r="P517" s="499"/>
      <c r="Q517" s="499"/>
      <c r="R517" s="499"/>
      <c r="S517" s="499"/>
      <c r="T517" s="499"/>
      <c r="U517" s="499"/>
      <c r="V517" s="499"/>
      <c r="W517" s="146"/>
      <c r="X517" s="225"/>
      <c r="Y517" s="381"/>
      <c r="Z517" s="381"/>
      <c r="AA517" s="381"/>
      <c r="AB517" s="381"/>
      <c r="AC517" s="381"/>
      <c r="AD517" s="381"/>
      <c r="AE517" s="381"/>
      <c r="AF517" s="381"/>
      <c r="AG517" s="443"/>
    </row>
    <row r="518" spans="1:33" ht="15" customHeight="1">
      <c r="A518" s="37"/>
      <c r="B518" s="499" t="s">
        <v>683</v>
      </c>
      <c r="C518" s="499"/>
      <c r="D518" s="499"/>
      <c r="E518" s="499"/>
      <c r="F518" s="499"/>
      <c r="G518" s="499"/>
      <c r="H518" s="499"/>
      <c r="I518" s="499"/>
      <c r="J518" s="499"/>
      <c r="K518" s="499"/>
      <c r="L518" s="499"/>
      <c r="M518" s="499"/>
      <c r="N518" s="499"/>
      <c r="O518" s="499"/>
      <c r="P518" s="499"/>
      <c r="Q518" s="499"/>
      <c r="R518" s="499"/>
      <c r="S518" s="499"/>
      <c r="T518" s="499"/>
      <c r="U518" s="499"/>
      <c r="V518" s="499"/>
      <c r="W518" s="146"/>
      <c r="X518" s="225"/>
      <c r="Y518" s="381"/>
      <c r="Z518" s="381"/>
      <c r="AA518" s="381"/>
      <c r="AB518" s="381"/>
      <c r="AC518" s="381"/>
      <c r="AD518" s="381"/>
      <c r="AE518" s="381"/>
      <c r="AF518" s="381"/>
      <c r="AG518" s="443"/>
    </row>
    <row r="519" spans="1:33" ht="15" customHeight="1">
      <c r="A519" s="37"/>
      <c r="B519" s="499" t="s">
        <v>302</v>
      </c>
      <c r="C519" s="499"/>
      <c r="D519" s="499"/>
      <c r="E519" s="499"/>
      <c r="F519" s="499"/>
      <c r="G519" s="499"/>
      <c r="H519" s="499"/>
      <c r="I519" s="499"/>
      <c r="J519" s="499"/>
      <c r="K519" s="499"/>
      <c r="L519" s="499"/>
      <c r="M519" s="499"/>
      <c r="N519" s="499"/>
      <c r="O519" s="499"/>
      <c r="P519" s="499"/>
      <c r="Q519" s="499"/>
      <c r="R519" s="499"/>
      <c r="S519" s="499"/>
      <c r="T519" s="499"/>
      <c r="U519" s="499"/>
      <c r="V519" s="499"/>
      <c r="W519" s="146"/>
      <c r="X519" s="225"/>
      <c r="Y519" s="329"/>
      <c r="Z519" s="329"/>
      <c r="AA519" s="329"/>
      <c r="AB519" s="329"/>
      <c r="AC519" s="329"/>
      <c r="AD519" s="329"/>
      <c r="AE519" s="329"/>
      <c r="AF519" s="329"/>
      <c r="AG519" s="465"/>
    </row>
    <row r="520" spans="1:33" ht="15" customHeight="1">
      <c r="A520" s="37"/>
      <c r="B520" s="500" t="s">
        <v>1005</v>
      </c>
      <c r="C520" s="500"/>
      <c r="D520" s="500"/>
      <c r="E520" s="500"/>
      <c r="F520" s="500"/>
      <c r="G520" s="500"/>
      <c r="H520" s="500"/>
      <c r="I520" s="500"/>
      <c r="J520" s="500"/>
      <c r="K520" s="500"/>
      <c r="L520" s="500"/>
      <c r="M520" s="500"/>
      <c r="N520" s="500"/>
      <c r="O520" s="500"/>
      <c r="P520" s="500"/>
      <c r="Q520" s="500"/>
      <c r="R520" s="500"/>
      <c r="S520" s="500"/>
      <c r="T520" s="500"/>
      <c r="U520" s="500"/>
      <c r="V520" s="500"/>
      <c r="W520" s="146"/>
      <c r="X520" s="225"/>
      <c r="Y520" s="329"/>
      <c r="Z520" s="329"/>
      <c r="AA520" s="329"/>
      <c r="AB520" s="329"/>
      <c r="AC520" s="329"/>
      <c r="AD520" s="329"/>
      <c r="AE520" s="329"/>
      <c r="AF520" s="329"/>
      <c r="AG520" s="465"/>
    </row>
    <row r="521" spans="1:33" ht="15" customHeight="1">
      <c r="A521" s="37"/>
      <c r="B521" s="499" t="s">
        <v>894</v>
      </c>
      <c r="C521" s="499"/>
      <c r="D521" s="499"/>
      <c r="E521" s="499"/>
      <c r="F521" s="499"/>
      <c r="G521" s="499"/>
      <c r="H521" s="499"/>
      <c r="I521" s="499"/>
      <c r="J521" s="499"/>
      <c r="K521" s="499"/>
      <c r="L521" s="499"/>
      <c r="M521" s="499"/>
      <c r="N521" s="499"/>
      <c r="O521" s="499"/>
      <c r="P521" s="499"/>
      <c r="Q521" s="499"/>
      <c r="R521" s="499"/>
      <c r="S521" s="499"/>
      <c r="T521" s="499"/>
      <c r="U521" s="499"/>
      <c r="V521" s="499"/>
      <c r="W521" s="146"/>
      <c r="X521" s="225"/>
      <c r="Y521" s="381"/>
      <c r="Z521" s="826"/>
      <c r="AA521" s="826"/>
      <c r="AB521" s="826"/>
      <c r="AC521" s="826"/>
      <c r="AD521" s="826"/>
      <c r="AE521" s="826"/>
      <c r="AF521" s="826"/>
      <c r="AG521" s="465"/>
    </row>
    <row r="522" spans="1:33" ht="15" customHeight="1">
      <c r="A522" s="37"/>
      <c r="B522" s="499" t="s">
        <v>599</v>
      </c>
      <c r="C522" s="499"/>
      <c r="D522" s="499"/>
      <c r="E522" s="499"/>
      <c r="F522" s="499"/>
      <c r="G522" s="499"/>
      <c r="H522" s="499"/>
      <c r="I522" s="499"/>
      <c r="J522" s="499"/>
      <c r="K522" s="499"/>
      <c r="L522" s="499"/>
      <c r="M522" s="499"/>
      <c r="N522" s="499"/>
      <c r="O522" s="499"/>
      <c r="P522" s="499"/>
      <c r="Q522" s="499"/>
      <c r="R522" s="499"/>
      <c r="S522" s="499"/>
      <c r="T522" s="499"/>
      <c r="U522" s="499"/>
      <c r="V522" s="499"/>
      <c r="W522" s="146"/>
      <c r="X522" s="225"/>
      <c r="Y522" s="381"/>
      <c r="Z522" s="381"/>
      <c r="AA522" s="381"/>
      <c r="AB522" s="381"/>
      <c r="AC522" s="381"/>
      <c r="AD522" s="381"/>
      <c r="AE522" s="381"/>
      <c r="AF522" s="381"/>
      <c r="AG522" s="443"/>
    </row>
    <row r="523" spans="1:33" ht="15" customHeight="1">
      <c r="A523" s="37"/>
      <c r="B523" s="499" t="s">
        <v>592</v>
      </c>
      <c r="C523" s="499"/>
      <c r="D523" s="499"/>
      <c r="E523" s="499"/>
      <c r="F523" s="499"/>
      <c r="G523" s="499"/>
      <c r="H523" s="499"/>
      <c r="I523" s="499"/>
      <c r="J523" s="499"/>
      <c r="K523" s="499"/>
      <c r="L523" s="499"/>
      <c r="M523" s="499"/>
      <c r="N523" s="499"/>
      <c r="O523" s="499"/>
      <c r="P523" s="499"/>
      <c r="Q523" s="499"/>
      <c r="R523" s="499"/>
      <c r="S523" s="499"/>
      <c r="T523" s="499"/>
      <c r="U523" s="499"/>
      <c r="V523" s="499"/>
      <c r="W523" s="146"/>
      <c r="X523" s="225"/>
      <c r="Y523" s="381"/>
      <c r="Z523" s="381"/>
      <c r="AA523" s="381"/>
      <c r="AB523" s="381"/>
      <c r="AC523" s="381"/>
      <c r="AD523" s="381"/>
      <c r="AE523" s="381"/>
      <c r="AF523" s="381"/>
      <c r="AG523" s="443"/>
    </row>
    <row r="524" spans="1:33" ht="15" customHeight="1">
      <c r="A524" s="37"/>
      <c r="B524" s="499" t="s">
        <v>279</v>
      </c>
      <c r="C524" s="499"/>
      <c r="D524" s="499"/>
      <c r="E524" s="499"/>
      <c r="F524" s="499"/>
      <c r="G524" s="499"/>
      <c r="H524" s="499"/>
      <c r="I524" s="499"/>
      <c r="J524" s="499"/>
      <c r="K524" s="499"/>
      <c r="L524" s="499"/>
      <c r="M524" s="499"/>
      <c r="N524" s="499"/>
      <c r="O524" s="499"/>
      <c r="P524" s="499"/>
      <c r="Q524" s="499"/>
      <c r="R524" s="499"/>
      <c r="S524" s="499"/>
      <c r="T524" s="499"/>
      <c r="U524" s="499"/>
      <c r="V524" s="499"/>
      <c r="W524" s="146"/>
      <c r="X524" s="225"/>
      <c r="Y524" s="381"/>
      <c r="Z524" s="381"/>
      <c r="AA524" s="381"/>
      <c r="AB524" s="381"/>
      <c r="AC524" s="381"/>
      <c r="AD524" s="381"/>
      <c r="AE524" s="381"/>
      <c r="AF524" s="381"/>
      <c r="AG524" s="443"/>
    </row>
    <row r="525" spans="1:33" ht="15" customHeight="1">
      <c r="A525" s="37"/>
      <c r="X525" s="225"/>
      <c r="Y525" s="381"/>
      <c r="Z525" s="381"/>
      <c r="AA525" s="381"/>
      <c r="AB525" s="381"/>
      <c r="AC525" s="381"/>
      <c r="AD525" s="381"/>
      <c r="AE525" s="381"/>
      <c r="AF525" s="381"/>
      <c r="AG525" s="443"/>
    </row>
    <row r="526" spans="1:33" ht="15" customHeight="1">
      <c r="A526" s="37"/>
      <c r="B526" s="82"/>
      <c r="C526" s="82"/>
      <c r="D526" s="82"/>
      <c r="E526" s="82"/>
      <c r="F526" s="82"/>
      <c r="G526" s="82"/>
      <c r="H526" s="82"/>
      <c r="I526" s="82"/>
      <c r="J526" s="82"/>
      <c r="K526" s="82"/>
      <c r="L526" s="82"/>
      <c r="M526" s="82"/>
      <c r="N526" s="82"/>
      <c r="O526" s="82"/>
      <c r="P526" s="82"/>
      <c r="Q526" s="82"/>
      <c r="R526" s="82"/>
      <c r="S526" s="82"/>
      <c r="T526" s="82"/>
      <c r="U526" s="82"/>
      <c r="V526" s="82"/>
      <c r="W526" s="82"/>
      <c r="X526" s="225"/>
      <c r="Y526" s="381"/>
      <c r="Z526" s="381"/>
      <c r="AA526" s="381"/>
      <c r="AB526" s="381"/>
      <c r="AC526" s="381"/>
      <c r="AD526" s="381"/>
      <c r="AE526" s="381"/>
      <c r="AF526" s="381"/>
      <c r="AG526" s="443"/>
    </row>
    <row r="527" spans="1:33" ht="15" customHeight="1">
      <c r="A527" s="37"/>
      <c r="B527" s="119" t="s">
        <v>418</v>
      </c>
      <c r="C527" s="119"/>
      <c r="D527" s="119"/>
      <c r="E527" s="119"/>
      <c r="F527" s="119"/>
      <c r="G527" s="119"/>
      <c r="H527" s="119"/>
      <c r="I527" s="119"/>
      <c r="J527" s="119"/>
      <c r="K527" s="119"/>
      <c r="L527" s="119"/>
      <c r="M527" s="119"/>
      <c r="N527" s="119"/>
      <c r="O527" s="119"/>
      <c r="P527" s="119"/>
      <c r="Q527" s="119"/>
      <c r="R527" s="119"/>
      <c r="S527" s="119"/>
      <c r="T527" s="119"/>
      <c r="U527" s="119"/>
      <c r="V527" s="119"/>
      <c r="W527" s="119"/>
      <c r="X527" s="304"/>
      <c r="Y527" s="381" t="s">
        <v>1051</v>
      </c>
      <c r="Z527" s="381"/>
      <c r="AA527" s="381"/>
      <c r="AB527" s="381"/>
      <c r="AC527" s="381"/>
      <c r="AD527" s="381"/>
      <c r="AE527" s="381"/>
      <c r="AF527" s="381"/>
      <c r="AG527" s="443"/>
    </row>
    <row r="528" spans="1:33" ht="15" customHeight="1">
      <c r="A528" s="37"/>
      <c r="B528" s="119"/>
      <c r="C528" s="119"/>
      <c r="D528" s="119"/>
      <c r="E528" s="119"/>
      <c r="F528" s="119"/>
      <c r="G528" s="119"/>
      <c r="H528" s="119"/>
      <c r="I528" s="119"/>
      <c r="J528" s="119"/>
      <c r="K528" s="119"/>
      <c r="L528" s="119"/>
      <c r="M528" s="119"/>
      <c r="N528" s="119"/>
      <c r="O528" s="119"/>
      <c r="P528" s="119"/>
      <c r="Q528" s="119"/>
      <c r="R528" s="119"/>
      <c r="S528" s="119"/>
      <c r="T528" s="119"/>
      <c r="U528" s="119"/>
      <c r="V528" s="119"/>
      <c r="W528" s="119"/>
      <c r="X528" s="304"/>
      <c r="Y528" s="381"/>
      <c r="Z528" s="381"/>
      <c r="AA528" s="381"/>
      <c r="AB528" s="381"/>
      <c r="AC528" s="381"/>
      <c r="AD528" s="381"/>
      <c r="AE528" s="381"/>
      <c r="AF528" s="381"/>
      <c r="AG528" s="443"/>
    </row>
    <row r="529" spans="1:33" ht="15" customHeight="1">
      <c r="A529" s="37"/>
      <c r="B529" s="82"/>
      <c r="C529" s="82"/>
      <c r="D529" s="82"/>
      <c r="E529" s="82"/>
      <c r="F529" s="82"/>
      <c r="G529" s="82"/>
      <c r="H529" s="82"/>
      <c r="I529" s="82"/>
      <c r="J529" s="82"/>
      <c r="K529" s="82"/>
      <c r="L529" s="82"/>
      <c r="M529" s="82"/>
      <c r="N529" s="82"/>
      <c r="O529" s="146"/>
      <c r="P529" s="117" t="s">
        <v>581</v>
      </c>
      <c r="Q529" s="117"/>
      <c r="R529" s="117"/>
      <c r="S529" s="146"/>
      <c r="T529" s="117" t="s">
        <v>97</v>
      </c>
      <c r="U529" s="82"/>
      <c r="V529" s="82"/>
      <c r="W529" s="82"/>
      <c r="X529" s="225"/>
      <c r="Y529" s="381"/>
      <c r="Z529" s="381"/>
      <c r="AA529" s="381"/>
      <c r="AB529" s="381"/>
      <c r="AC529" s="381"/>
      <c r="AD529" s="381"/>
      <c r="AE529" s="381"/>
      <c r="AF529" s="381"/>
      <c r="AG529" s="443"/>
    </row>
    <row r="530" spans="1:33" ht="15" customHeight="1">
      <c r="A530" s="269"/>
      <c r="B530" s="84"/>
      <c r="C530" s="84"/>
      <c r="D530" s="84"/>
      <c r="E530" s="84"/>
      <c r="F530" s="84"/>
      <c r="G530" s="84"/>
      <c r="H530" s="84"/>
      <c r="I530" s="84"/>
      <c r="J530" s="84"/>
      <c r="K530" s="84"/>
      <c r="L530" s="84"/>
      <c r="M530" s="84"/>
      <c r="N530" s="84"/>
      <c r="O530" s="84"/>
      <c r="P530" s="84"/>
      <c r="Q530" s="84"/>
      <c r="R530" s="84"/>
      <c r="S530" s="84"/>
      <c r="T530" s="84"/>
      <c r="U530" s="84"/>
      <c r="V530" s="84"/>
      <c r="W530" s="84"/>
      <c r="X530" s="786"/>
      <c r="Y530" s="350"/>
      <c r="Z530" s="350"/>
      <c r="AA530" s="350"/>
      <c r="AB530" s="350"/>
      <c r="AC530" s="350"/>
      <c r="AD530" s="350"/>
      <c r="AE530" s="350"/>
      <c r="AF530" s="350"/>
      <c r="AG530" s="455"/>
    </row>
    <row r="531" spans="1:33" ht="15" customHeight="1">
      <c r="A531" s="57" t="s">
        <v>682</v>
      </c>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102" t="s">
        <v>220</v>
      </c>
      <c r="Z531" s="102"/>
      <c r="AA531" s="102"/>
      <c r="AB531" s="102"/>
      <c r="AC531" s="102"/>
      <c r="AD531" s="102"/>
      <c r="AE531" s="102"/>
      <c r="AF531" s="102"/>
      <c r="AG531" s="102"/>
    </row>
    <row r="532" spans="1:33" ht="15"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102"/>
      <c r="Z532" s="102"/>
      <c r="AA532" s="102"/>
      <c r="AB532" s="102"/>
      <c r="AC532" s="102"/>
      <c r="AD532" s="102"/>
      <c r="AE532" s="102"/>
      <c r="AF532" s="102"/>
      <c r="AG532" s="102"/>
    </row>
    <row r="533" spans="1:33" ht="15" customHeight="1">
      <c r="A533" s="63"/>
      <c r="B533" s="135"/>
      <c r="C533" s="135"/>
      <c r="D533" s="135"/>
      <c r="E533" s="135"/>
      <c r="F533" s="130"/>
      <c r="G533" s="130"/>
      <c r="H533" s="130"/>
      <c r="I533" s="130"/>
      <c r="J533" s="130"/>
      <c r="K533" s="130"/>
      <c r="L533" s="130"/>
      <c r="M533" s="130"/>
      <c r="N533" s="130"/>
      <c r="O533" s="130"/>
      <c r="P533" s="130"/>
      <c r="Q533" s="130"/>
      <c r="R533" s="130"/>
      <c r="S533" s="130"/>
      <c r="T533" s="130"/>
      <c r="U533" s="130"/>
      <c r="V533" s="130"/>
      <c r="W533" s="130"/>
      <c r="X533" s="311"/>
      <c r="Y533" s="76"/>
      <c r="Z533" s="76"/>
      <c r="AA533" s="76"/>
      <c r="AB533" s="76"/>
      <c r="AC533" s="76"/>
      <c r="AD533" s="76"/>
      <c r="AE533" s="76"/>
      <c r="AF533" s="76"/>
      <c r="AG533" s="187"/>
    </row>
    <row r="534" spans="1:33" ht="15" customHeight="1">
      <c r="A534" s="37"/>
      <c r="B534" s="498" t="s">
        <v>24</v>
      </c>
      <c r="C534" s="498"/>
      <c r="D534" s="498"/>
      <c r="E534" s="498"/>
      <c r="F534" s="498"/>
      <c r="G534" s="498"/>
      <c r="X534" s="225"/>
      <c r="Y534" s="374" t="s">
        <v>817</v>
      </c>
      <c r="Z534" s="374"/>
      <c r="AA534" s="374"/>
      <c r="AB534" s="374"/>
      <c r="AC534" s="374"/>
      <c r="AD534" s="374"/>
      <c r="AE534" s="374"/>
      <c r="AF534" s="374"/>
      <c r="AG534" s="440"/>
    </row>
    <row r="535" spans="1:33" ht="15" customHeight="1">
      <c r="A535" s="37"/>
      <c r="X535" s="225"/>
      <c r="Y535" s="374"/>
      <c r="Z535" s="374"/>
      <c r="AA535" s="374"/>
      <c r="AB535" s="374"/>
      <c r="AC535" s="374"/>
      <c r="AD535" s="374"/>
      <c r="AE535" s="374"/>
      <c r="AF535" s="374"/>
      <c r="AG535" s="440"/>
    </row>
    <row r="536" spans="1:33" ht="15" customHeight="1">
      <c r="A536" s="37"/>
      <c r="B536" s="480" t="s">
        <v>222</v>
      </c>
      <c r="C536" s="480"/>
      <c r="D536" s="480"/>
      <c r="E536" s="480"/>
      <c r="F536" s="480"/>
      <c r="G536" s="480"/>
      <c r="H536" s="480"/>
      <c r="I536" s="480"/>
      <c r="J536" s="480"/>
      <c r="K536" s="480"/>
      <c r="L536" s="480"/>
      <c r="M536" s="480"/>
      <c r="N536" s="480"/>
      <c r="O536" s="480"/>
      <c r="P536" s="480"/>
      <c r="Q536" s="480"/>
      <c r="R536" s="480"/>
      <c r="S536" s="480"/>
      <c r="T536" s="480"/>
      <c r="U536" s="480"/>
      <c r="V536" s="480"/>
      <c r="W536" s="480"/>
      <c r="X536" s="821"/>
      <c r="Y536" s="374"/>
      <c r="Z536" s="374"/>
      <c r="AA536" s="374"/>
      <c r="AB536" s="374"/>
      <c r="AC536" s="374"/>
      <c r="AD536" s="374"/>
      <c r="AE536" s="374"/>
      <c r="AF536" s="374"/>
      <c r="AG536" s="440"/>
    </row>
    <row r="537" spans="1:33" ht="15" customHeight="1">
      <c r="A537" s="37"/>
      <c r="B537" s="480"/>
      <c r="C537" s="480"/>
      <c r="D537" s="480"/>
      <c r="E537" s="480"/>
      <c r="F537" s="480"/>
      <c r="G537" s="480"/>
      <c r="H537" s="480"/>
      <c r="I537" s="480"/>
      <c r="J537" s="480"/>
      <c r="K537" s="480"/>
      <c r="L537" s="480"/>
      <c r="M537" s="480"/>
      <c r="N537" s="480"/>
      <c r="O537" s="480"/>
      <c r="P537" s="480"/>
      <c r="Q537" s="480"/>
      <c r="R537" s="480"/>
      <c r="S537" s="480"/>
      <c r="T537" s="480"/>
      <c r="U537" s="480"/>
      <c r="V537" s="480"/>
      <c r="W537" s="480"/>
      <c r="X537" s="821"/>
      <c r="Y537" s="374"/>
      <c r="Z537" s="374"/>
      <c r="AA537" s="374"/>
      <c r="AB537" s="374"/>
      <c r="AC537" s="374"/>
      <c r="AD537" s="374"/>
      <c r="AE537" s="374"/>
      <c r="AF537" s="374"/>
      <c r="AG537" s="440"/>
    </row>
    <row r="538" spans="1:33" ht="15" customHeight="1">
      <c r="A538" s="37"/>
      <c r="O538" s="146"/>
      <c r="P538" s="117" t="s">
        <v>581</v>
      </c>
      <c r="Q538" s="117"/>
      <c r="R538" s="117"/>
      <c r="S538" s="146"/>
      <c r="T538" s="117" t="s">
        <v>97</v>
      </c>
      <c r="X538" s="225"/>
      <c r="Y538" s="374"/>
      <c r="Z538" s="374"/>
      <c r="AA538" s="374"/>
      <c r="AB538" s="374"/>
      <c r="AC538" s="374"/>
      <c r="AD538" s="374"/>
      <c r="AE538" s="374"/>
      <c r="AF538" s="374"/>
      <c r="AG538" s="440"/>
    </row>
    <row r="539" spans="1:33" ht="15" customHeight="1">
      <c r="A539" s="37"/>
      <c r="X539" s="225"/>
      <c r="Y539" s="374"/>
      <c r="Z539" s="374"/>
      <c r="AA539" s="374"/>
      <c r="AB539" s="374"/>
      <c r="AC539" s="374"/>
      <c r="AD539" s="374"/>
      <c r="AE539" s="374"/>
      <c r="AF539" s="374"/>
      <c r="AG539" s="440"/>
    </row>
    <row r="540" spans="1:33" ht="15" customHeight="1">
      <c r="A540" s="37"/>
      <c r="C540" s="82" t="s">
        <v>201</v>
      </c>
      <c r="D540" s="82"/>
      <c r="E540" s="82"/>
      <c r="F540" s="82"/>
      <c r="G540" s="82"/>
      <c r="H540" s="82"/>
      <c r="I540" s="82"/>
      <c r="J540" s="82"/>
      <c r="K540" s="82"/>
      <c r="L540" s="82"/>
      <c r="M540" s="82"/>
      <c r="N540" s="82"/>
      <c r="O540" s="82"/>
      <c r="P540" s="82"/>
      <c r="Q540" s="82"/>
      <c r="R540" s="82"/>
      <c r="S540" s="82"/>
      <c r="T540" s="82"/>
      <c r="U540" s="82"/>
      <c r="V540" s="82"/>
      <c r="W540" s="82"/>
      <c r="X540" s="225"/>
      <c r="Y540" s="332"/>
      <c r="Z540" s="332"/>
      <c r="AA540" s="332"/>
      <c r="AB540" s="332"/>
      <c r="AC540" s="332"/>
      <c r="AD540" s="332"/>
      <c r="AE540" s="332"/>
      <c r="AF540" s="332"/>
      <c r="AG540" s="443"/>
    </row>
    <row r="541" spans="1:33" ht="15" customHeight="1">
      <c r="A541" s="37"/>
      <c r="C541" s="82"/>
      <c r="D541" s="82"/>
      <c r="E541" s="82"/>
      <c r="F541" s="82"/>
      <c r="G541" s="82"/>
      <c r="H541" s="82"/>
      <c r="I541" s="82"/>
      <c r="J541" s="82"/>
      <c r="K541" s="82"/>
      <c r="L541" s="194"/>
      <c r="M541" s="194"/>
      <c r="N541" s="194"/>
      <c r="O541" s="194"/>
      <c r="P541" s="82" t="s">
        <v>13</v>
      </c>
      <c r="Q541" s="194"/>
      <c r="R541" s="673" t="s">
        <v>141</v>
      </c>
      <c r="S541" s="764"/>
      <c r="T541" s="772" t="s">
        <v>363</v>
      </c>
      <c r="U541" s="82"/>
      <c r="V541" s="82"/>
      <c r="W541" s="82"/>
      <c r="X541" s="225"/>
      <c r="Y541" s="374" t="s">
        <v>1006</v>
      </c>
      <c r="Z541" s="374"/>
      <c r="AA541" s="374"/>
      <c r="AB541" s="374"/>
      <c r="AC541" s="374"/>
      <c r="AD541" s="374"/>
      <c r="AE541" s="374"/>
      <c r="AF541" s="374"/>
      <c r="AG541" s="440"/>
    </row>
    <row r="542" spans="1:33" ht="15" customHeight="1">
      <c r="A542" s="37"/>
      <c r="C542" s="82" t="s">
        <v>476</v>
      </c>
      <c r="D542" s="82"/>
      <c r="E542" s="82"/>
      <c r="F542" s="82"/>
      <c r="G542" s="82"/>
      <c r="H542" s="82"/>
      <c r="I542" s="82"/>
      <c r="J542" s="82"/>
      <c r="K542" s="82"/>
      <c r="L542" s="82"/>
      <c r="M542" s="82"/>
      <c r="N542" s="82"/>
      <c r="O542" s="82"/>
      <c r="P542" s="82"/>
      <c r="Q542" s="82"/>
      <c r="R542" s="82"/>
      <c r="S542" s="82"/>
      <c r="T542" s="82"/>
      <c r="U542" s="82"/>
      <c r="V542" s="82"/>
      <c r="W542" s="82"/>
      <c r="X542" s="225"/>
      <c r="Y542" s="374"/>
      <c r="Z542" s="374"/>
      <c r="AA542" s="374"/>
      <c r="AB542" s="374"/>
      <c r="AC542" s="374"/>
      <c r="AD542" s="374"/>
      <c r="AE542" s="374"/>
      <c r="AF542" s="374"/>
      <c r="AG542" s="440"/>
    </row>
    <row r="543" spans="1:33" ht="15" customHeight="1">
      <c r="A543" s="37"/>
      <c r="C543" s="82"/>
      <c r="D543" s="82"/>
      <c r="E543" s="82"/>
      <c r="F543" s="82"/>
      <c r="G543" s="82"/>
      <c r="H543" s="82"/>
      <c r="I543" s="82"/>
      <c r="J543" s="82"/>
      <c r="K543" s="82"/>
      <c r="L543" s="194"/>
      <c r="M543" s="194"/>
      <c r="N543" s="194"/>
      <c r="O543" s="194"/>
      <c r="P543" s="82" t="s">
        <v>13</v>
      </c>
      <c r="Q543" s="194"/>
      <c r="R543" s="673" t="s">
        <v>141</v>
      </c>
      <c r="S543" s="764"/>
      <c r="T543" s="772" t="s">
        <v>363</v>
      </c>
      <c r="U543" s="82"/>
      <c r="V543" s="82"/>
      <c r="W543" s="82"/>
      <c r="X543" s="225"/>
      <c r="Y543" s="374"/>
      <c r="Z543" s="374"/>
      <c r="AA543" s="374"/>
      <c r="AB543" s="374"/>
      <c r="AC543" s="374"/>
      <c r="AD543" s="374"/>
      <c r="AE543" s="374"/>
      <c r="AF543" s="374"/>
      <c r="AG543" s="440"/>
    </row>
    <row r="544" spans="1:33" ht="15" customHeight="1">
      <c r="A544" s="37"/>
      <c r="C544" s="82"/>
      <c r="D544" s="82"/>
      <c r="E544" s="82"/>
      <c r="F544" s="82"/>
      <c r="G544" s="82"/>
      <c r="H544" s="82"/>
      <c r="I544" s="82"/>
      <c r="J544" s="82"/>
      <c r="K544" s="82"/>
      <c r="L544" s="82"/>
      <c r="M544" s="82"/>
      <c r="N544" s="82"/>
      <c r="O544" s="82"/>
      <c r="P544" s="82"/>
      <c r="Q544" s="82"/>
      <c r="R544" s="82"/>
      <c r="S544" s="82"/>
      <c r="T544" s="82"/>
      <c r="U544" s="82"/>
      <c r="V544" s="82"/>
      <c r="W544" s="82"/>
      <c r="X544" s="225"/>
      <c r="Y544" s="374"/>
      <c r="Z544" s="374"/>
      <c r="AA544" s="374"/>
      <c r="AB544" s="374"/>
      <c r="AC544" s="374"/>
      <c r="AD544" s="374"/>
      <c r="AE544" s="374"/>
      <c r="AF544" s="374"/>
      <c r="AG544" s="440"/>
    </row>
    <row r="545" spans="1:33" ht="15" customHeight="1">
      <c r="A545" s="37"/>
      <c r="C545" s="82" t="s">
        <v>1091</v>
      </c>
      <c r="D545" s="82"/>
      <c r="E545" s="82"/>
      <c r="F545" s="82"/>
      <c r="G545" s="82"/>
      <c r="H545" s="82"/>
      <c r="I545" s="82"/>
      <c r="J545" s="82"/>
      <c r="K545" s="82"/>
      <c r="L545" s="82"/>
      <c r="M545" s="82"/>
      <c r="N545" s="82"/>
      <c r="O545" s="82"/>
      <c r="P545" s="82"/>
      <c r="Q545" s="82"/>
      <c r="R545" s="82"/>
      <c r="S545" s="82"/>
      <c r="T545" s="82"/>
      <c r="U545" s="82"/>
      <c r="V545" s="82"/>
      <c r="W545" s="82"/>
      <c r="X545" s="225"/>
      <c r="Y545" s="374"/>
      <c r="Z545" s="374"/>
      <c r="AA545" s="374"/>
      <c r="AB545" s="374"/>
      <c r="AC545" s="374"/>
      <c r="AD545" s="374"/>
      <c r="AE545" s="374"/>
      <c r="AF545" s="374"/>
      <c r="AG545" s="440"/>
    </row>
    <row r="546" spans="1:33" ht="15" customHeight="1">
      <c r="A546" s="37"/>
      <c r="C546" s="82"/>
      <c r="D546" s="82" t="s">
        <v>452</v>
      </c>
      <c r="E546" s="82"/>
      <c r="F546" s="82"/>
      <c r="G546" s="82"/>
      <c r="H546" s="82"/>
      <c r="I546" s="82"/>
      <c r="J546" s="82"/>
      <c r="K546" s="82"/>
      <c r="L546" s="82"/>
      <c r="M546" s="82"/>
      <c r="N546" s="82"/>
      <c r="O546" s="146"/>
      <c r="P546" s="72" t="s">
        <v>581</v>
      </c>
      <c r="Q546" s="72"/>
      <c r="R546" s="72"/>
      <c r="S546" s="146"/>
      <c r="T546" s="72" t="s">
        <v>97</v>
      </c>
      <c r="U546" s="82"/>
      <c r="V546" s="82"/>
      <c r="W546" s="82"/>
      <c r="X546" s="225"/>
      <c r="Y546" s="374"/>
      <c r="Z546" s="374"/>
      <c r="AA546" s="374"/>
      <c r="AB546" s="374"/>
      <c r="AC546" s="374"/>
      <c r="AD546" s="374"/>
      <c r="AE546" s="374"/>
      <c r="AF546" s="374"/>
      <c r="AG546" s="440"/>
    </row>
    <row r="547" spans="1:33" ht="15" customHeight="1">
      <c r="A547" s="37"/>
      <c r="X547" s="225"/>
      <c r="Y547" s="332"/>
      <c r="Z547" s="332"/>
      <c r="AA547" s="332"/>
      <c r="AB547" s="332"/>
      <c r="AC547" s="332"/>
      <c r="AD547" s="332"/>
      <c r="AE547" s="332"/>
      <c r="AF547" s="332"/>
      <c r="AG547" s="443"/>
    </row>
    <row r="548" spans="1:33" s="82" customFormat="1" ht="15" customHeight="1">
      <c r="A548" s="37"/>
      <c r="B548" s="82"/>
      <c r="C548" s="82" t="s">
        <v>566</v>
      </c>
      <c r="D548" s="82"/>
      <c r="E548" s="82"/>
      <c r="F548" s="82"/>
      <c r="G548" s="82"/>
      <c r="H548" s="82"/>
      <c r="I548" s="82"/>
      <c r="J548" s="82"/>
      <c r="K548" s="82"/>
      <c r="L548" s="82"/>
      <c r="M548" s="82"/>
      <c r="N548" s="82"/>
      <c r="O548" s="82"/>
      <c r="P548" s="82"/>
      <c r="Q548" s="82"/>
      <c r="R548" s="82"/>
      <c r="S548" s="82"/>
      <c r="T548" s="82"/>
      <c r="U548" s="82"/>
      <c r="V548" s="82"/>
      <c r="W548" s="82"/>
      <c r="X548" s="225"/>
      <c r="Y548" s="372"/>
      <c r="Z548" s="328"/>
      <c r="AA548" s="328"/>
      <c r="AB548" s="328"/>
      <c r="AC548" s="328"/>
      <c r="AD548" s="328"/>
      <c r="AE548" s="328"/>
      <c r="AF548" s="328"/>
      <c r="AG548" s="441"/>
    </row>
    <row r="549" spans="1:33" s="82" customFormat="1" ht="15" customHeight="1">
      <c r="A549" s="37"/>
      <c r="B549" s="82"/>
      <c r="C549" s="82"/>
      <c r="D549" s="82" t="s">
        <v>452</v>
      </c>
      <c r="E549" s="82"/>
      <c r="F549" s="82"/>
      <c r="G549" s="82"/>
      <c r="H549" s="82"/>
      <c r="I549" s="82"/>
      <c r="J549" s="82"/>
      <c r="K549" s="82"/>
      <c r="L549" s="82"/>
      <c r="M549" s="82"/>
      <c r="N549" s="82"/>
      <c r="O549" s="146"/>
      <c r="P549" s="752" t="s">
        <v>581</v>
      </c>
      <c r="Q549" s="752"/>
      <c r="R549" s="752"/>
      <c r="S549" s="146"/>
      <c r="T549" s="752" t="s">
        <v>97</v>
      </c>
      <c r="U549" s="82"/>
      <c r="V549" s="82"/>
      <c r="W549" s="82"/>
      <c r="X549" s="225"/>
      <c r="Y549" s="372"/>
      <c r="Z549" s="328"/>
      <c r="AA549" s="328"/>
      <c r="AB549" s="328"/>
      <c r="AC549" s="328"/>
      <c r="AD549" s="328"/>
      <c r="AE549" s="328"/>
      <c r="AF549" s="328"/>
      <c r="AG549" s="441"/>
    </row>
    <row r="550" spans="1:33" s="82" customFormat="1" ht="15" customHeight="1">
      <c r="A550" s="37"/>
      <c r="B550" s="82"/>
      <c r="C550" s="82"/>
      <c r="D550" s="562"/>
      <c r="E550" s="82"/>
      <c r="F550" s="82"/>
      <c r="G550" s="82"/>
      <c r="H550" s="82"/>
      <c r="I550" s="82"/>
      <c r="J550" s="82"/>
      <c r="K550" s="82"/>
      <c r="L550" s="82"/>
      <c r="M550" s="82"/>
      <c r="N550" s="82"/>
      <c r="O550" s="740"/>
      <c r="P550" s="753"/>
      <c r="Q550" s="753"/>
      <c r="R550" s="753"/>
      <c r="S550" s="740"/>
      <c r="T550" s="753"/>
      <c r="U550" s="562"/>
      <c r="V550" s="82"/>
      <c r="W550" s="82"/>
      <c r="X550" s="225"/>
      <c r="Y550" s="328"/>
      <c r="Z550" s="328"/>
      <c r="AA550" s="328"/>
      <c r="AB550" s="328"/>
      <c r="AC550" s="328"/>
      <c r="AD550" s="328"/>
      <c r="AE550" s="328"/>
      <c r="AF550" s="328"/>
      <c r="AG550" s="441"/>
    </row>
    <row r="551" spans="1:33" ht="15" customHeight="1">
      <c r="A551" s="37"/>
      <c r="B551" s="82" t="s">
        <v>140</v>
      </c>
      <c r="C551" s="82"/>
      <c r="D551" s="82"/>
      <c r="E551" s="82"/>
      <c r="F551" s="82"/>
      <c r="G551" s="82"/>
      <c r="H551" s="82"/>
      <c r="I551" s="82"/>
      <c r="J551" s="82"/>
      <c r="K551" s="82"/>
      <c r="L551" s="82"/>
      <c r="M551" s="82"/>
      <c r="N551" s="82"/>
      <c r="O551" s="82"/>
      <c r="P551" s="82"/>
      <c r="Q551" s="82"/>
      <c r="R551" s="82"/>
      <c r="S551" s="82"/>
      <c r="T551" s="82"/>
      <c r="U551" s="82"/>
      <c r="V551" s="82"/>
      <c r="W551" s="82"/>
      <c r="X551" s="225"/>
      <c r="Y551" s="375" t="s">
        <v>510</v>
      </c>
      <c r="Z551" s="375"/>
      <c r="AA551" s="375"/>
      <c r="AB551" s="375"/>
      <c r="AC551" s="375"/>
      <c r="AD551" s="375"/>
      <c r="AE551" s="375"/>
      <c r="AF551" s="375"/>
      <c r="AG551" s="444"/>
    </row>
    <row r="552" spans="1:33" ht="15" customHeight="1">
      <c r="A552" s="37"/>
      <c r="B552" s="82"/>
      <c r="C552" s="146"/>
      <c r="D552" s="82" t="s">
        <v>712</v>
      </c>
      <c r="E552" s="82"/>
      <c r="F552" s="82" t="s">
        <v>522</v>
      </c>
      <c r="G552" s="82"/>
      <c r="H552" s="82"/>
      <c r="I552" s="82"/>
      <c r="J552" s="82"/>
      <c r="K552" s="194"/>
      <c r="L552" s="194"/>
      <c r="M552" s="194"/>
      <c r="N552" s="194"/>
      <c r="O552" s="82" t="s">
        <v>13</v>
      </c>
      <c r="P552" s="194"/>
      <c r="Q552" s="673" t="s">
        <v>141</v>
      </c>
      <c r="R552" s="764"/>
      <c r="S552" s="772" t="s">
        <v>743</v>
      </c>
      <c r="T552" s="82"/>
      <c r="U552" s="82"/>
      <c r="V552" s="82"/>
      <c r="W552" s="82"/>
      <c r="X552" s="225"/>
      <c r="Y552" s="375"/>
      <c r="Z552" s="375"/>
      <c r="AA552" s="375"/>
      <c r="AB552" s="375"/>
      <c r="AC552" s="375"/>
      <c r="AD552" s="375"/>
      <c r="AE552" s="375"/>
      <c r="AF552" s="375"/>
      <c r="AG552" s="444"/>
    </row>
    <row r="553" spans="1:33" ht="15" customHeight="1">
      <c r="A553" s="37"/>
      <c r="B553" s="82"/>
      <c r="C553" s="146"/>
      <c r="D553" s="82" t="s">
        <v>715</v>
      </c>
      <c r="E553" s="82"/>
      <c r="F553" s="82"/>
      <c r="G553" s="146"/>
      <c r="H553" s="82" t="s">
        <v>71</v>
      </c>
      <c r="I553" s="82"/>
      <c r="J553" s="82"/>
      <c r="K553" s="82"/>
      <c r="L553" s="82"/>
      <c r="M553" s="82"/>
      <c r="N553" s="82"/>
      <c r="O553" s="82"/>
      <c r="P553" s="82"/>
      <c r="Q553" s="82"/>
      <c r="R553" s="82"/>
      <c r="S553" s="82"/>
      <c r="T553" s="82"/>
      <c r="U553" s="82"/>
      <c r="V553" s="82"/>
      <c r="W553" s="82"/>
      <c r="X553" s="225"/>
      <c r="Y553" s="375"/>
      <c r="Z553" s="375"/>
      <c r="AA553" s="375"/>
      <c r="AB553" s="375"/>
      <c r="AC553" s="375"/>
      <c r="AD553" s="375"/>
      <c r="AE553" s="375"/>
      <c r="AF553" s="375"/>
      <c r="AG553" s="444"/>
    </row>
    <row r="554" spans="1:33" ht="15" customHeight="1">
      <c r="A554" s="37"/>
      <c r="B554" s="82"/>
      <c r="C554" s="82"/>
      <c r="D554" s="82"/>
      <c r="E554" s="82"/>
      <c r="F554" s="82"/>
      <c r="G554" s="82"/>
      <c r="H554" s="82"/>
      <c r="I554" s="82"/>
      <c r="J554" s="82"/>
      <c r="K554" s="82"/>
      <c r="L554" s="82"/>
      <c r="M554" s="82"/>
      <c r="N554" s="82"/>
      <c r="O554" s="82"/>
      <c r="P554" s="82"/>
      <c r="Q554" s="82"/>
      <c r="R554" s="82"/>
      <c r="S554" s="82"/>
      <c r="T554" s="82"/>
      <c r="U554" s="82"/>
      <c r="V554" s="82"/>
      <c r="W554" s="82"/>
      <c r="X554" s="225"/>
      <c r="Y554" s="375"/>
      <c r="Z554" s="375"/>
      <c r="AA554" s="375"/>
      <c r="AB554" s="375"/>
      <c r="AC554" s="375"/>
      <c r="AD554" s="375"/>
      <c r="AE554" s="375"/>
      <c r="AF554" s="375"/>
      <c r="AG554" s="444"/>
    </row>
    <row r="555" spans="1:33" ht="15" customHeight="1">
      <c r="A555" s="37"/>
      <c r="B555" s="82"/>
      <c r="C555" s="82" t="s">
        <v>344</v>
      </c>
      <c r="D555" s="82"/>
      <c r="E555" s="82"/>
      <c r="F555" s="82"/>
      <c r="G555" s="82"/>
      <c r="H555" s="82"/>
      <c r="I555" s="82"/>
      <c r="J555" s="82"/>
      <c r="K555" s="82"/>
      <c r="L555" s="82"/>
      <c r="M555" s="82"/>
      <c r="N555" s="82"/>
      <c r="O555" s="82"/>
      <c r="P555" s="82"/>
      <c r="Q555" s="82"/>
      <c r="R555" s="82"/>
      <c r="S555" s="82"/>
      <c r="T555" s="82"/>
      <c r="U555" s="82"/>
      <c r="V555" s="82"/>
      <c r="W555" s="82"/>
      <c r="X555" s="225"/>
      <c r="Y555" s="332"/>
      <c r="Z555" s="332"/>
      <c r="AA555" s="332"/>
      <c r="AB555" s="332"/>
      <c r="AC555" s="332"/>
      <c r="AD555" s="332"/>
      <c r="AE555" s="332"/>
      <c r="AF555" s="332"/>
      <c r="AG555" s="443"/>
    </row>
    <row r="556" spans="1:33" ht="15" customHeight="1">
      <c r="A556" s="37"/>
      <c r="B556" s="82"/>
      <c r="C556" s="82"/>
      <c r="D556" s="82"/>
      <c r="E556" s="82"/>
      <c r="F556" s="82"/>
      <c r="G556" s="82"/>
      <c r="H556" s="82"/>
      <c r="I556" s="82"/>
      <c r="J556" s="82"/>
      <c r="K556" s="82"/>
      <c r="L556" s="82"/>
      <c r="M556" s="82"/>
      <c r="N556" s="82"/>
      <c r="O556" s="146"/>
      <c r="P556" s="72" t="s">
        <v>581</v>
      </c>
      <c r="Q556" s="72"/>
      <c r="R556" s="72"/>
      <c r="S556" s="146"/>
      <c r="T556" s="72" t="s">
        <v>97</v>
      </c>
      <c r="U556" s="82"/>
      <c r="V556" s="82"/>
      <c r="W556" s="82"/>
      <c r="X556" s="225"/>
      <c r="Y556" s="332"/>
      <c r="Z556" s="332"/>
      <c r="AA556" s="332"/>
      <c r="AB556" s="332"/>
      <c r="AC556" s="332"/>
      <c r="AD556" s="332"/>
      <c r="AE556" s="332"/>
      <c r="AF556" s="332"/>
      <c r="AG556" s="443"/>
    </row>
    <row r="557" spans="1:33" ht="13.5" customHeight="1">
      <c r="A557" s="37"/>
      <c r="B557" s="119" t="s">
        <v>394</v>
      </c>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304"/>
      <c r="Y557" s="332" t="s">
        <v>897</v>
      </c>
      <c r="Z557" s="332"/>
      <c r="AA557" s="332"/>
      <c r="AB557" s="332"/>
      <c r="AC557" s="332"/>
      <c r="AD557" s="332"/>
      <c r="AE557" s="332"/>
      <c r="AF557" s="332"/>
      <c r="AG557" s="443"/>
    </row>
    <row r="558" spans="1:33" ht="15" customHeight="1">
      <c r="A558" s="37"/>
      <c r="B558" s="119"/>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304"/>
      <c r="Y558" s="332"/>
      <c r="Z558" s="332"/>
      <c r="AA558" s="332"/>
      <c r="AB558" s="332"/>
      <c r="AC558" s="332"/>
      <c r="AD558" s="332"/>
      <c r="AE558" s="332"/>
      <c r="AF558" s="332"/>
      <c r="AG558" s="443"/>
    </row>
    <row r="559" spans="1:33" ht="15" customHeight="1">
      <c r="A559" s="37"/>
      <c r="B559" s="82"/>
      <c r="C559" s="82"/>
      <c r="D559" s="82"/>
      <c r="E559" s="82"/>
      <c r="F559" s="82"/>
      <c r="G559" s="82"/>
      <c r="H559" s="82"/>
      <c r="I559" s="146"/>
      <c r="J559" s="72" t="s">
        <v>581</v>
      </c>
      <c r="K559" s="72"/>
      <c r="L559" s="72"/>
      <c r="M559" s="146"/>
      <c r="N559" s="72" t="s">
        <v>97</v>
      </c>
      <c r="O559" s="82"/>
      <c r="P559" s="82"/>
      <c r="Q559" s="767"/>
      <c r="R559" s="72" t="s">
        <v>710</v>
      </c>
      <c r="S559" s="773"/>
      <c r="T559" s="562"/>
      <c r="U559" s="82"/>
      <c r="V559" s="82"/>
      <c r="W559" s="82"/>
      <c r="X559" s="225"/>
      <c r="Y559" s="332"/>
      <c r="Z559" s="332"/>
      <c r="AA559" s="332"/>
      <c r="AB559" s="332"/>
      <c r="AC559" s="332"/>
      <c r="AD559" s="332"/>
      <c r="AE559" s="332"/>
      <c r="AF559" s="332"/>
      <c r="AG559" s="443"/>
    </row>
    <row r="560" spans="1:33" ht="15" customHeight="1">
      <c r="A560" s="37"/>
      <c r="B560" s="480" t="s">
        <v>437</v>
      </c>
      <c r="C560" s="480"/>
      <c r="D560" s="480"/>
      <c r="E560" s="480"/>
      <c r="F560" s="480"/>
      <c r="G560" s="480"/>
      <c r="H560" s="480"/>
      <c r="I560" s="480"/>
      <c r="J560" s="480"/>
      <c r="K560" s="480"/>
      <c r="L560" s="480"/>
      <c r="M560" s="480"/>
      <c r="N560" s="480"/>
      <c r="O560" s="480"/>
      <c r="P560" s="480"/>
      <c r="Q560" s="480"/>
      <c r="R560" s="480"/>
      <c r="S560" s="480"/>
      <c r="T560" s="480"/>
      <c r="U560" s="480"/>
      <c r="V560" s="480"/>
      <c r="W560" s="480"/>
      <c r="X560" s="821"/>
      <c r="Y560" s="332"/>
      <c r="Z560" s="332"/>
      <c r="AA560" s="332"/>
      <c r="AB560" s="332"/>
      <c r="AC560" s="332"/>
      <c r="AD560" s="332"/>
      <c r="AE560" s="332"/>
      <c r="AF560" s="332"/>
      <c r="AG560" s="443"/>
    </row>
    <row r="561" spans="1:33" ht="15" customHeight="1">
      <c r="A561" s="37"/>
      <c r="B561" s="480"/>
      <c r="C561" s="480"/>
      <c r="D561" s="480"/>
      <c r="E561" s="480"/>
      <c r="F561" s="480"/>
      <c r="G561" s="480"/>
      <c r="H561" s="480"/>
      <c r="I561" s="480"/>
      <c r="J561" s="480"/>
      <c r="K561" s="480"/>
      <c r="L561" s="480"/>
      <c r="M561" s="480"/>
      <c r="N561" s="480"/>
      <c r="O561" s="480"/>
      <c r="P561" s="480"/>
      <c r="Q561" s="480"/>
      <c r="R561" s="480"/>
      <c r="S561" s="480"/>
      <c r="T561" s="480"/>
      <c r="U561" s="480"/>
      <c r="V561" s="480"/>
      <c r="W561" s="480"/>
      <c r="X561" s="821"/>
      <c r="Y561" s="332"/>
      <c r="Z561" s="332"/>
      <c r="AA561" s="332"/>
      <c r="AB561" s="332"/>
      <c r="AC561" s="332"/>
      <c r="AD561" s="332"/>
      <c r="AE561" s="332"/>
      <c r="AF561" s="332"/>
      <c r="AG561" s="443"/>
    </row>
    <row r="562" spans="1:33" ht="15" customHeight="1">
      <c r="A562" s="37"/>
      <c r="B562" s="82"/>
      <c r="C562" s="82"/>
      <c r="D562" s="82"/>
      <c r="E562" s="82"/>
      <c r="F562" s="82"/>
      <c r="G562" s="82"/>
      <c r="H562" s="82"/>
      <c r="I562" s="146"/>
      <c r="J562" s="72" t="s">
        <v>581</v>
      </c>
      <c r="K562" s="72"/>
      <c r="L562" s="72"/>
      <c r="M562" s="146"/>
      <c r="N562" s="72" t="s">
        <v>97</v>
      </c>
      <c r="O562" s="82"/>
      <c r="P562" s="82"/>
      <c r="Q562" s="767"/>
      <c r="R562" s="72" t="s">
        <v>710</v>
      </c>
      <c r="S562" s="773"/>
      <c r="T562" s="562"/>
      <c r="U562" s="82"/>
      <c r="V562" s="82"/>
      <c r="W562" s="82"/>
      <c r="X562" s="225"/>
      <c r="Y562" s="332"/>
      <c r="Z562" s="332"/>
      <c r="AA562" s="332"/>
      <c r="AB562" s="332"/>
      <c r="AC562" s="332"/>
      <c r="AD562" s="332"/>
      <c r="AE562" s="332"/>
      <c r="AF562" s="332"/>
      <c r="AG562" s="443"/>
    </row>
    <row r="563" spans="1:33" ht="15" customHeight="1">
      <c r="A563" s="37"/>
      <c r="B563" s="82" t="s">
        <v>237</v>
      </c>
      <c r="C563" s="82"/>
      <c r="D563" s="82"/>
      <c r="E563" s="82"/>
      <c r="F563" s="82"/>
      <c r="G563" s="82"/>
      <c r="H563" s="82"/>
      <c r="I563" s="82"/>
      <c r="J563" s="82"/>
      <c r="K563" s="82"/>
      <c r="L563" s="82"/>
      <c r="M563" s="82"/>
      <c r="N563" s="82"/>
      <c r="O563" s="82"/>
      <c r="P563" s="72"/>
      <c r="Q563" s="72"/>
      <c r="R563" s="72"/>
      <c r="S563" s="82"/>
      <c r="T563" s="72"/>
      <c r="U563" s="82"/>
      <c r="V563" s="82"/>
      <c r="W563" s="82"/>
      <c r="X563" s="225"/>
      <c r="Y563" s="375" t="s">
        <v>713</v>
      </c>
      <c r="Z563" s="375"/>
      <c r="AA563" s="375"/>
      <c r="AB563" s="375"/>
      <c r="AC563" s="375"/>
      <c r="AD563" s="375"/>
      <c r="AE563" s="375"/>
      <c r="AF563" s="375"/>
      <c r="AG563" s="444"/>
    </row>
    <row r="564" spans="1:33" ht="15" customHeight="1">
      <c r="A564" s="37"/>
      <c r="B564" s="82"/>
      <c r="C564" s="146"/>
      <c r="D564" s="82" t="s">
        <v>712</v>
      </c>
      <c r="E564" s="82"/>
      <c r="F564" s="82" t="s">
        <v>522</v>
      </c>
      <c r="G564" s="82"/>
      <c r="H564" s="82"/>
      <c r="I564" s="82"/>
      <c r="J564" s="82"/>
      <c r="K564" s="194"/>
      <c r="L564" s="194"/>
      <c r="M564" s="194"/>
      <c r="N564" s="194"/>
      <c r="O564" s="82" t="s">
        <v>13</v>
      </c>
      <c r="P564" s="194"/>
      <c r="Q564" s="673" t="s">
        <v>141</v>
      </c>
      <c r="R564" s="764"/>
      <c r="S564" s="772" t="s">
        <v>743</v>
      </c>
      <c r="T564" s="82"/>
      <c r="U564" s="82"/>
      <c r="V564" s="82"/>
      <c r="W564" s="82"/>
      <c r="X564" s="225"/>
      <c r="Y564" s="375"/>
      <c r="Z564" s="375"/>
      <c r="AA564" s="375"/>
      <c r="AB564" s="375"/>
      <c r="AC564" s="375"/>
      <c r="AD564" s="375"/>
      <c r="AE564" s="375"/>
      <c r="AF564" s="375"/>
      <c r="AG564" s="444"/>
    </row>
    <row r="565" spans="1:33" ht="15" customHeight="1">
      <c r="A565" s="37"/>
      <c r="B565" s="82"/>
      <c r="C565" s="146"/>
      <c r="D565" s="82" t="s">
        <v>715</v>
      </c>
      <c r="E565" s="82"/>
      <c r="F565" s="82"/>
      <c r="G565" s="146"/>
      <c r="H565" s="82" t="s">
        <v>71</v>
      </c>
      <c r="I565" s="82"/>
      <c r="J565" s="82"/>
      <c r="K565" s="82"/>
      <c r="L565" s="82"/>
      <c r="M565" s="82"/>
      <c r="N565" s="82"/>
      <c r="O565" s="82"/>
      <c r="P565" s="82"/>
      <c r="Q565" s="82"/>
      <c r="R565" s="82"/>
      <c r="S565" s="82"/>
      <c r="T565" s="82"/>
      <c r="U565" s="82"/>
      <c r="V565" s="82"/>
      <c r="W565" s="82"/>
      <c r="X565" s="225"/>
      <c r="Y565" s="375"/>
      <c r="Z565" s="375"/>
      <c r="AA565" s="375"/>
      <c r="AB565" s="375"/>
      <c r="AC565" s="375"/>
      <c r="AD565" s="375"/>
      <c r="AE565" s="375"/>
      <c r="AF565" s="375"/>
      <c r="AG565" s="444"/>
    </row>
    <row r="566" spans="1:33" ht="15" customHeight="1">
      <c r="A566" s="37"/>
      <c r="B566" s="82"/>
      <c r="C566" s="82"/>
      <c r="D566" s="82"/>
      <c r="E566" s="82"/>
      <c r="F566" s="82"/>
      <c r="G566" s="82"/>
      <c r="H566" s="82"/>
      <c r="I566" s="82"/>
      <c r="J566" s="82"/>
      <c r="K566" s="82"/>
      <c r="L566" s="82"/>
      <c r="M566" s="82"/>
      <c r="N566" s="82"/>
      <c r="O566" s="82"/>
      <c r="P566" s="72"/>
      <c r="Q566" s="72"/>
      <c r="R566" s="72"/>
      <c r="S566" s="82"/>
      <c r="T566" s="72"/>
      <c r="U566" s="82"/>
      <c r="V566" s="82"/>
      <c r="W566" s="82"/>
      <c r="X566" s="225"/>
      <c r="Y566" s="375"/>
      <c r="Z566" s="375"/>
      <c r="AA566" s="375"/>
      <c r="AB566" s="375"/>
      <c r="AC566" s="375"/>
      <c r="AD566" s="375"/>
      <c r="AE566" s="375"/>
      <c r="AF566" s="375"/>
      <c r="AG566" s="444"/>
    </row>
    <row r="567" spans="1:33" ht="15" customHeight="1">
      <c r="A567" s="37"/>
      <c r="B567" s="82"/>
      <c r="C567" s="82" t="s">
        <v>396</v>
      </c>
      <c r="D567" s="82"/>
      <c r="E567" s="82"/>
      <c r="F567" s="82"/>
      <c r="G567" s="82"/>
      <c r="H567" s="82"/>
      <c r="I567" s="82"/>
      <c r="J567" s="82"/>
      <c r="K567" s="82"/>
      <c r="L567" s="82"/>
      <c r="M567" s="82"/>
      <c r="N567" s="82"/>
      <c r="O567" s="146"/>
      <c r="P567" s="72" t="s">
        <v>461</v>
      </c>
      <c r="Q567" s="72"/>
      <c r="R567" s="72"/>
      <c r="S567" s="146"/>
      <c r="T567" s="72" t="s">
        <v>388</v>
      </c>
      <c r="U567" s="82"/>
      <c r="V567" s="82"/>
      <c r="W567" s="82"/>
      <c r="X567" s="225"/>
      <c r="Y567" s="840"/>
      <c r="Z567" s="840"/>
      <c r="AA567" s="840"/>
      <c r="AB567" s="840"/>
      <c r="AC567" s="840"/>
      <c r="AD567" s="840"/>
      <c r="AE567" s="840"/>
      <c r="AF567" s="840"/>
      <c r="AG567" s="885"/>
    </row>
    <row r="568" spans="1:33" ht="15" customHeight="1">
      <c r="A568" s="37"/>
      <c r="B568" s="82"/>
      <c r="C568" s="82"/>
      <c r="D568" s="82"/>
      <c r="E568" s="82"/>
      <c r="F568" s="82"/>
      <c r="G568" s="82"/>
      <c r="H568" s="82"/>
      <c r="I568" s="82"/>
      <c r="J568" s="82"/>
      <c r="K568" s="82"/>
      <c r="L568" s="82"/>
      <c r="M568" s="82"/>
      <c r="N568" s="82"/>
      <c r="O568" s="82"/>
      <c r="P568" s="72"/>
      <c r="Q568" s="72"/>
      <c r="R568" s="72"/>
      <c r="S568" s="82"/>
      <c r="T568" s="72"/>
      <c r="U568" s="82"/>
      <c r="V568" s="82"/>
      <c r="W568" s="82"/>
      <c r="X568" s="225"/>
      <c r="Y568" s="840"/>
      <c r="Z568" s="840"/>
      <c r="AA568" s="840"/>
      <c r="AB568" s="840"/>
      <c r="AC568" s="840"/>
      <c r="AD568" s="840"/>
      <c r="AE568" s="840"/>
      <c r="AF568" s="840"/>
      <c r="AG568" s="885"/>
    </row>
    <row r="569" spans="1:33" ht="15" customHeight="1">
      <c r="A569" s="37"/>
      <c r="B569" s="82" t="s">
        <v>539</v>
      </c>
      <c r="C569" s="82"/>
      <c r="D569" s="82"/>
      <c r="E569" s="82"/>
      <c r="F569" s="82"/>
      <c r="G569" s="82"/>
      <c r="H569" s="82"/>
      <c r="I569" s="82"/>
      <c r="J569" s="82"/>
      <c r="K569" s="82"/>
      <c r="L569" s="82"/>
      <c r="M569" s="82"/>
      <c r="N569" s="82"/>
      <c r="O569" s="82"/>
      <c r="P569" s="72"/>
      <c r="Q569" s="72"/>
      <c r="R569" s="72"/>
      <c r="S569" s="82"/>
      <c r="T569" s="72"/>
      <c r="U569" s="82"/>
      <c r="V569" s="82"/>
      <c r="W569" s="82"/>
      <c r="X569" s="82"/>
      <c r="Y569" s="827" t="s">
        <v>1123</v>
      </c>
      <c r="Z569" s="329"/>
      <c r="AA569" s="329"/>
      <c r="AB569" s="329"/>
      <c r="AC569" s="329"/>
      <c r="AD569" s="329"/>
      <c r="AE569" s="329"/>
      <c r="AF569" s="329"/>
      <c r="AG569" s="465"/>
    </row>
    <row r="570" spans="1:33" ht="15" customHeight="1">
      <c r="A570" s="37"/>
      <c r="B570" s="82"/>
      <c r="C570" s="82"/>
      <c r="D570" s="82"/>
      <c r="E570" s="82"/>
      <c r="F570" s="82"/>
      <c r="G570" s="82"/>
      <c r="H570" s="82"/>
      <c r="I570" s="82"/>
      <c r="J570" s="82"/>
      <c r="K570" s="82"/>
      <c r="L570" s="82"/>
      <c r="M570" s="82"/>
      <c r="N570" s="82"/>
      <c r="O570" s="146"/>
      <c r="P570" s="72" t="s">
        <v>581</v>
      </c>
      <c r="Q570" s="72"/>
      <c r="R570" s="72"/>
      <c r="S570" s="146"/>
      <c r="T570" s="72" t="s">
        <v>97</v>
      </c>
      <c r="U570" s="82"/>
      <c r="V570" s="82"/>
      <c r="W570" s="82"/>
      <c r="X570" s="82"/>
      <c r="Y570" s="827"/>
      <c r="Z570" s="329"/>
      <c r="AA570" s="329"/>
      <c r="AB570" s="329"/>
      <c r="AC570" s="329"/>
      <c r="AD570" s="329"/>
      <c r="AE570" s="329"/>
      <c r="AF570" s="329"/>
      <c r="AG570" s="465"/>
    </row>
    <row r="571" spans="1:33" ht="15" customHeight="1">
      <c r="A571" s="37"/>
      <c r="B571" s="82"/>
      <c r="C571" s="82"/>
      <c r="D571" s="82"/>
      <c r="E571" s="82"/>
      <c r="F571" s="82"/>
      <c r="G571" s="82"/>
      <c r="H571" s="82"/>
      <c r="I571" s="82"/>
      <c r="J571" s="82"/>
      <c r="K571" s="82"/>
      <c r="L571" s="82"/>
      <c r="M571" s="82"/>
      <c r="N571" s="82"/>
      <c r="O571" s="82"/>
      <c r="P571" s="72"/>
      <c r="Q571" s="72"/>
      <c r="R571" s="72"/>
      <c r="S571" s="82"/>
      <c r="T571" s="72"/>
      <c r="U571" s="82"/>
      <c r="V571" s="82"/>
      <c r="W571" s="82"/>
      <c r="X571" s="82"/>
      <c r="Y571" s="827"/>
      <c r="Z571" s="329"/>
      <c r="AA571" s="329"/>
      <c r="AB571" s="329"/>
      <c r="AC571" s="329"/>
      <c r="AD571" s="329"/>
      <c r="AE571" s="329"/>
      <c r="AF571" s="329"/>
      <c r="AG571" s="465"/>
    </row>
    <row r="572" spans="1:33" ht="15" customHeight="1">
      <c r="A572" s="37"/>
      <c r="B572" s="82" t="s">
        <v>157</v>
      </c>
      <c r="C572" s="82"/>
      <c r="D572" s="82"/>
      <c r="E572" s="82"/>
      <c r="F572" s="82"/>
      <c r="G572" s="82"/>
      <c r="H572" s="82"/>
      <c r="I572" s="82"/>
      <c r="J572" s="82"/>
      <c r="K572" s="82"/>
      <c r="L572" s="82"/>
      <c r="M572" s="82"/>
      <c r="N572" s="82"/>
      <c r="O572" s="146"/>
      <c r="P572" s="72" t="s">
        <v>581</v>
      </c>
      <c r="Q572" s="72"/>
      <c r="R572" s="72"/>
      <c r="S572" s="146"/>
      <c r="T572" s="72" t="s">
        <v>97</v>
      </c>
      <c r="U572" s="82"/>
      <c r="V572" s="82"/>
      <c r="W572" s="82"/>
      <c r="X572" s="82"/>
      <c r="Y572" s="827"/>
      <c r="Z572" s="329"/>
      <c r="AA572" s="329"/>
      <c r="AB572" s="329"/>
      <c r="AC572" s="329"/>
      <c r="AD572" s="329"/>
      <c r="AE572" s="329"/>
      <c r="AF572" s="329"/>
      <c r="AG572" s="465"/>
    </row>
    <row r="573" spans="1:33" ht="15" customHeight="1">
      <c r="A573" s="37"/>
      <c r="B573" s="82"/>
      <c r="C573" s="82"/>
      <c r="D573" s="82"/>
      <c r="E573" s="82"/>
      <c r="F573" s="82"/>
      <c r="G573" s="82"/>
      <c r="H573" s="82"/>
      <c r="I573" s="82"/>
      <c r="J573" s="82"/>
      <c r="K573" s="82"/>
      <c r="L573" s="82"/>
      <c r="M573" s="82"/>
      <c r="N573" s="82"/>
      <c r="O573" s="82"/>
      <c r="P573" s="72"/>
      <c r="Q573" s="72"/>
      <c r="R573" s="72"/>
      <c r="S573" s="82"/>
      <c r="T573" s="72"/>
      <c r="U573" s="82"/>
      <c r="V573" s="82"/>
      <c r="W573" s="82"/>
      <c r="X573" s="82"/>
      <c r="Y573" s="827"/>
      <c r="Z573" s="329"/>
      <c r="AA573" s="329"/>
      <c r="AB573" s="329"/>
      <c r="AC573" s="329"/>
      <c r="AD573" s="329"/>
      <c r="AE573" s="329"/>
      <c r="AF573" s="329"/>
      <c r="AG573" s="465"/>
    </row>
    <row r="574" spans="1:33" ht="15" customHeight="1">
      <c r="A574" s="37"/>
      <c r="B574" s="82" t="s">
        <v>744</v>
      </c>
      <c r="C574" s="82"/>
      <c r="D574" s="82"/>
      <c r="E574" s="82"/>
      <c r="F574" s="82"/>
      <c r="G574" s="82"/>
      <c r="H574" s="82"/>
      <c r="I574" s="82"/>
      <c r="J574" s="82"/>
      <c r="K574" s="82"/>
      <c r="L574" s="82"/>
      <c r="M574" s="82"/>
      <c r="N574" s="82"/>
      <c r="O574" s="82"/>
      <c r="P574" s="72"/>
      <c r="Q574" s="72"/>
      <c r="R574" s="72"/>
      <c r="S574" s="82"/>
      <c r="T574" s="72"/>
      <c r="U574" s="82"/>
      <c r="V574" s="82"/>
      <c r="W574" s="82"/>
      <c r="X574" s="82"/>
      <c r="Y574" s="827"/>
      <c r="Z574" s="329"/>
      <c r="AA574" s="329"/>
      <c r="AB574" s="329"/>
      <c r="AC574" s="329"/>
      <c r="AD574" s="329"/>
      <c r="AE574" s="329"/>
      <c r="AF574" s="329"/>
      <c r="AG574" s="465"/>
    </row>
    <row r="575" spans="1:33" ht="15" customHeight="1">
      <c r="A575" s="37"/>
      <c r="B575" s="82"/>
      <c r="C575" s="82" t="s">
        <v>612</v>
      </c>
      <c r="D575" s="82"/>
      <c r="E575" s="82"/>
      <c r="F575" s="82"/>
      <c r="G575" s="82"/>
      <c r="H575" s="82"/>
      <c r="I575" s="82"/>
      <c r="J575" s="82"/>
      <c r="K575" s="82"/>
      <c r="L575" s="82"/>
      <c r="M575" s="82"/>
      <c r="N575" s="82"/>
      <c r="O575" s="82"/>
      <c r="P575" s="72"/>
      <c r="Q575" s="72"/>
      <c r="R575" s="72"/>
      <c r="S575" s="82"/>
      <c r="T575" s="72"/>
      <c r="U575" s="82"/>
      <c r="V575" s="82"/>
      <c r="W575" s="82"/>
      <c r="X575" s="82"/>
      <c r="Y575" s="827"/>
      <c r="Z575" s="329"/>
      <c r="AA575" s="329"/>
      <c r="AB575" s="329"/>
      <c r="AC575" s="329"/>
      <c r="AD575" s="329"/>
      <c r="AE575" s="329"/>
      <c r="AF575" s="329"/>
      <c r="AG575" s="465"/>
    </row>
    <row r="576" spans="1:33" ht="15" customHeight="1">
      <c r="A576" s="37"/>
      <c r="B576" s="82"/>
      <c r="C576" s="82"/>
      <c r="D576" s="82"/>
      <c r="E576" s="82"/>
      <c r="F576" s="82"/>
      <c r="G576" s="82"/>
      <c r="H576" s="82"/>
      <c r="I576" s="82"/>
      <c r="J576" s="82"/>
      <c r="K576" s="82"/>
      <c r="L576" s="82"/>
      <c r="M576" s="82"/>
      <c r="N576" s="82"/>
      <c r="O576" s="146"/>
      <c r="P576" s="72" t="s">
        <v>581</v>
      </c>
      <c r="Q576" s="72"/>
      <c r="R576" s="72"/>
      <c r="S576" s="146"/>
      <c r="T576" s="72" t="s">
        <v>97</v>
      </c>
      <c r="U576" s="82"/>
      <c r="V576" s="82"/>
      <c r="W576" s="82"/>
      <c r="X576" s="82"/>
      <c r="Y576" s="827"/>
      <c r="Z576" s="329"/>
      <c r="AA576" s="329"/>
      <c r="AB576" s="329"/>
      <c r="AC576" s="329"/>
      <c r="AD576" s="329"/>
      <c r="AE576" s="329"/>
      <c r="AF576" s="329"/>
      <c r="AG576" s="465"/>
    </row>
    <row r="577" spans="1:33" ht="15" customHeight="1">
      <c r="A577" s="37"/>
      <c r="B577" s="82"/>
      <c r="C577" s="82"/>
      <c r="D577" s="82"/>
      <c r="E577" s="82"/>
      <c r="F577" s="82"/>
      <c r="G577" s="82"/>
      <c r="H577" s="82"/>
      <c r="I577" s="82"/>
      <c r="J577" s="82"/>
      <c r="K577" s="82"/>
      <c r="L577" s="82"/>
      <c r="M577" s="82"/>
      <c r="N577" s="82"/>
      <c r="O577" s="82"/>
      <c r="P577" s="72"/>
      <c r="Q577" s="72"/>
      <c r="R577" s="72"/>
      <c r="S577" s="82"/>
      <c r="T577" s="72"/>
      <c r="U577" s="82"/>
      <c r="V577" s="82"/>
      <c r="W577" s="82"/>
      <c r="X577" s="82"/>
      <c r="Y577" s="827"/>
      <c r="Z577" s="329"/>
      <c r="AA577" s="329"/>
      <c r="AB577" s="329"/>
      <c r="AC577" s="329"/>
      <c r="AD577" s="329"/>
      <c r="AE577" s="329"/>
      <c r="AF577" s="329"/>
      <c r="AG577" s="465"/>
    </row>
    <row r="578" spans="1:33" ht="15" customHeight="1">
      <c r="A578" s="37"/>
      <c r="B578" s="82"/>
      <c r="C578" s="82"/>
      <c r="D578" s="82"/>
      <c r="E578" s="82"/>
      <c r="F578" s="82"/>
      <c r="G578" s="82"/>
      <c r="H578" s="82"/>
      <c r="I578" s="82"/>
      <c r="J578" s="82"/>
      <c r="K578" s="82"/>
      <c r="L578" s="82"/>
      <c r="M578" s="82"/>
      <c r="N578" s="82"/>
      <c r="O578" s="82"/>
      <c r="P578" s="72"/>
      <c r="Q578" s="72"/>
      <c r="R578" s="72"/>
      <c r="S578" s="82"/>
      <c r="T578" s="72"/>
      <c r="U578" s="82"/>
      <c r="V578" s="82"/>
      <c r="W578" s="82"/>
      <c r="X578" s="82"/>
      <c r="Y578" s="827"/>
      <c r="Z578" s="329"/>
      <c r="AA578" s="329"/>
      <c r="AB578" s="329"/>
      <c r="AC578" s="329"/>
      <c r="AD578" s="329"/>
      <c r="AE578" s="329"/>
      <c r="AF578" s="329"/>
      <c r="AG578" s="465"/>
    </row>
    <row r="579" spans="1:33" ht="15" customHeight="1">
      <c r="A579" s="37"/>
      <c r="B579" s="82"/>
      <c r="C579" s="82"/>
      <c r="D579" s="82"/>
      <c r="E579" s="82"/>
      <c r="F579" s="82"/>
      <c r="G579" s="82"/>
      <c r="H579" s="82"/>
      <c r="I579" s="82"/>
      <c r="J579" s="82"/>
      <c r="K579" s="82"/>
      <c r="L579" s="82"/>
      <c r="M579" s="82"/>
      <c r="N579" s="82"/>
      <c r="O579" s="82"/>
      <c r="P579" s="72"/>
      <c r="Q579" s="72"/>
      <c r="R579" s="72"/>
      <c r="S579" s="82"/>
      <c r="T579" s="72"/>
      <c r="U579" s="82"/>
      <c r="V579" s="82"/>
      <c r="W579" s="82"/>
      <c r="X579" s="82"/>
      <c r="Y579" s="827"/>
      <c r="Z579" s="329"/>
      <c r="AA579" s="329"/>
      <c r="AB579" s="329"/>
      <c r="AC579" s="329"/>
      <c r="AD579" s="329"/>
      <c r="AE579" s="329"/>
      <c r="AF579" s="329"/>
      <c r="AG579" s="465"/>
    </row>
    <row r="580" spans="1:33" ht="15" customHeight="1">
      <c r="A580" s="37"/>
      <c r="B580" s="82"/>
      <c r="C580" s="82"/>
      <c r="D580" s="82"/>
      <c r="E580" s="82"/>
      <c r="F580" s="82"/>
      <c r="G580" s="82"/>
      <c r="H580" s="82"/>
      <c r="I580" s="82"/>
      <c r="J580" s="82"/>
      <c r="K580" s="82"/>
      <c r="L580" s="82"/>
      <c r="M580" s="82"/>
      <c r="N580" s="82"/>
      <c r="O580" s="82"/>
      <c r="P580" s="72"/>
      <c r="Q580" s="72"/>
      <c r="R580" s="72"/>
      <c r="S580" s="82"/>
      <c r="T580" s="72"/>
      <c r="U580" s="82"/>
      <c r="V580" s="82"/>
      <c r="W580" s="82"/>
      <c r="X580" s="82"/>
      <c r="Y580" s="827"/>
      <c r="Z580" s="329"/>
      <c r="AA580" s="329"/>
      <c r="AB580" s="329"/>
      <c r="AC580" s="329"/>
      <c r="AD580" s="329"/>
      <c r="AE580" s="329"/>
      <c r="AF580" s="329"/>
      <c r="AG580" s="465"/>
    </row>
    <row r="581" spans="1:33" ht="15" customHeight="1">
      <c r="A581" s="37"/>
      <c r="B581" s="82"/>
      <c r="C581" s="82"/>
      <c r="D581" s="82"/>
      <c r="E581" s="82"/>
      <c r="F581" s="82"/>
      <c r="G581" s="82"/>
      <c r="H581" s="82"/>
      <c r="I581" s="82"/>
      <c r="J581" s="82"/>
      <c r="K581" s="82"/>
      <c r="L581" s="82"/>
      <c r="M581" s="82"/>
      <c r="N581" s="82"/>
      <c r="O581" s="82"/>
      <c r="P581" s="72"/>
      <c r="Q581" s="72"/>
      <c r="R581" s="72"/>
      <c r="S581" s="82"/>
      <c r="T581" s="72"/>
      <c r="U581" s="82"/>
      <c r="V581" s="82"/>
      <c r="W581" s="82"/>
      <c r="X581" s="82"/>
      <c r="Y581" s="827"/>
      <c r="Z581" s="329"/>
      <c r="AA581" s="329"/>
      <c r="AB581" s="329"/>
      <c r="AC581" s="329"/>
      <c r="AD581" s="329"/>
      <c r="AE581" s="329"/>
      <c r="AF581" s="329"/>
      <c r="AG581" s="465"/>
    </row>
    <row r="582" spans="1:33" ht="15" customHeight="1">
      <c r="A582" s="37"/>
      <c r="B582" s="82"/>
      <c r="C582" s="82"/>
      <c r="D582" s="82"/>
      <c r="E582" s="82"/>
      <c r="F582" s="82"/>
      <c r="G582" s="82"/>
      <c r="H582" s="82"/>
      <c r="I582" s="82"/>
      <c r="J582" s="82"/>
      <c r="K582" s="82"/>
      <c r="L582" s="82"/>
      <c r="M582" s="82"/>
      <c r="N582" s="82"/>
      <c r="O582" s="82"/>
      <c r="P582" s="72"/>
      <c r="Q582" s="72"/>
      <c r="R582" s="72"/>
      <c r="S582" s="82"/>
      <c r="T582" s="72"/>
      <c r="U582" s="82"/>
      <c r="V582" s="82"/>
      <c r="W582" s="82"/>
      <c r="X582" s="82"/>
      <c r="Y582" s="827"/>
      <c r="Z582" s="329"/>
      <c r="AA582" s="329"/>
      <c r="AB582" s="329"/>
      <c r="AC582" s="329"/>
      <c r="AD582" s="329"/>
      <c r="AE582" s="329"/>
      <c r="AF582" s="329"/>
      <c r="AG582" s="465"/>
    </row>
    <row r="583" spans="1:33" ht="15" customHeight="1">
      <c r="A583" s="269"/>
      <c r="B583" s="84"/>
      <c r="C583" s="84"/>
      <c r="D583" s="84"/>
      <c r="E583" s="84"/>
      <c r="F583" s="84"/>
      <c r="G583" s="84"/>
      <c r="H583" s="84"/>
      <c r="I583" s="84"/>
      <c r="J583" s="84"/>
      <c r="K583" s="84"/>
      <c r="L583" s="84"/>
      <c r="M583" s="84"/>
      <c r="N583" s="84"/>
      <c r="O583" s="84"/>
      <c r="P583" s="134"/>
      <c r="Q583" s="134"/>
      <c r="R583" s="134"/>
      <c r="S583" s="84"/>
      <c r="T583" s="134"/>
      <c r="U583" s="84"/>
      <c r="V583" s="84"/>
      <c r="W583" s="84"/>
      <c r="X583" s="84"/>
      <c r="Y583" s="529"/>
      <c r="Z583" s="558"/>
      <c r="AA583" s="558"/>
      <c r="AB583" s="558"/>
      <c r="AC583" s="558"/>
      <c r="AD583" s="558"/>
      <c r="AE583" s="558"/>
      <c r="AF583" s="558"/>
      <c r="AG583" s="581"/>
    </row>
    <row r="584" spans="1:33" ht="15" customHeight="1">
      <c r="A584" s="57" t="s">
        <v>682</v>
      </c>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102" t="s">
        <v>220</v>
      </c>
      <c r="Z584" s="102"/>
      <c r="AA584" s="102"/>
      <c r="AB584" s="102"/>
      <c r="AC584" s="102"/>
      <c r="AD584" s="102"/>
      <c r="AE584" s="102"/>
      <c r="AF584" s="102"/>
      <c r="AG584" s="102"/>
    </row>
    <row r="585" spans="1:33" ht="15"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102"/>
      <c r="Z585" s="102"/>
      <c r="AA585" s="102"/>
      <c r="AB585" s="102"/>
      <c r="AC585" s="102"/>
      <c r="AD585" s="102"/>
      <c r="AE585" s="102"/>
      <c r="AF585" s="102"/>
      <c r="AG585" s="102"/>
    </row>
    <row r="586" spans="1:33" ht="15" customHeight="1">
      <c r="A586" s="37"/>
      <c r="B586" s="480" t="s">
        <v>353</v>
      </c>
      <c r="C586" s="480"/>
      <c r="D586" s="480"/>
      <c r="E586" s="480"/>
      <c r="F586" s="480"/>
      <c r="G586" s="480"/>
      <c r="H586" s="480"/>
      <c r="I586" s="480"/>
      <c r="J586" s="480"/>
      <c r="K586" s="480"/>
      <c r="L586" s="480"/>
      <c r="M586" s="480"/>
      <c r="N586" s="480"/>
      <c r="O586" s="480"/>
      <c r="P586" s="480"/>
      <c r="Q586" s="480"/>
      <c r="R586" s="480"/>
      <c r="S586" s="480"/>
      <c r="T586" s="480"/>
      <c r="U586" s="480"/>
      <c r="V586" s="480"/>
      <c r="W586" s="480"/>
      <c r="X586" s="821"/>
      <c r="Y586" s="369"/>
      <c r="Z586" s="329"/>
      <c r="AA586" s="329"/>
      <c r="AB586" s="329"/>
      <c r="AC586" s="329"/>
      <c r="AD586" s="329"/>
      <c r="AE586" s="329"/>
      <c r="AF586" s="329"/>
      <c r="AG586" s="465"/>
    </row>
    <row r="587" spans="1:33" ht="15" customHeight="1">
      <c r="A587" s="37"/>
      <c r="B587" s="480"/>
      <c r="C587" s="480"/>
      <c r="D587" s="480"/>
      <c r="E587" s="480"/>
      <c r="F587" s="480"/>
      <c r="G587" s="480"/>
      <c r="H587" s="480"/>
      <c r="I587" s="480"/>
      <c r="J587" s="480"/>
      <c r="K587" s="480"/>
      <c r="L587" s="480"/>
      <c r="M587" s="480"/>
      <c r="N587" s="480"/>
      <c r="O587" s="480"/>
      <c r="P587" s="480"/>
      <c r="Q587" s="480"/>
      <c r="R587" s="480"/>
      <c r="S587" s="480"/>
      <c r="T587" s="480"/>
      <c r="U587" s="480"/>
      <c r="V587" s="480"/>
      <c r="W587" s="480"/>
      <c r="X587" s="821"/>
      <c r="Y587" s="369"/>
      <c r="Z587" s="329"/>
      <c r="AA587" s="329"/>
      <c r="AB587" s="329"/>
      <c r="AC587" s="329"/>
      <c r="AD587" s="329"/>
      <c r="AE587" s="329"/>
      <c r="AF587" s="329"/>
      <c r="AG587" s="465"/>
    </row>
    <row r="588" spans="1:33" ht="15" customHeight="1">
      <c r="A588" s="37"/>
      <c r="B588" s="82"/>
      <c r="C588" s="82"/>
      <c r="D588" s="82"/>
      <c r="E588" s="82"/>
      <c r="F588" s="82"/>
      <c r="G588" s="82"/>
      <c r="H588" s="82"/>
      <c r="I588" s="82"/>
      <c r="J588" s="82"/>
      <c r="K588" s="82"/>
      <c r="L588" s="82"/>
      <c r="M588" s="82"/>
      <c r="N588" s="82"/>
      <c r="O588" s="146"/>
      <c r="P588" s="72" t="s">
        <v>581</v>
      </c>
      <c r="Q588" s="72"/>
      <c r="R588" s="72"/>
      <c r="S588" s="146"/>
      <c r="T588" s="72" t="s">
        <v>97</v>
      </c>
      <c r="U588" s="82"/>
      <c r="V588" s="82"/>
      <c r="W588" s="82"/>
      <c r="X588" s="225"/>
      <c r="Y588" s="369"/>
      <c r="Z588" s="329"/>
      <c r="AA588" s="329"/>
      <c r="AB588" s="329"/>
      <c r="AC588" s="329"/>
      <c r="AD588" s="329"/>
      <c r="AE588" s="329"/>
      <c r="AF588" s="329"/>
      <c r="AG588" s="465"/>
    </row>
    <row r="589" spans="1:33" ht="15" customHeight="1">
      <c r="A589" s="37"/>
      <c r="X589" s="225"/>
      <c r="Y589" s="369"/>
      <c r="Z589" s="329"/>
      <c r="AA589" s="329"/>
      <c r="AB589" s="329"/>
      <c r="AC589" s="329"/>
      <c r="AD589" s="329"/>
      <c r="AE589" s="329"/>
      <c r="AF589" s="329"/>
      <c r="AG589" s="465"/>
    </row>
    <row r="590" spans="1:33" ht="15" customHeight="1">
      <c r="A590" s="37"/>
      <c r="C590" s="82" t="s">
        <v>640</v>
      </c>
      <c r="D590" s="82"/>
      <c r="E590" s="82"/>
      <c r="F590" s="82"/>
      <c r="G590" s="82"/>
      <c r="H590" s="82"/>
      <c r="I590" s="82"/>
      <c r="J590" s="82"/>
      <c r="K590" s="82"/>
      <c r="L590" s="82"/>
      <c r="M590" s="82"/>
      <c r="N590" s="82"/>
      <c r="O590" s="146"/>
      <c r="P590" s="72" t="s">
        <v>461</v>
      </c>
      <c r="Q590" s="72"/>
      <c r="R590" s="72"/>
      <c r="S590" s="146"/>
      <c r="T590" s="72" t="s">
        <v>388</v>
      </c>
      <c r="U590" s="82"/>
      <c r="V590" s="82"/>
      <c r="W590" s="82"/>
      <c r="X590" s="225"/>
      <c r="Y590" s="369"/>
      <c r="Z590" s="329"/>
      <c r="AA590" s="329"/>
      <c r="AB590" s="329"/>
      <c r="AC590" s="329"/>
      <c r="AD590" s="329"/>
      <c r="AE590" s="329"/>
      <c r="AF590" s="329"/>
      <c r="AG590" s="465"/>
    </row>
    <row r="591" spans="1:33" ht="15" customHeight="1">
      <c r="A591" s="37"/>
      <c r="C591" s="82"/>
      <c r="D591" s="82"/>
      <c r="E591" s="82"/>
      <c r="F591" s="82"/>
      <c r="G591" s="82"/>
      <c r="H591" s="82"/>
      <c r="I591" s="82"/>
      <c r="J591" s="82"/>
      <c r="K591" s="82"/>
      <c r="L591" s="82"/>
      <c r="M591" s="82"/>
      <c r="N591" s="82"/>
      <c r="O591" s="82"/>
      <c r="P591" s="82"/>
      <c r="Q591" s="82"/>
      <c r="R591" s="82"/>
      <c r="S591" s="82"/>
      <c r="T591" s="82"/>
      <c r="U591" s="82"/>
      <c r="V591" s="82"/>
      <c r="W591" s="82"/>
      <c r="X591" s="225"/>
      <c r="Y591" s="369"/>
      <c r="Z591" s="329"/>
      <c r="AA591" s="329"/>
      <c r="AB591" s="329"/>
      <c r="AC591" s="329"/>
      <c r="AD591" s="329"/>
      <c r="AE591" s="329"/>
      <c r="AF591" s="329"/>
      <c r="AG591" s="465"/>
    </row>
    <row r="592" spans="1:33" ht="15" customHeight="1">
      <c r="A592" s="37"/>
      <c r="C592" s="82" t="s">
        <v>1065</v>
      </c>
      <c r="D592" s="82"/>
      <c r="E592" s="82"/>
      <c r="F592" s="82"/>
      <c r="G592" s="82"/>
      <c r="H592" s="82"/>
      <c r="I592" s="82"/>
      <c r="J592" s="82"/>
      <c r="K592" s="82"/>
      <c r="L592" s="82"/>
      <c r="M592" s="82"/>
      <c r="N592" s="82"/>
      <c r="O592" s="82"/>
      <c r="P592" s="82"/>
      <c r="Q592" s="82"/>
      <c r="R592" s="82"/>
      <c r="S592" s="82"/>
      <c r="T592" s="82"/>
      <c r="U592" s="82"/>
      <c r="V592" s="82"/>
      <c r="W592" s="82"/>
      <c r="X592" s="225"/>
      <c r="Y592" s="369"/>
      <c r="Z592" s="329"/>
      <c r="AA592" s="329"/>
      <c r="AB592" s="329"/>
      <c r="AC592" s="329"/>
      <c r="AD592" s="329"/>
      <c r="AE592" s="329"/>
      <c r="AF592" s="329"/>
      <c r="AG592" s="465"/>
    </row>
    <row r="593" spans="1:33" ht="15" customHeight="1">
      <c r="A593" s="37"/>
      <c r="C593" s="194"/>
      <c r="D593" s="194"/>
      <c r="E593" s="194"/>
      <c r="F593" s="194"/>
      <c r="G593" s="194"/>
      <c r="H593" s="194"/>
      <c r="I593" s="194"/>
      <c r="J593" s="194"/>
      <c r="K593" s="194"/>
      <c r="L593" s="194"/>
      <c r="M593" s="194"/>
      <c r="N593" s="194"/>
      <c r="O593" s="194"/>
      <c r="P593" s="194"/>
      <c r="Q593" s="194"/>
      <c r="R593" s="194"/>
      <c r="S593" s="194"/>
      <c r="T593" s="194"/>
      <c r="U593" s="194"/>
      <c r="V593" s="194"/>
      <c r="W593" s="194"/>
      <c r="X593" s="225"/>
      <c r="Y593" s="374" t="s">
        <v>898</v>
      </c>
      <c r="Z593" s="374"/>
      <c r="AA593" s="374"/>
      <c r="AB593" s="374"/>
      <c r="AC593" s="374"/>
      <c r="AD593" s="374"/>
      <c r="AE593" s="374"/>
      <c r="AF593" s="374"/>
      <c r="AG593" s="440"/>
    </row>
    <row r="594" spans="1:33" ht="15" customHeight="1">
      <c r="A594" s="37"/>
      <c r="C594" s="194"/>
      <c r="D594" s="194"/>
      <c r="E594" s="194"/>
      <c r="F594" s="194"/>
      <c r="G594" s="194"/>
      <c r="H594" s="194"/>
      <c r="I594" s="194"/>
      <c r="J594" s="194"/>
      <c r="K594" s="194"/>
      <c r="L594" s="194"/>
      <c r="M594" s="194"/>
      <c r="N594" s="194"/>
      <c r="O594" s="194"/>
      <c r="P594" s="194"/>
      <c r="Q594" s="194"/>
      <c r="R594" s="194"/>
      <c r="S594" s="194"/>
      <c r="T594" s="194"/>
      <c r="U594" s="194"/>
      <c r="V594" s="194"/>
      <c r="W594" s="194"/>
      <c r="X594" s="225"/>
      <c r="Y594" s="366"/>
      <c r="Z594" s="366"/>
      <c r="AA594" s="366"/>
      <c r="AB594" s="366"/>
      <c r="AC594" s="366"/>
      <c r="AD594" s="366"/>
      <c r="AE594" s="366"/>
      <c r="AF594" s="366"/>
      <c r="AG594" s="440"/>
    </row>
    <row r="595" spans="1:33" ht="15" customHeight="1">
      <c r="A595" s="37"/>
      <c r="C595" s="194"/>
      <c r="D595" s="194"/>
      <c r="E595" s="194"/>
      <c r="F595" s="194"/>
      <c r="G595" s="194"/>
      <c r="H595" s="194"/>
      <c r="I595" s="194"/>
      <c r="J595" s="194"/>
      <c r="K595" s="194"/>
      <c r="L595" s="194"/>
      <c r="M595" s="194"/>
      <c r="N595" s="194"/>
      <c r="O595" s="194"/>
      <c r="P595" s="194"/>
      <c r="Q595" s="194"/>
      <c r="R595" s="194"/>
      <c r="S595" s="194"/>
      <c r="T595" s="194"/>
      <c r="U595" s="194"/>
      <c r="V595" s="194"/>
      <c r="W595" s="194"/>
      <c r="X595" s="225"/>
      <c r="Y595" s="374"/>
      <c r="Z595" s="374"/>
      <c r="AA595" s="374"/>
      <c r="AB595" s="374"/>
      <c r="AC595" s="374"/>
      <c r="AD595" s="374"/>
      <c r="AE595" s="374"/>
      <c r="AF595" s="374"/>
      <c r="AG595" s="440"/>
    </row>
    <row r="596" spans="1:33" ht="15" customHeight="1">
      <c r="A596" s="37"/>
      <c r="B596" s="82"/>
      <c r="C596" s="82"/>
      <c r="D596" s="82"/>
      <c r="E596" s="82"/>
      <c r="F596" s="82"/>
      <c r="G596" s="82"/>
      <c r="H596" s="82"/>
      <c r="I596" s="82"/>
      <c r="J596" s="82"/>
      <c r="K596" s="82"/>
      <c r="L596" s="82"/>
      <c r="M596" s="82"/>
      <c r="N596" s="82"/>
      <c r="O596" s="82"/>
      <c r="P596" s="82"/>
      <c r="Q596" s="82"/>
      <c r="R596" s="82"/>
      <c r="S596" s="82"/>
      <c r="T596" s="82"/>
      <c r="U596" s="82"/>
      <c r="V596" s="82"/>
      <c r="W596" s="82"/>
      <c r="X596" s="225"/>
      <c r="Y596" s="332"/>
      <c r="Z596" s="332"/>
      <c r="AA596" s="332"/>
      <c r="AB596" s="332"/>
      <c r="AC596" s="332"/>
      <c r="AD596" s="332"/>
      <c r="AE596" s="332"/>
      <c r="AF596" s="332"/>
      <c r="AG596" s="443"/>
    </row>
    <row r="597" spans="1:33" ht="15" customHeight="1">
      <c r="A597" s="37"/>
      <c r="B597" s="151" t="s">
        <v>402</v>
      </c>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312"/>
      <c r="Y597" s="329" t="s">
        <v>927</v>
      </c>
      <c r="Z597" s="329"/>
      <c r="AA597" s="329"/>
      <c r="AB597" s="329"/>
      <c r="AC597" s="329"/>
      <c r="AD597" s="329"/>
      <c r="AE597" s="329"/>
      <c r="AF597" s="329"/>
      <c r="AG597" s="465"/>
    </row>
    <row r="598" spans="1:33" ht="15" customHeight="1">
      <c r="A598" s="37"/>
      <c r="B598" s="151"/>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312"/>
      <c r="Y598" s="329"/>
      <c r="Z598" s="329"/>
      <c r="AA598" s="329"/>
      <c r="AB598" s="329"/>
      <c r="AC598" s="329"/>
      <c r="AD598" s="329"/>
      <c r="AE598" s="329"/>
      <c r="AF598" s="329"/>
      <c r="AG598" s="465"/>
    </row>
    <row r="599" spans="1:33" ht="15" customHeight="1">
      <c r="A599" s="37"/>
      <c r="B599" s="82"/>
      <c r="C599" s="82"/>
      <c r="D599" s="82"/>
      <c r="E599" s="82"/>
      <c r="F599" s="82"/>
      <c r="G599" s="82"/>
      <c r="H599" s="82"/>
      <c r="I599" s="82"/>
      <c r="J599" s="82"/>
      <c r="K599" s="82"/>
      <c r="L599" s="82"/>
      <c r="M599" s="82"/>
      <c r="N599" s="82"/>
      <c r="O599" s="146"/>
      <c r="P599" s="72" t="s">
        <v>581</v>
      </c>
      <c r="Q599" s="72"/>
      <c r="R599" s="72"/>
      <c r="S599" s="146"/>
      <c r="T599" s="72" t="s">
        <v>97</v>
      </c>
      <c r="U599" s="82"/>
      <c r="V599" s="82"/>
      <c r="W599" s="82"/>
      <c r="X599" s="225"/>
      <c r="Y599" s="329"/>
      <c r="Z599" s="329"/>
      <c r="AA599" s="329"/>
      <c r="AB599" s="329"/>
      <c r="AC599" s="329"/>
      <c r="AD599" s="329"/>
      <c r="AE599" s="329"/>
      <c r="AF599" s="329"/>
      <c r="AG599" s="465"/>
    </row>
    <row r="600" spans="1:33" ht="15" customHeight="1">
      <c r="A600" s="37"/>
      <c r="B600" s="82"/>
      <c r="C600" s="82"/>
      <c r="D600" s="82"/>
      <c r="E600" s="82"/>
      <c r="F600" s="82"/>
      <c r="G600" s="82"/>
      <c r="H600" s="82"/>
      <c r="I600" s="82"/>
      <c r="J600" s="82"/>
      <c r="K600" s="82"/>
      <c r="L600" s="82"/>
      <c r="M600" s="82"/>
      <c r="N600" s="82"/>
      <c r="O600" s="82"/>
      <c r="P600" s="82"/>
      <c r="Q600" s="82"/>
      <c r="R600" s="82"/>
      <c r="S600" s="82"/>
      <c r="T600" s="82"/>
      <c r="U600" s="82"/>
      <c r="V600" s="82"/>
      <c r="W600" s="82"/>
      <c r="X600" s="225"/>
      <c r="Y600" s="329"/>
      <c r="Z600" s="329"/>
      <c r="AA600" s="329"/>
      <c r="AB600" s="329"/>
      <c r="AC600" s="329"/>
      <c r="AD600" s="329"/>
      <c r="AE600" s="329"/>
      <c r="AF600" s="329"/>
      <c r="AG600" s="465"/>
    </row>
    <row r="601" spans="1:33" ht="15" customHeight="1">
      <c r="A601" s="37"/>
      <c r="B601" s="82"/>
      <c r="C601" s="82" t="s">
        <v>900</v>
      </c>
      <c r="D601" s="82"/>
      <c r="E601" s="82"/>
      <c r="F601" s="82"/>
      <c r="G601" s="82"/>
      <c r="H601" s="82"/>
      <c r="I601" s="82"/>
      <c r="J601" s="82"/>
      <c r="K601" s="82"/>
      <c r="L601" s="82"/>
      <c r="M601" s="82"/>
      <c r="N601" s="82"/>
      <c r="O601" s="82"/>
      <c r="P601" s="146"/>
      <c r="Q601" s="72" t="s">
        <v>581</v>
      </c>
      <c r="R601" s="72"/>
      <c r="S601" s="72"/>
      <c r="T601" s="146"/>
      <c r="U601" s="72" t="s">
        <v>97</v>
      </c>
      <c r="V601" s="82"/>
      <c r="W601" s="82"/>
      <c r="X601" s="225"/>
      <c r="Y601" s="329"/>
      <c r="Z601" s="329"/>
      <c r="AA601" s="329"/>
      <c r="AB601" s="329"/>
      <c r="AC601" s="329"/>
      <c r="AD601" s="329"/>
      <c r="AE601" s="329"/>
      <c r="AF601" s="329"/>
      <c r="AG601" s="465"/>
    </row>
    <row r="602" spans="1:33" ht="15" customHeight="1">
      <c r="A602" s="37"/>
      <c r="B602" s="82"/>
      <c r="C602" s="82"/>
      <c r="D602" s="82"/>
      <c r="E602" s="82"/>
      <c r="F602" s="82"/>
      <c r="G602" s="82"/>
      <c r="H602" s="82"/>
      <c r="I602" s="82"/>
      <c r="J602" s="82"/>
      <c r="K602" s="82"/>
      <c r="L602" s="82"/>
      <c r="M602" s="82"/>
      <c r="N602" s="82"/>
      <c r="O602" s="82"/>
      <c r="P602" s="82"/>
      <c r="Q602" s="82"/>
      <c r="R602" s="82"/>
      <c r="S602" s="82"/>
      <c r="T602" s="82"/>
      <c r="U602" s="82"/>
      <c r="V602" s="82"/>
      <c r="W602" s="82"/>
      <c r="X602" s="225"/>
      <c r="Y602" s="329"/>
      <c r="Z602" s="329"/>
      <c r="AA602" s="329"/>
      <c r="AB602" s="329"/>
      <c r="AC602" s="329"/>
      <c r="AD602" s="329"/>
      <c r="AE602" s="329"/>
      <c r="AF602" s="329"/>
      <c r="AG602" s="465"/>
    </row>
    <row r="603" spans="1:33" ht="15" customHeight="1">
      <c r="A603" s="37"/>
      <c r="B603" s="82"/>
      <c r="C603" s="82" t="s">
        <v>570</v>
      </c>
      <c r="D603" s="82"/>
      <c r="E603" s="82"/>
      <c r="F603" s="82"/>
      <c r="G603" s="82"/>
      <c r="H603" s="82"/>
      <c r="I603" s="82"/>
      <c r="J603" s="82"/>
      <c r="K603" s="82"/>
      <c r="L603" s="82"/>
      <c r="M603" s="82"/>
      <c r="N603" s="82"/>
      <c r="O603" s="82"/>
      <c r="P603" s="146"/>
      <c r="Q603" s="72" t="s">
        <v>461</v>
      </c>
      <c r="R603" s="72"/>
      <c r="S603" s="72"/>
      <c r="T603" s="146"/>
      <c r="U603" s="72" t="s">
        <v>388</v>
      </c>
      <c r="V603" s="82"/>
      <c r="W603" s="82"/>
      <c r="X603" s="225"/>
      <c r="Y603" s="329"/>
      <c r="Z603" s="329"/>
      <c r="AA603" s="329"/>
      <c r="AB603" s="329"/>
      <c r="AC603" s="329"/>
      <c r="AD603" s="329"/>
      <c r="AE603" s="329"/>
      <c r="AF603" s="329"/>
      <c r="AG603" s="465"/>
    </row>
    <row r="604" spans="1:33" ht="15" customHeight="1">
      <c r="A604" s="37"/>
      <c r="B604" s="82"/>
      <c r="C604" s="82"/>
      <c r="D604" s="82"/>
      <c r="E604" s="82"/>
      <c r="F604" s="82"/>
      <c r="G604" s="82"/>
      <c r="H604" s="82"/>
      <c r="I604" s="82"/>
      <c r="J604" s="82"/>
      <c r="K604" s="82"/>
      <c r="L604" s="82"/>
      <c r="M604" s="82"/>
      <c r="N604" s="82"/>
      <c r="O604" s="82"/>
      <c r="P604" s="82"/>
      <c r="Q604" s="82"/>
      <c r="R604" s="82"/>
      <c r="S604" s="82"/>
      <c r="T604" s="82"/>
      <c r="U604" s="82"/>
      <c r="V604" s="82"/>
      <c r="W604" s="82"/>
      <c r="X604" s="225"/>
      <c r="Y604" s="329"/>
      <c r="Z604" s="329"/>
      <c r="AA604" s="329"/>
      <c r="AB604" s="329"/>
      <c r="AC604" s="329"/>
      <c r="AD604" s="329"/>
      <c r="AE604" s="329"/>
      <c r="AF604" s="329"/>
      <c r="AG604" s="465"/>
    </row>
    <row r="605" spans="1:33" ht="15" customHeight="1">
      <c r="A605" s="37"/>
      <c r="B605" s="82"/>
      <c r="C605" s="82" t="s">
        <v>244</v>
      </c>
      <c r="D605" s="82"/>
      <c r="E605" s="82"/>
      <c r="F605" s="82"/>
      <c r="G605" s="82"/>
      <c r="H605" s="82"/>
      <c r="I605" s="82"/>
      <c r="J605" s="82"/>
      <c r="K605" s="82"/>
      <c r="L605" s="82"/>
      <c r="M605" s="82"/>
      <c r="N605" s="82"/>
      <c r="O605" s="82"/>
      <c r="P605" s="82"/>
      <c r="Q605" s="82"/>
      <c r="R605" s="82"/>
      <c r="S605" s="82"/>
      <c r="T605" s="82"/>
      <c r="U605" s="82"/>
      <c r="V605" s="82"/>
      <c r="W605" s="82"/>
      <c r="X605" s="225"/>
      <c r="Y605" s="841"/>
      <c r="Z605" s="841"/>
      <c r="AA605" s="841"/>
      <c r="AB605" s="841"/>
      <c r="AC605" s="841"/>
      <c r="AD605" s="841"/>
      <c r="AE605" s="841"/>
      <c r="AF605" s="841"/>
      <c r="AG605" s="444"/>
    </row>
    <row r="606" spans="1:33" ht="15" customHeight="1">
      <c r="A606" s="37"/>
      <c r="B606" s="82"/>
      <c r="C606" s="82"/>
      <c r="D606" s="82"/>
      <c r="E606" s="82"/>
      <c r="F606" s="82"/>
      <c r="G606" s="82"/>
      <c r="H606" s="82"/>
      <c r="I606" s="82"/>
      <c r="J606" s="82"/>
      <c r="K606" s="82"/>
      <c r="L606" s="82"/>
      <c r="M606" s="82"/>
      <c r="N606" s="82"/>
      <c r="O606" s="82"/>
      <c r="P606" s="146"/>
      <c r="Q606" s="72" t="s">
        <v>581</v>
      </c>
      <c r="R606" s="72"/>
      <c r="S606" s="72"/>
      <c r="T606" s="146"/>
      <c r="U606" s="72" t="s">
        <v>97</v>
      </c>
      <c r="V606" s="82"/>
      <c r="W606" s="82"/>
      <c r="X606" s="225"/>
      <c r="Y606" s="841"/>
      <c r="Z606" s="841"/>
      <c r="AA606" s="841"/>
      <c r="AB606" s="841"/>
      <c r="AC606" s="841"/>
      <c r="AD606" s="841"/>
      <c r="AE606" s="841"/>
      <c r="AF606" s="841"/>
      <c r="AG606" s="444"/>
    </row>
    <row r="607" spans="1:33" ht="15" customHeight="1">
      <c r="A607" s="37"/>
      <c r="X607" s="225"/>
      <c r="Y607" s="374" t="s">
        <v>828</v>
      </c>
      <c r="Z607" s="374"/>
      <c r="AA607" s="374"/>
      <c r="AB607" s="374"/>
      <c r="AC607" s="374"/>
      <c r="AD607" s="374"/>
      <c r="AE607" s="374"/>
      <c r="AF607" s="374"/>
      <c r="AG607" s="440"/>
    </row>
    <row r="608" spans="1:33" ht="15" customHeight="1">
      <c r="A608" s="37"/>
      <c r="C608" s="480" t="s">
        <v>330</v>
      </c>
      <c r="D608" s="480"/>
      <c r="E608" s="480"/>
      <c r="F608" s="480"/>
      <c r="G608" s="480"/>
      <c r="H608" s="480"/>
      <c r="I608" s="480"/>
      <c r="J608" s="480"/>
      <c r="K608" s="480"/>
      <c r="L608" s="480"/>
      <c r="M608" s="480"/>
      <c r="N608" s="480"/>
      <c r="O608" s="480"/>
      <c r="P608" s="480"/>
      <c r="Q608" s="480"/>
      <c r="R608" s="480"/>
      <c r="S608" s="480"/>
      <c r="T608" s="480"/>
      <c r="U608" s="480"/>
      <c r="V608" s="480"/>
      <c r="W608" s="480"/>
      <c r="X608" s="821"/>
      <c r="Y608" s="374"/>
      <c r="Z608" s="374"/>
      <c r="AA608" s="374"/>
      <c r="AB608" s="374"/>
      <c r="AC608" s="374"/>
      <c r="AD608" s="374"/>
      <c r="AE608" s="374"/>
      <c r="AF608" s="374"/>
      <c r="AG608" s="440"/>
    </row>
    <row r="609" spans="1:33" ht="15" customHeight="1">
      <c r="A609" s="37"/>
      <c r="C609" s="480"/>
      <c r="D609" s="480"/>
      <c r="E609" s="480"/>
      <c r="F609" s="480"/>
      <c r="G609" s="480"/>
      <c r="H609" s="480"/>
      <c r="I609" s="480"/>
      <c r="J609" s="480"/>
      <c r="K609" s="480"/>
      <c r="L609" s="480"/>
      <c r="M609" s="480"/>
      <c r="N609" s="480"/>
      <c r="O609" s="480"/>
      <c r="P609" s="480"/>
      <c r="Q609" s="480"/>
      <c r="R609" s="480"/>
      <c r="S609" s="480"/>
      <c r="T609" s="480"/>
      <c r="U609" s="480"/>
      <c r="V609" s="480"/>
      <c r="W609" s="480"/>
      <c r="X609" s="821"/>
      <c r="Y609" s="374"/>
      <c r="Z609" s="374"/>
      <c r="AA609" s="374"/>
      <c r="AB609" s="374"/>
      <c r="AC609" s="374"/>
      <c r="AD609" s="374"/>
      <c r="AE609" s="374"/>
      <c r="AF609" s="374"/>
      <c r="AG609" s="440"/>
    </row>
    <row r="610" spans="1:33" ht="15" customHeight="1">
      <c r="A610" s="37"/>
      <c r="C610" s="82"/>
      <c r="D610" s="82"/>
      <c r="E610" s="82"/>
      <c r="F610" s="82"/>
      <c r="G610" s="82"/>
      <c r="H610" s="82"/>
      <c r="I610" s="82"/>
      <c r="J610" s="82"/>
      <c r="K610" s="82"/>
      <c r="L610" s="82"/>
      <c r="M610" s="82"/>
      <c r="N610" s="82"/>
      <c r="O610" s="82"/>
      <c r="P610" s="146"/>
      <c r="Q610" s="72" t="s">
        <v>581</v>
      </c>
      <c r="R610" s="72"/>
      <c r="S610" s="72"/>
      <c r="T610" s="146"/>
      <c r="U610" s="72" t="s">
        <v>97</v>
      </c>
      <c r="V610" s="82"/>
      <c r="W610" s="82"/>
      <c r="X610" s="225"/>
      <c r="Y610" s="842" t="s">
        <v>468</v>
      </c>
      <c r="Z610" s="854"/>
      <c r="AA610" s="854"/>
      <c r="AB610" s="864">
        <v>0.5</v>
      </c>
      <c r="AC610" s="864">
        <v>1.5</v>
      </c>
      <c r="AD610" s="864">
        <v>2.5</v>
      </c>
      <c r="AE610" s="864">
        <v>3.5</v>
      </c>
      <c r="AF610" s="864">
        <v>4.5</v>
      </c>
      <c r="AG610" s="443"/>
    </row>
    <row r="611" spans="1:33" ht="15" customHeight="1">
      <c r="A611" s="37"/>
      <c r="X611" s="225"/>
      <c r="Y611" s="842" t="s">
        <v>470</v>
      </c>
      <c r="Z611" s="854"/>
      <c r="AA611" s="854"/>
      <c r="AB611" s="854">
        <v>10</v>
      </c>
      <c r="AC611" s="854">
        <v>11</v>
      </c>
      <c r="AD611" s="854">
        <v>12</v>
      </c>
      <c r="AE611" s="854">
        <v>14</v>
      </c>
      <c r="AF611" s="854">
        <v>16</v>
      </c>
      <c r="AG611" s="443"/>
    </row>
    <row r="612" spans="1:33" ht="15" customHeight="1">
      <c r="A612" s="37"/>
      <c r="X612" s="225"/>
      <c r="Y612" s="381"/>
      <c r="Z612" s="381"/>
      <c r="AA612" s="381"/>
      <c r="AB612" s="381"/>
      <c r="AC612" s="381"/>
      <c r="AD612" s="381"/>
      <c r="AE612" s="381"/>
      <c r="AF612" s="381"/>
      <c r="AG612" s="443"/>
    </row>
    <row r="613" spans="1:33" ht="15" customHeight="1">
      <c r="A613" s="37"/>
      <c r="X613" s="225"/>
      <c r="Y613" s="842" t="s">
        <v>468</v>
      </c>
      <c r="Z613" s="854"/>
      <c r="AA613" s="854"/>
      <c r="AB613" s="864">
        <v>5.5</v>
      </c>
      <c r="AC613" s="854" t="s">
        <v>419</v>
      </c>
      <c r="AD613" s="854"/>
      <c r="AE613" s="381"/>
      <c r="AF613" s="381"/>
      <c r="AG613" s="443"/>
    </row>
    <row r="614" spans="1:33" ht="15" customHeight="1">
      <c r="A614" s="37"/>
      <c r="X614" s="225"/>
      <c r="Y614" s="842" t="s">
        <v>470</v>
      </c>
      <c r="Z614" s="854"/>
      <c r="AA614" s="854"/>
      <c r="AB614" s="854">
        <v>18</v>
      </c>
      <c r="AC614" s="870">
        <v>20</v>
      </c>
      <c r="AD614" s="870"/>
      <c r="AE614" s="381"/>
      <c r="AF614" s="381"/>
      <c r="AG614" s="443"/>
    </row>
    <row r="615" spans="1:33" ht="15" customHeight="1">
      <c r="A615" s="37"/>
      <c r="X615" s="225"/>
      <c r="Y615" s="841"/>
      <c r="Z615" s="841"/>
      <c r="AA615" s="841"/>
      <c r="AB615" s="841"/>
      <c r="AC615" s="841"/>
      <c r="AD615" s="841"/>
      <c r="AE615" s="841"/>
      <c r="AF615" s="841"/>
      <c r="AG615" s="444"/>
    </row>
    <row r="616" spans="1:33" ht="15" customHeight="1">
      <c r="A616" s="37"/>
      <c r="X616" s="225"/>
      <c r="Y616" s="374" t="s">
        <v>1007</v>
      </c>
      <c r="Z616" s="374"/>
      <c r="AA616" s="374"/>
      <c r="AB616" s="374"/>
      <c r="AC616" s="374"/>
      <c r="AD616" s="374"/>
      <c r="AE616" s="374"/>
      <c r="AF616" s="374"/>
      <c r="AG616" s="440"/>
    </row>
    <row r="617" spans="1:33" ht="15" customHeight="1">
      <c r="A617" s="37"/>
      <c r="X617" s="225"/>
      <c r="Y617" s="374"/>
      <c r="Z617" s="374"/>
      <c r="AA617" s="374"/>
      <c r="AB617" s="374"/>
      <c r="AC617" s="374"/>
      <c r="AD617" s="374"/>
      <c r="AE617" s="374"/>
      <c r="AF617" s="374"/>
      <c r="AG617" s="440"/>
    </row>
    <row r="618" spans="1:33" ht="15" customHeight="1">
      <c r="A618" s="37"/>
      <c r="X618" s="225"/>
      <c r="Y618" s="374"/>
      <c r="Z618" s="374"/>
      <c r="AA618" s="374"/>
      <c r="AB618" s="374"/>
      <c r="AC618" s="374"/>
      <c r="AD618" s="374"/>
      <c r="AE618" s="374"/>
      <c r="AF618" s="374"/>
      <c r="AG618" s="440"/>
    </row>
    <row r="619" spans="1:33" ht="15" customHeight="1">
      <c r="A619" s="37"/>
      <c r="X619" s="225"/>
      <c r="Y619" s="374"/>
      <c r="Z619" s="374"/>
      <c r="AA619" s="374"/>
      <c r="AB619" s="374"/>
      <c r="AC619" s="374"/>
      <c r="AD619" s="374"/>
      <c r="AE619" s="374"/>
      <c r="AF619" s="374"/>
      <c r="AG619" s="440"/>
    </row>
    <row r="620" spans="1:33" ht="15" customHeight="1">
      <c r="A620" s="37"/>
      <c r="X620" s="225"/>
      <c r="Y620" s="374"/>
      <c r="Z620" s="374"/>
      <c r="AA620" s="374"/>
      <c r="AB620" s="374"/>
      <c r="AC620" s="374"/>
      <c r="AD620" s="374"/>
      <c r="AE620" s="374"/>
      <c r="AF620" s="374"/>
      <c r="AG620" s="440"/>
    </row>
    <row r="621" spans="1:33" ht="15" customHeight="1">
      <c r="A621" s="37"/>
      <c r="X621" s="225"/>
      <c r="Y621" s="374" t="s">
        <v>1009</v>
      </c>
      <c r="Z621" s="374"/>
      <c r="AA621" s="374"/>
      <c r="AB621" s="374"/>
      <c r="AC621" s="374"/>
      <c r="AD621" s="374"/>
      <c r="AE621" s="374"/>
      <c r="AF621" s="374"/>
      <c r="AG621" s="440"/>
    </row>
    <row r="622" spans="1:33" ht="15" customHeight="1">
      <c r="A622" s="37"/>
      <c r="X622" s="225"/>
      <c r="Y622" s="374"/>
      <c r="Z622" s="374"/>
      <c r="AA622" s="374"/>
      <c r="AB622" s="374"/>
      <c r="AC622" s="374"/>
      <c r="AD622" s="374"/>
      <c r="AE622" s="374"/>
      <c r="AF622" s="374"/>
      <c r="AG622" s="440"/>
    </row>
    <row r="623" spans="1:33" ht="15" customHeight="1">
      <c r="A623" s="269"/>
      <c r="B623" s="84"/>
      <c r="C623" s="84"/>
      <c r="D623" s="84"/>
      <c r="E623" s="84"/>
      <c r="F623" s="84"/>
      <c r="G623" s="84"/>
      <c r="H623" s="84"/>
      <c r="I623" s="84"/>
      <c r="J623" s="84"/>
      <c r="K623" s="84"/>
      <c r="L623" s="84"/>
      <c r="M623" s="84"/>
      <c r="N623" s="84"/>
      <c r="O623" s="84"/>
      <c r="P623" s="84"/>
      <c r="Q623" s="84"/>
      <c r="R623" s="84"/>
      <c r="S623" s="84"/>
      <c r="T623" s="84"/>
      <c r="U623" s="84"/>
      <c r="V623" s="84"/>
      <c r="W623" s="84"/>
      <c r="X623" s="786"/>
      <c r="Y623" s="843"/>
      <c r="Z623" s="843"/>
      <c r="AA623" s="843"/>
      <c r="AB623" s="843"/>
      <c r="AC623" s="843"/>
      <c r="AD623" s="843"/>
      <c r="AE623" s="843"/>
      <c r="AF623" s="843"/>
      <c r="AG623" s="884"/>
    </row>
    <row r="624" spans="1:33" ht="15" customHeight="1">
      <c r="A624" s="57" t="s">
        <v>682</v>
      </c>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102" t="s">
        <v>220</v>
      </c>
      <c r="Z624" s="102"/>
      <c r="AA624" s="102"/>
      <c r="AB624" s="102"/>
      <c r="AC624" s="102"/>
      <c r="AD624" s="102"/>
      <c r="AE624" s="102"/>
      <c r="AF624" s="102"/>
      <c r="AG624" s="102"/>
    </row>
    <row r="625" spans="1:33" ht="15"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102"/>
      <c r="Z625" s="102"/>
      <c r="AA625" s="102"/>
      <c r="AB625" s="102"/>
      <c r="AC625" s="102"/>
      <c r="AD625" s="102"/>
      <c r="AE625" s="102"/>
      <c r="AF625" s="102"/>
      <c r="AG625" s="102"/>
    </row>
    <row r="626" spans="1:33" ht="15" customHeight="1">
      <c r="A626" s="472" t="s">
        <v>63</v>
      </c>
      <c r="B626" s="474" t="s">
        <v>407</v>
      </c>
      <c r="C626" s="82"/>
      <c r="D626" s="82"/>
      <c r="E626" s="82"/>
      <c r="F626" s="82"/>
      <c r="G626" s="82"/>
      <c r="H626" s="82"/>
      <c r="I626" s="82"/>
      <c r="J626" s="82"/>
      <c r="K626" s="82"/>
      <c r="L626" s="82"/>
      <c r="M626" s="82"/>
      <c r="N626" s="82"/>
      <c r="O626" s="82"/>
      <c r="P626" s="82"/>
      <c r="Q626" s="82"/>
      <c r="R626" s="82"/>
      <c r="S626" s="82"/>
      <c r="T626" s="82"/>
      <c r="U626" s="82"/>
      <c r="V626" s="82"/>
      <c r="W626" s="82"/>
      <c r="X626" s="225"/>
      <c r="Y626" s="82"/>
      <c r="Z626" s="82"/>
      <c r="AA626" s="82"/>
      <c r="AB626" s="82"/>
      <c r="AC626" s="82"/>
      <c r="AD626" s="82"/>
      <c r="AE626" s="82"/>
      <c r="AF626" s="82"/>
    </row>
    <row r="627" spans="1:33" ht="15" customHeight="1">
      <c r="A627" s="37"/>
      <c r="B627" s="82"/>
      <c r="C627" s="82"/>
      <c r="D627" s="82"/>
      <c r="E627" s="82"/>
      <c r="F627" s="82"/>
      <c r="G627" s="82"/>
      <c r="H627" s="82"/>
      <c r="I627" s="82"/>
      <c r="J627" s="82"/>
      <c r="K627" s="82"/>
      <c r="L627" s="82"/>
      <c r="M627" s="82"/>
      <c r="N627" s="82"/>
      <c r="O627" s="82"/>
      <c r="P627" s="82"/>
      <c r="Q627" s="82"/>
      <c r="R627" s="82"/>
      <c r="S627" s="82"/>
      <c r="T627" s="82"/>
      <c r="U627" s="82"/>
      <c r="V627" s="82"/>
      <c r="W627" s="82"/>
      <c r="X627" s="225"/>
      <c r="Y627" s="82"/>
      <c r="Z627" s="82"/>
      <c r="AA627" s="82"/>
      <c r="AB627" s="82"/>
      <c r="AC627" s="82"/>
      <c r="AD627" s="82"/>
      <c r="AE627" s="82"/>
      <c r="AF627" s="82"/>
    </row>
    <row r="628" spans="1:33" ht="15" customHeight="1">
      <c r="A628" s="37"/>
      <c r="B628" s="82" t="s">
        <v>883</v>
      </c>
      <c r="C628" s="82"/>
      <c r="D628" s="82"/>
      <c r="E628" s="82"/>
      <c r="F628" s="82"/>
      <c r="G628" s="82"/>
      <c r="H628" s="82"/>
      <c r="I628" s="82"/>
      <c r="J628" s="82"/>
      <c r="K628" s="82"/>
      <c r="L628" s="82"/>
      <c r="M628" s="82"/>
      <c r="N628" s="82"/>
      <c r="O628" s="82"/>
      <c r="P628" s="82"/>
      <c r="Q628" s="82"/>
      <c r="R628" s="82"/>
      <c r="S628" s="82"/>
      <c r="T628" s="82"/>
      <c r="U628" s="82"/>
      <c r="V628" s="82"/>
      <c r="W628" s="82"/>
      <c r="X628" s="225"/>
      <c r="Y628" s="381" t="s">
        <v>1124</v>
      </c>
      <c r="Z628" s="381"/>
      <c r="AA628" s="82"/>
      <c r="AB628" s="82"/>
      <c r="AC628" s="82"/>
      <c r="AD628" s="82"/>
      <c r="AE628" s="82"/>
      <c r="AF628" s="82"/>
    </row>
    <row r="629" spans="1:33" ht="15" customHeight="1">
      <c r="A629" s="37"/>
      <c r="B629" s="82"/>
      <c r="C629" s="82"/>
      <c r="D629" s="82"/>
      <c r="E629" s="82"/>
      <c r="F629" s="82"/>
      <c r="G629" s="82"/>
      <c r="H629" s="82"/>
      <c r="I629" s="82"/>
      <c r="J629" s="82"/>
      <c r="K629" s="82"/>
      <c r="L629" s="82"/>
      <c r="M629" s="82"/>
      <c r="N629" s="82"/>
      <c r="O629" s="146"/>
      <c r="P629" s="117" t="s">
        <v>581</v>
      </c>
      <c r="Q629" s="117"/>
      <c r="R629" s="117"/>
      <c r="S629" s="146"/>
      <c r="T629" s="117" t="s">
        <v>97</v>
      </c>
      <c r="U629" s="82"/>
      <c r="V629" s="82"/>
      <c r="W629" s="82"/>
      <c r="X629" s="225"/>
      <c r="Y629" s="82"/>
      <c r="Z629" s="82"/>
      <c r="AA629" s="82"/>
      <c r="AB629" s="82"/>
      <c r="AC629" s="82"/>
      <c r="AD629" s="82"/>
      <c r="AE629" s="82"/>
      <c r="AF629" s="82"/>
    </row>
    <row r="630" spans="1:33" ht="15" customHeight="1">
      <c r="A630" s="37"/>
      <c r="B630" s="82"/>
      <c r="C630" s="82"/>
      <c r="D630" s="82"/>
      <c r="E630" s="82"/>
      <c r="F630" s="82"/>
      <c r="G630" s="82"/>
      <c r="H630" s="82"/>
      <c r="I630" s="82"/>
      <c r="J630" s="82"/>
      <c r="K630" s="82"/>
      <c r="L630" s="82"/>
      <c r="M630" s="82"/>
      <c r="N630" s="82"/>
      <c r="O630" s="82"/>
      <c r="P630" s="82"/>
      <c r="Q630" s="82"/>
      <c r="R630" s="82"/>
      <c r="S630" s="82"/>
      <c r="T630" s="82"/>
      <c r="U630" s="82"/>
      <c r="V630" s="82"/>
      <c r="W630" s="82"/>
      <c r="X630" s="225"/>
      <c r="Y630" s="82"/>
      <c r="Z630" s="82"/>
      <c r="AA630" s="82"/>
      <c r="AB630" s="82"/>
      <c r="AC630" s="82"/>
      <c r="AD630" s="82"/>
      <c r="AE630" s="82"/>
      <c r="AF630" s="82"/>
    </row>
    <row r="631" spans="1:33" ht="15" customHeight="1">
      <c r="A631" s="37"/>
      <c r="B631" s="82"/>
      <c r="C631" s="82" t="s">
        <v>257</v>
      </c>
      <c r="D631" s="82"/>
      <c r="E631" s="82"/>
      <c r="F631" s="82"/>
      <c r="G631" s="82"/>
      <c r="H631" s="82"/>
      <c r="I631" s="82"/>
      <c r="J631" s="82"/>
      <c r="K631" s="82"/>
      <c r="L631" s="82"/>
      <c r="M631" s="82"/>
      <c r="N631" s="82"/>
      <c r="O631" s="82"/>
      <c r="P631" s="82"/>
      <c r="Q631" s="82"/>
      <c r="R631" s="82"/>
      <c r="S631" s="82"/>
      <c r="T631" s="82"/>
      <c r="U631" s="82"/>
      <c r="V631" s="82"/>
      <c r="W631" s="82"/>
      <c r="X631" s="225"/>
      <c r="Y631" s="82"/>
      <c r="Z631" s="82"/>
      <c r="AA631" s="82"/>
      <c r="AB631" s="82"/>
      <c r="AC631" s="82"/>
      <c r="AD631" s="82"/>
      <c r="AE631" s="82"/>
      <c r="AF631" s="82"/>
    </row>
    <row r="632" spans="1:33" ht="15" customHeight="1">
      <c r="A632" s="37"/>
      <c r="B632" s="82"/>
      <c r="C632" s="262" t="s">
        <v>884</v>
      </c>
      <c r="D632" s="262"/>
      <c r="E632" s="262"/>
      <c r="F632" s="262"/>
      <c r="G632" s="262"/>
      <c r="H632" s="262" t="s">
        <v>286</v>
      </c>
      <c r="I632" s="262"/>
      <c r="J632" s="262"/>
      <c r="K632" s="262" t="s">
        <v>887</v>
      </c>
      <c r="L632" s="262"/>
      <c r="M632" s="262"/>
      <c r="N632" s="262"/>
      <c r="O632" s="262"/>
      <c r="P632" s="262"/>
      <c r="Q632" s="262"/>
      <c r="R632" s="262"/>
      <c r="S632" s="262"/>
      <c r="T632" s="262"/>
      <c r="U632" s="262"/>
      <c r="V632" s="262"/>
      <c r="W632" s="262"/>
      <c r="X632" s="225"/>
      <c r="Y632" s="82"/>
      <c r="Z632" s="82"/>
      <c r="AA632" s="82"/>
      <c r="AB632" s="82"/>
      <c r="AC632" s="82"/>
      <c r="AD632" s="82"/>
      <c r="AE632" s="82"/>
      <c r="AF632" s="82"/>
    </row>
    <row r="633" spans="1:33" ht="15" customHeight="1">
      <c r="A633" s="37"/>
      <c r="B633" s="82"/>
      <c r="C633" s="194"/>
      <c r="D633" s="194"/>
      <c r="E633" s="194"/>
      <c r="F633" s="194"/>
      <c r="G633" s="194"/>
      <c r="H633" s="194"/>
      <c r="I633" s="194"/>
      <c r="J633" s="194"/>
      <c r="K633" s="194"/>
      <c r="L633" s="194"/>
      <c r="M633" s="194"/>
      <c r="N633" s="194"/>
      <c r="O633" s="194"/>
      <c r="P633" s="194"/>
      <c r="Q633" s="194"/>
      <c r="R633" s="194"/>
      <c r="S633" s="194"/>
      <c r="T633" s="194"/>
      <c r="U633" s="194"/>
      <c r="V633" s="194"/>
      <c r="W633" s="194"/>
      <c r="X633" s="225"/>
      <c r="Y633" s="82"/>
      <c r="Z633" s="82"/>
      <c r="AA633" s="82"/>
      <c r="AB633" s="82"/>
      <c r="AC633" s="82"/>
      <c r="AD633" s="82"/>
      <c r="AE633" s="82"/>
      <c r="AF633" s="82"/>
    </row>
    <row r="634" spans="1:33" ht="15" customHeight="1">
      <c r="A634" s="37"/>
      <c r="B634" s="82"/>
      <c r="C634" s="194"/>
      <c r="D634" s="194"/>
      <c r="E634" s="194"/>
      <c r="F634" s="194"/>
      <c r="G634" s="194"/>
      <c r="H634" s="194"/>
      <c r="I634" s="194"/>
      <c r="J634" s="194"/>
      <c r="K634" s="194"/>
      <c r="L634" s="194"/>
      <c r="M634" s="194"/>
      <c r="N634" s="194"/>
      <c r="O634" s="194"/>
      <c r="P634" s="194"/>
      <c r="Q634" s="194"/>
      <c r="R634" s="194"/>
      <c r="S634" s="194"/>
      <c r="T634" s="194"/>
      <c r="U634" s="194"/>
      <c r="V634" s="194"/>
      <c r="W634" s="194"/>
      <c r="X634" s="225"/>
      <c r="Y634" s="82"/>
      <c r="Z634" s="82"/>
      <c r="AA634" s="82"/>
      <c r="AB634" s="82"/>
      <c r="AC634" s="82"/>
      <c r="AD634" s="82"/>
      <c r="AE634" s="82"/>
      <c r="AF634" s="82"/>
    </row>
    <row r="635" spans="1:33" ht="15" customHeight="1">
      <c r="A635" s="37"/>
      <c r="B635" s="82"/>
      <c r="C635" s="194"/>
      <c r="D635" s="194"/>
      <c r="E635" s="194"/>
      <c r="F635" s="194"/>
      <c r="G635" s="194"/>
      <c r="H635" s="194"/>
      <c r="I635" s="194"/>
      <c r="J635" s="194"/>
      <c r="K635" s="194"/>
      <c r="L635" s="194"/>
      <c r="M635" s="194"/>
      <c r="N635" s="194"/>
      <c r="O635" s="194"/>
      <c r="P635" s="194"/>
      <c r="Q635" s="194"/>
      <c r="R635" s="194"/>
      <c r="S635" s="194"/>
      <c r="T635" s="194"/>
      <c r="U635" s="194"/>
      <c r="V635" s="194"/>
      <c r="W635" s="194"/>
      <c r="X635" s="225"/>
      <c r="Y635" s="82"/>
      <c r="Z635" s="82"/>
      <c r="AA635" s="82"/>
      <c r="AB635" s="82"/>
      <c r="AC635" s="82"/>
      <c r="AD635" s="82"/>
      <c r="AE635" s="82"/>
      <c r="AF635" s="82"/>
    </row>
    <row r="636" spans="1:33" ht="15" customHeight="1">
      <c r="A636" s="37"/>
      <c r="B636" s="82"/>
      <c r="C636" s="194"/>
      <c r="D636" s="194"/>
      <c r="E636" s="194"/>
      <c r="F636" s="194"/>
      <c r="G636" s="194"/>
      <c r="H636" s="194"/>
      <c r="I636" s="194"/>
      <c r="J636" s="194"/>
      <c r="K636" s="194"/>
      <c r="L636" s="194"/>
      <c r="M636" s="194"/>
      <c r="N636" s="194"/>
      <c r="O636" s="194"/>
      <c r="P636" s="194"/>
      <c r="Q636" s="194"/>
      <c r="R636" s="194"/>
      <c r="S636" s="194"/>
      <c r="T636" s="194"/>
      <c r="U636" s="194"/>
      <c r="V636" s="194"/>
      <c r="W636" s="194"/>
      <c r="X636" s="225"/>
      <c r="Y636" s="82"/>
      <c r="Z636" s="82"/>
      <c r="AA636" s="82"/>
      <c r="AB636" s="82"/>
      <c r="AC636" s="82"/>
      <c r="AD636" s="82"/>
      <c r="AE636" s="82"/>
      <c r="AF636" s="82"/>
    </row>
    <row r="637" spans="1:33" ht="15" customHeight="1">
      <c r="A637" s="37"/>
      <c r="B637" s="82"/>
      <c r="C637" s="194"/>
      <c r="D637" s="194"/>
      <c r="E637" s="194"/>
      <c r="F637" s="194"/>
      <c r="G637" s="194"/>
      <c r="H637" s="194"/>
      <c r="I637" s="194"/>
      <c r="J637" s="194"/>
      <c r="K637" s="194"/>
      <c r="L637" s="194"/>
      <c r="M637" s="194"/>
      <c r="N637" s="194"/>
      <c r="O637" s="194"/>
      <c r="P637" s="194"/>
      <c r="Q637" s="194"/>
      <c r="R637" s="194"/>
      <c r="S637" s="194"/>
      <c r="T637" s="194"/>
      <c r="U637" s="194"/>
      <c r="V637" s="194"/>
      <c r="W637" s="194"/>
      <c r="X637" s="225"/>
      <c r="Y637" s="82"/>
      <c r="Z637" s="82"/>
      <c r="AA637" s="82"/>
      <c r="AB637" s="82"/>
      <c r="AC637" s="82"/>
      <c r="AD637" s="82"/>
      <c r="AE637" s="82"/>
      <c r="AF637" s="82"/>
    </row>
    <row r="638" spans="1:33" ht="15" customHeight="1">
      <c r="A638" s="37"/>
      <c r="B638" s="82"/>
      <c r="C638" s="194"/>
      <c r="D638" s="194"/>
      <c r="E638" s="194"/>
      <c r="F638" s="194"/>
      <c r="G638" s="194"/>
      <c r="H638" s="194"/>
      <c r="I638" s="194"/>
      <c r="J638" s="194"/>
      <c r="K638" s="194"/>
      <c r="L638" s="194"/>
      <c r="M638" s="194"/>
      <c r="N638" s="194"/>
      <c r="O638" s="194"/>
      <c r="P638" s="194"/>
      <c r="Q638" s="194"/>
      <c r="R638" s="194"/>
      <c r="S638" s="194"/>
      <c r="T638" s="194"/>
      <c r="U638" s="194"/>
      <c r="V638" s="194"/>
      <c r="W638" s="194"/>
      <c r="X638" s="225"/>
      <c r="Y638" s="82"/>
      <c r="Z638" s="82"/>
      <c r="AA638" s="82"/>
      <c r="AB638" s="82"/>
      <c r="AC638" s="82"/>
      <c r="AD638" s="82"/>
      <c r="AE638" s="82"/>
      <c r="AF638" s="82"/>
    </row>
    <row r="639" spans="1:33" ht="15" customHeight="1">
      <c r="A639" s="37"/>
      <c r="B639" s="82"/>
      <c r="C639" s="194"/>
      <c r="D639" s="194"/>
      <c r="E639" s="194"/>
      <c r="F639" s="194"/>
      <c r="G639" s="194"/>
      <c r="H639" s="194"/>
      <c r="I639" s="194"/>
      <c r="J639" s="194"/>
      <c r="K639" s="194"/>
      <c r="L639" s="194"/>
      <c r="M639" s="194"/>
      <c r="N639" s="194"/>
      <c r="O639" s="194"/>
      <c r="P639" s="194"/>
      <c r="Q639" s="194"/>
      <c r="R639" s="194"/>
      <c r="S639" s="194"/>
      <c r="T639" s="194"/>
      <c r="U639" s="194"/>
      <c r="V639" s="194"/>
      <c r="W639" s="194"/>
      <c r="X639" s="225"/>
      <c r="Y639" s="82"/>
      <c r="Z639" s="82"/>
      <c r="AA639" s="82"/>
      <c r="AB639" s="82"/>
      <c r="AC639" s="82"/>
      <c r="AD639" s="82"/>
      <c r="AE639" s="82"/>
      <c r="AF639" s="82"/>
    </row>
    <row r="640" spans="1:33" ht="15" customHeight="1">
      <c r="A640" s="37"/>
      <c r="B640" s="82"/>
      <c r="C640" s="194"/>
      <c r="D640" s="194"/>
      <c r="E640" s="194"/>
      <c r="F640" s="194"/>
      <c r="G640" s="194"/>
      <c r="H640" s="194"/>
      <c r="I640" s="194"/>
      <c r="J640" s="194"/>
      <c r="K640" s="194"/>
      <c r="L640" s="194"/>
      <c r="M640" s="194"/>
      <c r="N640" s="194"/>
      <c r="O640" s="194"/>
      <c r="P640" s="194"/>
      <c r="Q640" s="194"/>
      <c r="R640" s="194"/>
      <c r="S640" s="194"/>
      <c r="T640" s="194"/>
      <c r="U640" s="194"/>
      <c r="V640" s="194"/>
      <c r="W640" s="194"/>
      <c r="X640" s="225"/>
      <c r="Y640" s="82"/>
      <c r="Z640" s="82"/>
      <c r="AA640" s="82"/>
      <c r="AB640" s="82"/>
      <c r="AC640" s="82"/>
      <c r="AD640" s="82"/>
      <c r="AE640" s="82"/>
      <c r="AF640" s="82"/>
    </row>
    <row r="641" spans="1:34" ht="15" customHeight="1">
      <c r="A641" s="37"/>
      <c r="B641" s="82"/>
      <c r="C641" s="194"/>
      <c r="D641" s="194"/>
      <c r="E641" s="194"/>
      <c r="F641" s="194"/>
      <c r="G641" s="194"/>
      <c r="H641" s="194"/>
      <c r="I641" s="194"/>
      <c r="J641" s="194"/>
      <c r="K641" s="194"/>
      <c r="L641" s="194"/>
      <c r="M641" s="194"/>
      <c r="N641" s="194"/>
      <c r="O641" s="194"/>
      <c r="P641" s="194"/>
      <c r="Q641" s="194"/>
      <c r="R641" s="194"/>
      <c r="S641" s="194"/>
      <c r="T641" s="194"/>
      <c r="U641" s="194"/>
      <c r="V641" s="194"/>
      <c r="W641" s="194"/>
      <c r="X641" s="225"/>
      <c r="Y641" s="82"/>
      <c r="Z641" s="82"/>
      <c r="AA641" s="82"/>
      <c r="AB641" s="82"/>
      <c r="AC641" s="82"/>
      <c r="AD641" s="82"/>
      <c r="AE641" s="82"/>
      <c r="AF641" s="82"/>
    </row>
    <row r="642" spans="1:34" ht="15" customHeight="1">
      <c r="A642" s="37"/>
      <c r="B642" s="82"/>
      <c r="C642" s="194"/>
      <c r="D642" s="194"/>
      <c r="E642" s="194"/>
      <c r="F642" s="194"/>
      <c r="G642" s="194"/>
      <c r="H642" s="194"/>
      <c r="I642" s="194"/>
      <c r="J642" s="194"/>
      <c r="K642" s="194"/>
      <c r="L642" s="194"/>
      <c r="M642" s="194"/>
      <c r="N642" s="194"/>
      <c r="O642" s="194"/>
      <c r="P642" s="194"/>
      <c r="Q642" s="194"/>
      <c r="R642" s="194"/>
      <c r="S642" s="194"/>
      <c r="T642" s="194"/>
      <c r="U642" s="194"/>
      <c r="V642" s="194"/>
      <c r="W642" s="194"/>
      <c r="X642" s="225"/>
      <c r="Y642" s="82"/>
      <c r="Z642" s="82"/>
      <c r="AA642" s="82"/>
      <c r="AB642" s="82"/>
      <c r="AC642" s="82"/>
      <c r="AD642" s="82"/>
      <c r="AE642" s="82"/>
      <c r="AF642" s="82"/>
      <c r="AH642" s="37"/>
    </row>
    <row r="643" spans="1:34" ht="15" customHeight="1">
      <c r="A643" s="37"/>
      <c r="B643" s="82"/>
      <c r="C643" s="194"/>
      <c r="D643" s="194"/>
      <c r="E643" s="194"/>
      <c r="F643" s="194"/>
      <c r="G643" s="194"/>
      <c r="H643" s="194"/>
      <c r="I643" s="194"/>
      <c r="J643" s="194"/>
      <c r="K643" s="194"/>
      <c r="L643" s="194"/>
      <c r="M643" s="194"/>
      <c r="N643" s="194"/>
      <c r="O643" s="194"/>
      <c r="P643" s="194"/>
      <c r="Q643" s="194"/>
      <c r="R643" s="194"/>
      <c r="S643" s="194"/>
      <c r="T643" s="194"/>
      <c r="U643" s="194"/>
      <c r="V643" s="194"/>
      <c r="W643" s="194"/>
      <c r="X643" s="225"/>
      <c r="Y643" s="82"/>
      <c r="Z643" s="82"/>
      <c r="AA643" s="82"/>
      <c r="AB643" s="82"/>
      <c r="AC643" s="82"/>
      <c r="AD643" s="82"/>
      <c r="AE643" s="82"/>
      <c r="AF643" s="82"/>
      <c r="AH643" s="37"/>
    </row>
    <row r="644" spans="1:34" ht="15" customHeight="1">
      <c r="A644" s="37"/>
      <c r="B644" s="82"/>
      <c r="C644" s="194"/>
      <c r="D644" s="194"/>
      <c r="E644" s="194"/>
      <c r="F644" s="194"/>
      <c r="G644" s="194"/>
      <c r="H644" s="194"/>
      <c r="I644" s="194"/>
      <c r="J644" s="194"/>
      <c r="K644" s="194"/>
      <c r="L644" s="194"/>
      <c r="M644" s="194"/>
      <c r="N644" s="194"/>
      <c r="O644" s="194"/>
      <c r="P644" s="194"/>
      <c r="Q644" s="194"/>
      <c r="R644" s="194"/>
      <c r="S644" s="194"/>
      <c r="T644" s="194"/>
      <c r="U644" s="194"/>
      <c r="V644" s="194"/>
      <c r="W644" s="194"/>
      <c r="X644" s="225"/>
      <c r="Y644" s="82"/>
      <c r="Z644" s="82"/>
      <c r="AA644" s="82"/>
      <c r="AB644" s="82"/>
      <c r="AC644" s="82"/>
      <c r="AD644" s="82"/>
      <c r="AE644" s="82"/>
      <c r="AF644" s="82"/>
      <c r="AH644" s="37"/>
    </row>
    <row r="645" spans="1:34" ht="15" customHeight="1">
      <c r="A645" s="37"/>
      <c r="B645" s="82"/>
      <c r="C645" s="82"/>
      <c r="D645" s="82"/>
      <c r="E645" s="82"/>
      <c r="F645" s="82"/>
      <c r="G645" s="82"/>
      <c r="H645" s="82"/>
      <c r="I645" s="82"/>
      <c r="J645" s="82"/>
      <c r="K645" s="82"/>
      <c r="L645" s="82"/>
      <c r="M645" s="82"/>
      <c r="N645" s="82"/>
      <c r="O645" s="82"/>
      <c r="P645" s="82"/>
      <c r="Q645" s="82"/>
      <c r="R645" s="82"/>
      <c r="S645" s="82"/>
      <c r="T645" s="82"/>
      <c r="U645" s="82"/>
      <c r="V645" s="82"/>
      <c r="W645" s="82"/>
      <c r="X645" s="225"/>
      <c r="Y645" s="82"/>
      <c r="Z645" s="82"/>
      <c r="AA645" s="82"/>
      <c r="AB645" s="82"/>
      <c r="AC645" s="82"/>
      <c r="AD645" s="82"/>
      <c r="AE645" s="82"/>
      <c r="AF645" s="82"/>
      <c r="AH645" s="37"/>
    </row>
    <row r="646" spans="1:34" ht="15" customHeight="1">
      <c r="A646" s="37"/>
      <c r="B646" s="119" t="s">
        <v>103</v>
      </c>
      <c r="C646" s="119"/>
      <c r="D646" s="119"/>
      <c r="E646" s="119"/>
      <c r="F646" s="119"/>
      <c r="G646" s="119"/>
      <c r="H646" s="119"/>
      <c r="I646" s="119"/>
      <c r="J646" s="119"/>
      <c r="K646" s="119"/>
      <c r="L646" s="119"/>
      <c r="M646" s="119"/>
      <c r="N646" s="119"/>
      <c r="O646" s="119"/>
      <c r="P646" s="119"/>
      <c r="Q646" s="119"/>
      <c r="R646" s="119"/>
      <c r="S646" s="119"/>
      <c r="T646" s="119"/>
      <c r="U646" s="119"/>
      <c r="V646" s="119"/>
      <c r="W646" s="119"/>
      <c r="X646" s="304"/>
      <c r="Y646" s="369" t="s">
        <v>1128</v>
      </c>
      <c r="Z646" s="329"/>
      <c r="AA646" s="329"/>
      <c r="AB646" s="329"/>
      <c r="AC646" s="329"/>
      <c r="AD646" s="329"/>
      <c r="AE646" s="329"/>
      <c r="AF646" s="329"/>
      <c r="AG646" s="886"/>
      <c r="AH646" s="82"/>
    </row>
    <row r="647" spans="1:34" ht="15" customHeight="1">
      <c r="A647" s="37"/>
      <c r="B647" s="119"/>
      <c r="C647" s="119"/>
      <c r="D647" s="119"/>
      <c r="E647" s="119"/>
      <c r="F647" s="119"/>
      <c r="G647" s="119"/>
      <c r="H647" s="119"/>
      <c r="I647" s="119"/>
      <c r="J647" s="119"/>
      <c r="K647" s="119"/>
      <c r="L647" s="119"/>
      <c r="M647" s="119"/>
      <c r="N647" s="119"/>
      <c r="O647" s="119"/>
      <c r="P647" s="119"/>
      <c r="Q647" s="119"/>
      <c r="R647" s="119"/>
      <c r="S647" s="119"/>
      <c r="T647" s="119"/>
      <c r="U647" s="119"/>
      <c r="V647" s="119"/>
      <c r="W647" s="119"/>
      <c r="X647" s="304"/>
      <c r="Y647" s="369"/>
      <c r="Z647" s="329"/>
      <c r="AA647" s="329"/>
      <c r="AB647" s="329"/>
      <c r="AC647" s="329"/>
      <c r="AD647" s="329"/>
      <c r="AE647" s="329"/>
      <c r="AF647" s="329"/>
      <c r="AG647" s="886"/>
      <c r="AH647" s="82"/>
    </row>
    <row r="648" spans="1:34" ht="15" customHeight="1">
      <c r="A648" s="37"/>
      <c r="B648" s="119"/>
      <c r="C648" s="119"/>
      <c r="D648" s="119"/>
      <c r="E648" s="119"/>
      <c r="F648" s="119"/>
      <c r="G648" s="119"/>
      <c r="H648" s="119"/>
      <c r="I648" s="119"/>
      <c r="J648" s="119"/>
      <c r="K648" s="119"/>
      <c r="L648" s="119"/>
      <c r="M648" s="119"/>
      <c r="N648" s="119"/>
      <c r="O648" s="119"/>
      <c r="P648" s="119"/>
      <c r="Q648" s="119"/>
      <c r="R648" s="119"/>
      <c r="S648" s="119"/>
      <c r="T648" s="119"/>
      <c r="U648" s="119"/>
      <c r="V648" s="119"/>
      <c r="W648" s="119"/>
      <c r="X648" s="304"/>
      <c r="Y648" s="369"/>
      <c r="Z648" s="329"/>
      <c r="AA648" s="329"/>
      <c r="AB648" s="329"/>
      <c r="AC648" s="329"/>
      <c r="AD648" s="329"/>
      <c r="AE648" s="329"/>
      <c r="AF648" s="329"/>
      <c r="AG648" s="886"/>
      <c r="AH648" s="82"/>
    </row>
    <row r="649" spans="1:34" ht="15" customHeight="1">
      <c r="A649" s="37"/>
      <c r="B649" s="82"/>
      <c r="C649" s="82"/>
      <c r="D649" s="82"/>
      <c r="E649" s="82"/>
      <c r="F649" s="82"/>
      <c r="G649" s="82"/>
      <c r="H649" s="82"/>
      <c r="I649" s="146"/>
      <c r="J649" s="72" t="s">
        <v>581</v>
      </c>
      <c r="K649" s="72"/>
      <c r="L649" s="72"/>
      <c r="M649" s="146"/>
      <c r="N649" s="72" t="s">
        <v>97</v>
      </c>
      <c r="O649" s="82"/>
      <c r="P649" s="82"/>
      <c r="Q649" s="767"/>
      <c r="R649" s="72" t="s">
        <v>710</v>
      </c>
      <c r="S649" s="773"/>
      <c r="T649" s="562"/>
      <c r="U649" s="82"/>
      <c r="V649" s="82"/>
      <c r="W649" s="82"/>
      <c r="X649" s="225"/>
      <c r="Y649" s="369"/>
      <c r="Z649" s="369"/>
      <c r="AA649" s="369"/>
      <c r="AB649" s="369"/>
      <c r="AC649" s="369"/>
      <c r="AD649" s="369"/>
      <c r="AE649" s="369"/>
      <c r="AF649" s="369"/>
      <c r="AG649" s="887"/>
      <c r="AH649" s="82"/>
    </row>
    <row r="650" spans="1:34">
      <c r="A650" s="37"/>
      <c r="B650" s="82"/>
      <c r="C650" s="82"/>
      <c r="D650" s="82"/>
      <c r="E650" s="82"/>
      <c r="F650" s="82"/>
      <c r="G650" s="82"/>
      <c r="H650" s="82"/>
      <c r="I650" s="82"/>
      <c r="J650" s="82"/>
      <c r="K650" s="82"/>
      <c r="L650" s="82"/>
      <c r="M650" s="82"/>
      <c r="N650" s="82"/>
      <c r="O650" s="82"/>
      <c r="P650" s="82"/>
      <c r="Q650" s="82"/>
      <c r="R650" s="82"/>
      <c r="S650" s="82"/>
      <c r="T650" s="82"/>
      <c r="U650" s="82"/>
      <c r="V650" s="82"/>
      <c r="W650" s="82"/>
      <c r="X650" s="225"/>
      <c r="Y650" s="369"/>
      <c r="Z650" s="329"/>
      <c r="AA650" s="329"/>
      <c r="AB650" s="329"/>
      <c r="AC650" s="329"/>
      <c r="AD650" s="329"/>
      <c r="AE650" s="329"/>
      <c r="AF650" s="329"/>
      <c r="AG650" s="886"/>
      <c r="AH650" s="82"/>
    </row>
    <row r="651" spans="1:34">
      <c r="A651" s="473"/>
      <c r="B651" s="501"/>
      <c r="C651" s="501"/>
      <c r="D651" s="501"/>
      <c r="E651" s="501"/>
      <c r="F651" s="501"/>
      <c r="G651" s="501"/>
      <c r="H651" s="501"/>
      <c r="I651" s="501"/>
      <c r="J651" s="501"/>
      <c r="K651" s="501"/>
      <c r="L651" s="501"/>
      <c r="M651" s="501"/>
      <c r="N651" s="501"/>
      <c r="O651" s="501"/>
      <c r="P651" s="501"/>
      <c r="Q651" s="501"/>
      <c r="R651" s="501"/>
      <c r="S651" s="501"/>
      <c r="T651" s="501"/>
      <c r="U651" s="501"/>
      <c r="V651" s="501"/>
      <c r="W651" s="501"/>
      <c r="X651" s="501"/>
      <c r="Y651" s="844"/>
      <c r="Z651" s="501"/>
      <c r="AA651" s="501"/>
      <c r="AB651" s="501"/>
      <c r="AC651" s="501"/>
      <c r="AD651" s="501"/>
      <c r="AE651" s="501"/>
      <c r="AF651" s="501"/>
      <c r="AG651" s="888"/>
      <c r="AH651" s="82"/>
    </row>
    <row r="652" spans="1:34">
      <c r="AG652" s="82"/>
    </row>
    <row r="653" spans="1:34">
      <c r="AG653" s="82"/>
    </row>
    <row r="654" spans="1:34">
      <c r="AG654" s="82"/>
    </row>
    <row r="655" spans="1:34">
      <c r="AG655" s="82"/>
    </row>
    <row r="656" spans="1:34">
      <c r="AG656" s="82"/>
    </row>
    <row r="657" spans="33:33">
      <c r="AG657" s="82"/>
    </row>
    <row r="658" spans="33:33">
      <c r="AG658" s="82"/>
    </row>
    <row r="659" spans="33:33">
      <c r="AG659" s="82"/>
    </row>
    <row r="660" spans="33:33">
      <c r="AG660" s="82"/>
    </row>
    <row r="661" spans="33:33">
      <c r="AG661" s="82"/>
    </row>
    <row r="662" spans="33:33">
      <c r="AG662" s="82"/>
    </row>
    <row r="663" spans="33:33">
      <c r="AG663" s="82"/>
    </row>
    <row r="664" spans="33:33">
      <c r="AG664" s="82"/>
    </row>
    <row r="665" spans="33:33">
      <c r="AG665" s="82"/>
    </row>
    <row r="666" spans="33:33">
      <c r="AG666" s="82"/>
    </row>
    <row r="667" spans="33:33">
      <c r="AG667" s="82"/>
    </row>
    <row r="668" spans="33:33">
      <c r="AG668" s="82"/>
    </row>
    <row r="669" spans="33:33">
      <c r="AG669" s="82"/>
    </row>
    <row r="670" spans="33:33">
      <c r="AG670" s="82"/>
    </row>
    <row r="671" spans="33:33">
      <c r="AG671" s="82"/>
    </row>
    <row r="672" spans="33:33">
      <c r="AG672" s="82"/>
    </row>
    <row r="673" spans="33:37">
      <c r="AG673" s="82"/>
    </row>
    <row r="674" spans="33:37">
      <c r="AG674" s="82"/>
    </row>
    <row r="675" spans="33:37">
      <c r="AG675" s="82"/>
    </row>
    <row r="676" spans="33:37">
      <c r="AG676" s="82"/>
    </row>
    <row r="677" spans="33:37">
      <c r="AG677" s="82"/>
    </row>
    <row r="678" spans="33:37">
      <c r="AG678" s="82"/>
      <c r="AK678" s="890"/>
    </row>
    <row r="679" spans="33:37">
      <c r="AG679" s="82"/>
    </row>
    <row r="680" spans="33:37">
      <c r="AG680" s="82"/>
    </row>
    <row r="681" spans="33:37">
      <c r="AG681" s="82"/>
    </row>
    <row r="682" spans="33:37">
      <c r="AG682" s="82"/>
    </row>
    <row r="683" spans="33:37">
      <c r="AG683" s="82"/>
    </row>
    <row r="684" spans="33:37">
      <c r="AG684" s="82"/>
    </row>
    <row r="685" spans="33:37">
      <c r="AG685" s="82"/>
    </row>
    <row r="686" spans="33:37">
      <c r="AG686" s="82"/>
    </row>
    <row r="687" spans="33:37">
      <c r="AG687" s="82"/>
    </row>
    <row r="688" spans="33:37">
      <c r="AG688" s="82"/>
    </row>
    <row r="689" spans="33:33">
      <c r="AG689" s="82"/>
    </row>
    <row r="690" spans="33:33">
      <c r="AG690" s="82"/>
    </row>
    <row r="691" spans="33:33">
      <c r="AG691" s="82"/>
    </row>
    <row r="692" spans="33:33">
      <c r="AG692" s="82"/>
    </row>
    <row r="693" spans="33:33">
      <c r="AG693" s="82"/>
    </row>
    <row r="694" spans="33:33">
      <c r="AG694" s="82"/>
    </row>
    <row r="695" spans="33:33">
      <c r="AG695" s="82"/>
    </row>
    <row r="696" spans="33:33">
      <c r="AG696" s="82"/>
    </row>
    <row r="697" spans="33:33">
      <c r="AG697" s="82"/>
    </row>
    <row r="698" spans="33:33">
      <c r="AG698" s="82"/>
    </row>
    <row r="699" spans="33:33">
      <c r="AG699" s="82"/>
    </row>
    <row r="700" spans="33:33">
      <c r="AG700" s="82"/>
    </row>
    <row r="701" spans="33:33">
      <c r="AG701" s="82"/>
    </row>
    <row r="702" spans="33:33">
      <c r="AG702" s="82"/>
    </row>
    <row r="703" spans="33:33">
      <c r="AG703" s="82"/>
    </row>
    <row r="704" spans="33:33">
      <c r="AG704" s="82"/>
    </row>
    <row r="705" spans="33:33">
      <c r="AG705" s="82"/>
    </row>
    <row r="706" spans="33:33">
      <c r="AG706" s="82"/>
    </row>
    <row r="707" spans="33:33">
      <c r="AG707" s="82"/>
    </row>
    <row r="708" spans="33:33">
      <c r="AG708" s="82"/>
    </row>
    <row r="709" spans="33:33">
      <c r="AG709" s="82"/>
    </row>
    <row r="710" spans="33:33">
      <c r="AG710" s="82"/>
    </row>
    <row r="711" spans="33:33">
      <c r="AG711" s="82"/>
    </row>
    <row r="712" spans="33:33">
      <c r="AG712" s="82"/>
    </row>
    <row r="713" spans="33:33">
      <c r="AG713" s="82"/>
    </row>
    <row r="714" spans="33:33">
      <c r="AG714" s="82"/>
    </row>
    <row r="715" spans="33:33">
      <c r="AG715" s="82"/>
    </row>
    <row r="716" spans="33:33">
      <c r="AG716" s="82"/>
    </row>
    <row r="717" spans="33:33">
      <c r="AG717" s="82"/>
    </row>
    <row r="718" spans="33:33">
      <c r="AG718" s="82"/>
    </row>
    <row r="719" spans="33:33">
      <c r="AG719" s="82"/>
    </row>
    <row r="720" spans="33:33">
      <c r="AG720" s="82"/>
    </row>
    <row r="721" spans="33:33">
      <c r="AG721" s="82"/>
    </row>
    <row r="722" spans="33:33">
      <c r="AG722" s="82"/>
    </row>
    <row r="723" spans="33:33">
      <c r="AG723" s="82"/>
    </row>
    <row r="724" spans="33:33">
      <c r="AG724" s="82"/>
    </row>
    <row r="725" spans="33:33">
      <c r="AG725" s="82"/>
    </row>
    <row r="726" spans="33:33">
      <c r="AG726" s="82"/>
    </row>
    <row r="727" spans="33:33">
      <c r="AG727" s="82"/>
    </row>
    <row r="728" spans="33:33">
      <c r="AG728" s="82"/>
    </row>
    <row r="729" spans="33:33">
      <c r="AG729" s="82"/>
    </row>
    <row r="730" spans="33:33">
      <c r="AG730" s="82"/>
    </row>
    <row r="731" spans="33:33">
      <c r="AG731" s="82"/>
    </row>
    <row r="732" spans="33:33">
      <c r="AG732" s="82"/>
    </row>
    <row r="733" spans="33:33">
      <c r="AG733" s="82"/>
    </row>
    <row r="734" spans="33:33">
      <c r="AG734" s="82"/>
    </row>
    <row r="735" spans="33:33">
      <c r="AG735" s="82"/>
    </row>
    <row r="736" spans="33:33">
      <c r="AG736" s="82"/>
    </row>
    <row r="737" spans="33:33">
      <c r="AG737" s="82"/>
    </row>
    <row r="738" spans="33:33">
      <c r="AG738" s="82"/>
    </row>
    <row r="739" spans="33:33">
      <c r="AG739" s="82"/>
    </row>
    <row r="740" spans="33:33">
      <c r="AG740" s="82"/>
    </row>
    <row r="741" spans="33:33">
      <c r="AG741" s="82"/>
    </row>
    <row r="742" spans="33:33">
      <c r="AG742" s="82"/>
    </row>
    <row r="743" spans="33:33">
      <c r="AG743" s="82"/>
    </row>
    <row r="744" spans="33:33">
      <c r="AG744" s="82"/>
    </row>
    <row r="745" spans="33:33">
      <c r="AG745" s="82"/>
    </row>
    <row r="746" spans="33:33">
      <c r="AG746" s="82"/>
    </row>
    <row r="747" spans="33:33">
      <c r="AG747" s="82"/>
    </row>
    <row r="748" spans="33:33">
      <c r="AG748" s="82"/>
    </row>
    <row r="749" spans="33:33">
      <c r="AG749" s="82"/>
    </row>
    <row r="750" spans="33:33">
      <c r="AG750" s="82"/>
    </row>
    <row r="751" spans="33:33">
      <c r="AG751" s="82"/>
    </row>
    <row r="752" spans="33:33">
      <c r="AG752" s="82"/>
    </row>
    <row r="753" spans="33:33">
      <c r="AG753" s="82"/>
    </row>
    <row r="754" spans="33:33">
      <c r="AG754" s="82"/>
    </row>
    <row r="755" spans="33:33">
      <c r="AG755" s="82"/>
    </row>
    <row r="756" spans="33:33">
      <c r="AG756" s="82"/>
    </row>
    <row r="757" spans="33:33">
      <c r="AG757" s="82"/>
    </row>
    <row r="758" spans="33:33">
      <c r="AG758" s="82"/>
    </row>
    <row r="759" spans="33:33">
      <c r="AG759" s="82"/>
    </row>
    <row r="760" spans="33:33">
      <c r="AG760" s="82"/>
    </row>
    <row r="761" spans="33:33">
      <c r="AG761" s="82"/>
    </row>
    <row r="762" spans="33:33">
      <c r="AG762" s="82"/>
    </row>
    <row r="763" spans="33:33">
      <c r="AG763" s="82"/>
    </row>
    <row r="764" spans="33:33">
      <c r="AG764" s="82"/>
    </row>
    <row r="765" spans="33:33">
      <c r="AG765" s="82"/>
    </row>
    <row r="766" spans="33:33">
      <c r="AG766" s="82"/>
    </row>
    <row r="767" spans="33:33">
      <c r="AG767" s="82"/>
    </row>
    <row r="768" spans="33:33">
      <c r="AG768" s="82"/>
    </row>
    <row r="769" spans="1:33">
      <c r="AG769" s="82"/>
    </row>
    <row r="770" spans="1:33">
      <c r="AG770" s="82"/>
    </row>
    <row r="771" spans="1:33">
      <c r="AG771" s="82"/>
    </row>
    <row r="772" spans="1:33">
      <c r="AG772" s="82"/>
    </row>
    <row r="773" spans="1:33">
      <c r="AG773" s="82"/>
    </row>
    <row r="774" spans="1:33">
      <c r="AG774" s="82"/>
    </row>
    <row r="775" spans="1:33">
      <c r="AG775" s="82"/>
    </row>
    <row r="776" spans="1:33">
      <c r="AG776" s="82"/>
    </row>
    <row r="777" spans="1:33" s="469" customFormat="1">
      <c r="A777" s="6"/>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82"/>
    </row>
    <row r="778" spans="1:33">
      <c r="AG778" s="82"/>
    </row>
    <row r="779" spans="1:33" s="469" customFormat="1">
      <c r="A779" s="6"/>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82"/>
    </row>
    <row r="780" spans="1:33" s="469" customFormat="1">
      <c r="A780" s="6"/>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82"/>
    </row>
    <row r="781" spans="1:33" s="469" customFormat="1">
      <c r="A781" s="6"/>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82"/>
    </row>
    <row r="782" spans="1:33" s="469" customFormat="1">
      <c r="A782" s="6"/>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82"/>
    </row>
    <row r="783" spans="1:33" s="469" customFormat="1">
      <c r="A783" s="6"/>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82"/>
    </row>
    <row r="784" spans="1:33" s="469" customFormat="1">
      <c r="A784" s="6"/>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82"/>
    </row>
    <row r="785" spans="1:33" s="469" customFormat="1">
      <c r="A785" s="6"/>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82"/>
    </row>
    <row r="786" spans="1:33" s="469" customFormat="1">
      <c r="A786" s="6"/>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82"/>
    </row>
    <row r="787" spans="1:33" s="469" customFormat="1">
      <c r="A787" s="6"/>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82"/>
    </row>
    <row r="788" spans="1:33" s="469" customFormat="1">
      <c r="A788" s="6"/>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82"/>
    </row>
    <row r="789" spans="1:33" s="469" customFormat="1">
      <c r="A789" s="6"/>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82"/>
    </row>
    <row r="790" spans="1:33" s="469" customFormat="1">
      <c r="A790" s="6"/>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82"/>
    </row>
    <row r="791" spans="1:33">
      <c r="AG791" s="82"/>
    </row>
    <row r="792" spans="1:33">
      <c r="AG792" s="82"/>
    </row>
    <row r="793" spans="1:33">
      <c r="AG793" s="82"/>
    </row>
    <row r="794" spans="1:33">
      <c r="AG794" s="82"/>
    </row>
    <row r="795" spans="1:33">
      <c r="AG795" s="82"/>
    </row>
    <row r="796" spans="1:33">
      <c r="AG796" s="82"/>
    </row>
    <row r="797" spans="1:33">
      <c r="AG797" s="82"/>
    </row>
    <row r="798" spans="1:33">
      <c r="AG798" s="82"/>
    </row>
    <row r="799" spans="1:33">
      <c r="AG799" s="82"/>
    </row>
    <row r="800" spans="1:33">
      <c r="AG800" s="82"/>
    </row>
    <row r="801" spans="33:33">
      <c r="AG801" s="82"/>
    </row>
    <row r="802" spans="33:33">
      <c r="AG802" s="82"/>
    </row>
    <row r="803" spans="33:33">
      <c r="AG803" s="82"/>
    </row>
    <row r="804" spans="33:33">
      <c r="AG804" s="82"/>
    </row>
    <row r="805" spans="33:33">
      <c r="AG805" s="82"/>
    </row>
    <row r="806" spans="33:33">
      <c r="AG806" s="82"/>
    </row>
    <row r="807" spans="33:33">
      <c r="AG807" s="82"/>
    </row>
    <row r="808" spans="33:33">
      <c r="AG808" s="82"/>
    </row>
    <row r="809" spans="33:33">
      <c r="AG809" s="82"/>
    </row>
    <row r="810" spans="33:33">
      <c r="AG810" s="82"/>
    </row>
    <row r="811" spans="33:33">
      <c r="AG811" s="82"/>
    </row>
    <row r="812" spans="33:33">
      <c r="AG812" s="82"/>
    </row>
    <row r="813" spans="33:33">
      <c r="AG813" s="82"/>
    </row>
    <row r="814" spans="33:33">
      <c r="AG814" s="82"/>
    </row>
    <row r="815" spans="33:33">
      <c r="AG815" s="82"/>
    </row>
    <row r="816" spans="33:33">
      <c r="AG816" s="82"/>
    </row>
    <row r="817" spans="1:33">
      <c r="AG817" s="82"/>
    </row>
    <row r="818" spans="1:33">
      <c r="AG818" s="82"/>
    </row>
    <row r="819" spans="1:33">
      <c r="AG819" s="82"/>
    </row>
    <row r="820" spans="1:33" s="469" customFormat="1">
      <c r="A820" s="6"/>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82"/>
    </row>
    <row r="821" spans="1:33" s="469" customFormat="1">
      <c r="A821" s="6"/>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82"/>
    </row>
    <row r="822" spans="1:33" s="469" customFormat="1">
      <c r="A822" s="6"/>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82"/>
    </row>
    <row r="823" spans="1:33" s="469" customFormat="1">
      <c r="A823" s="6"/>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82"/>
    </row>
    <row r="824" spans="1:33" s="469" customFormat="1">
      <c r="A824" s="6"/>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82"/>
    </row>
    <row r="825" spans="1:33" s="469" customFormat="1">
      <c r="A825" s="6"/>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82"/>
    </row>
    <row r="826" spans="1:33">
      <c r="AG826" s="82"/>
    </row>
    <row r="827" spans="1:33">
      <c r="A827" s="37"/>
      <c r="AG827" s="82"/>
    </row>
    <row r="828" spans="1:33">
      <c r="AG828" s="82"/>
    </row>
    <row r="829" spans="1:33">
      <c r="A829" s="37"/>
      <c r="AG829" s="82"/>
    </row>
    <row r="830" spans="1:33">
      <c r="AG830" s="82"/>
    </row>
    <row r="831" spans="1:33">
      <c r="A831" s="37"/>
      <c r="AG831" s="82"/>
    </row>
    <row r="832" spans="1:33">
      <c r="A832" s="37"/>
      <c r="AG832" s="82"/>
    </row>
    <row r="833" spans="1:33">
      <c r="A833" s="37"/>
      <c r="AG833" s="82"/>
    </row>
    <row r="834" spans="1:33">
      <c r="A834" s="37"/>
      <c r="AG834" s="82"/>
    </row>
    <row r="835" spans="1:33">
      <c r="A835" s="37"/>
      <c r="AG835" s="82"/>
    </row>
    <row r="836" spans="1:33">
      <c r="A836" s="37"/>
      <c r="AG836" s="82"/>
    </row>
    <row r="837" spans="1:33">
      <c r="A837" s="37"/>
      <c r="AG837" s="82"/>
    </row>
    <row r="838" spans="1:33">
      <c r="A838" s="37"/>
      <c r="AG838" s="82"/>
    </row>
    <row r="839" spans="1:33">
      <c r="A839" s="37"/>
      <c r="AG839" s="82"/>
    </row>
    <row r="840" spans="1:33">
      <c r="A840" s="37"/>
      <c r="AG840" s="82"/>
    </row>
    <row r="841" spans="1:33">
      <c r="A841" s="37"/>
      <c r="AG841" s="82"/>
    </row>
    <row r="842" spans="1:33">
      <c r="A842" s="37"/>
      <c r="AG842" s="82"/>
    </row>
    <row r="843" spans="1:33">
      <c r="A843" s="37"/>
      <c r="AG843" s="82"/>
    </row>
    <row r="844" spans="1:33">
      <c r="A844" s="37"/>
      <c r="AG844" s="82"/>
    </row>
    <row r="845" spans="1:33">
      <c r="A845" s="37"/>
      <c r="AG845" s="82"/>
    </row>
    <row r="846" spans="1:33">
      <c r="A846" s="37"/>
      <c r="AG846" s="82"/>
    </row>
    <row r="847" spans="1:33">
      <c r="A847" s="37"/>
      <c r="AG847" s="82"/>
    </row>
    <row r="848" spans="1:33">
      <c r="A848" s="37"/>
      <c r="AG848" s="82"/>
    </row>
    <row r="849" spans="1:33">
      <c r="A849" s="37"/>
      <c r="AG849" s="82"/>
    </row>
    <row r="850" spans="1:33">
      <c r="AG850" s="82"/>
    </row>
    <row r="851" spans="1:33">
      <c r="AG851" s="82"/>
    </row>
    <row r="852" spans="1:33">
      <c r="AG852" s="82"/>
    </row>
    <row r="853" spans="1:33">
      <c r="AG853" s="82"/>
    </row>
    <row r="854" spans="1:33">
      <c r="AG854" s="82"/>
    </row>
    <row r="855" spans="1:33">
      <c r="AG855" s="82"/>
    </row>
    <row r="856" spans="1:33">
      <c r="AG856" s="82"/>
    </row>
    <row r="857" spans="1:33">
      <c r="AG857" s="82"/>
    </row>
    <row r="858" spans="1:33">
      <c r="AG858" s="82"/>
    </row>
    <row r="859" spans="1:33">
      <c r="AG859" s="82"/>
    </row>
    <row r="860" spans="1:33">
      <c r="AG860" s="82"/>
    </row>
    <row r="861" spans="1:33">
      <c r="AG861" s="82"/>
    </row>
    <row r="862" spans="1:33">
      <c r="AG862" s="82"/>
    </row>
    <row r="863" spans="1:33">
      <c r="AG863" s="82"/>
    </row>
    <row r="864" spans="1:33">
      <c r="AG864" s="82"/>
    </row>
    <row r="865" spans="1:33">
      <c r="AG865" s="82"/>
    </row>
    <row r="866" spans="1:33">
      <c r="AG866" s="82"/>
    </row>
    <row r="867" spans="1:33">
      <c r="AG867" s="82"/>
    </row>
    <row r="868" spans="1:33">
      <c r="AG868" s="82"/>
    </row>
    <row r="869" spans="1:33">
      <c r="AG869" s="82"/>
    </row>
    <row r="870" spans="1:33">
      <c r="AG870" s="82"/>
    </row>
    <row r="871" spans="1:33">
      <c r="AG871" s="82"/>
    </row>
    <row r="872" spans="1:33">
      <c r="A872" s="37"/>
      <c r="AG872" s="82"/>
    </row>
    <row r="873" spans="1:33">
      <c r="A873" s="37"/>
      <c r="AG873" s="82"/>
    </row>
    <row r="874" spans="1:33">
      <c r="A874" s="37"/>
      <c r="AG874" s="82"/>
    </row>
    <row r="875" spans="1:33">
      <c r="A875" s="37"/>
      <c r="AG875" s="82"/>
    </row>
    <row r="876" spans="1:33">
      <c r="A876" s="37"/>
      <c r="AG876" s="82"/>
    </row>
    <row r="877" spans="1:33">
      <c r="A877" s="37"/>
      <c r="AG877" s="82"/>
    </row>
    <row r="878" spans="1:33">
      <c r="AG878" s="82"/>
    </row>
    <row r="879" spans="1:33">
      <c r="A879" s="37"/>
      <c r="AG879" s="82"/>
    </row>
    <row r="880" spans="1:33">
      <c r="A880" s="37"/>
      <c r="AG880" s="82"/>
    </row>
    <row r="881" spans="1:33">
      <c r="A881" s="37"/>
      <c r="AG881" s="82"/>
    </row>
    <row r="882" spans="1:33">
      <c r="A882" s="37"/>
      <c r="AG882" s="82"/>
    </row>
    <row r="883" spans="1:33">
      <c r="A883" s="37"/>
      <c r="AG883" s="82"/>
    </row>
    <row r="884" spans="1:33">
      <c r="A884" s="37"/>
      <c r="AG884" s="82"/>
    </row>
    <row r="885" spans="1:33">
      <c r="AG885" s="82"/>
    </row>
    <row r="886" spans="1:33">
      <c r="AG886" s="82"/>
    </row>
    <row r="887" spans="1:33">
      <c r="AG887" s="82"/>
    </row>
    <row r="888" spans="1:33">
      <c r="AG888" s="82"/>
    </row>
    <row r="889" spans="1:33">
      <c r="AG889" s="82"/>
    </row>
    <row r="890" spans="1:33">
      <c r="AG890" s="82"/>
    </row>
    <row r="891" spans="1:33">
      <c r="AG891" s="82"/>
    </row>
    <row r="892" spans="1:33">
      <c r="AG892" s="82"/>
    </row>
    <row r="893" spans="1:33">
      <c r="AG893" s="82"/>
    </row>
    <row r="894" spans="1:33">
      <c r="AG894" s="82"/>
    </row>
    <row r="895" spans="1:33">
      <c r="AG895" s="82"/>
    </row>
    <row r="896" spans="1:33">
      <c r="AG896" s="82"/>
    </row>
    <row r="897" spans="33:33">
      <c r="AG897" s="82"/>
    </row>
    <row r="898" spans="33:33">
      <c r="AG898" s="82"/>
    </row>
    <row r="899" spans="33:33">
      <c r="AG899" s="82"/>
    </row>
    <row r="900" spans="33:33">
      <c r="AG900" s="82"/>
    </row>
    <row r="901" spans="33:33">
      <c r="AG901" s="82"/>
    </row>
    <row r="902" spans="33:33">
      <c r="AG902" s="82"/>
    </row>
    <row r="903" spans="33:33">
      <c r="AG903" s="82"/>
    </row>
    <row r="904" spans="33:33">
      <c r="AG904" s="82"/>
    </row>
    <row r="905" spans="33:33">
      <c r="AG905" s="82"/>
    </row>
    <row r="906" spans="33:33">
      <c r="AG906" s="82"/>
    </row>
    <row r="907" spans="33:33">
      <c r="AG907" s="82"/>
    </row>
    <row r="908" spans="33:33">
      <c r="AG908" s="82"/>
    </row>
    <row r="909" spans="33:33">
      <c r="AG909" s="82"/>
    </row>
    <row r="910" spans="33:33">
      <c r="AG910" s="82"/>
    </row>
    <row r="911" spans="33:33">
      <c r="AG911" s="82"/>
    </row>
    <row r="912" spans="33:33">
      <c r="AG912" s="82"/>
    </row>
    <row r="913" spans="33:33">
      <c r="AG913" s="82"/>
    </row>
    <row r="914" spans="33:33">
      <c r="AG914" s="82"/>
    </row>
    <row r="915" spans="33:33">
      <c r="AG915" s="82"/>
    </row>
    <row r="916" spans="33:33">
      <c r="AG916" s="82"/>
    </row>
    <row r="917" spans="33:33">
      <c r="AG917" s="82"/>
    </row>
    <row r="918" spans="33:33">
      <c r="AG918" s="82"/>
    </row>
    <row r="919" spans="33:33">
      <c r="AG919" s="82"/>
    </row>
    <row r="920" spans="33:33">
      <c r="AG920" s="82"/>
    </row>
    <row r="921" spans="33:33">
      <c r="AG921" s="82"/>
    </row>
    <row r="922" spans="33:33">
      <c r="AG922" s="82"/>
    </row>
    <row r="923" spans="33:33">
      <c r="AG923" s="82"/>
    </row>
    <row r="924" spans="33:33">
      <c r="AG924" s="82"/>
    </row>
    <row r="925" spans="33:33">
      <c r="AG925" s="82"/>
    </row>
    <row r="926" spans="33:33">
      <c r="AG926" s="82"/>
    </row>
    <row r="927" spans="33:33">
      <c r="AG927" s="82"/>
    </row>
    <row r="928" spans="33:33">
      <c r="AG928" s="82"/>
    </row>
    <row r="929" spans="33:33">
      <c r="AG929" s="82"/>
    </row>
    <row r="930" spans="33:33">
      <c r="AG930" s="82"/>
    </row>
    <row r="931" spans="33:33">
      <c r="AG931" s="82"/>
    </row>
    <row r="932" spans="33:33">
      <c r="AG932" s="82"/>
    </row>
    <row r="933" spans="33:33">
      <c r="AG933" s="82"/>
    </row>
    <row r="934" spans="33:33">
      <c r="AG934" s="82"/>
    </row>
    <row r="935" spans="33:33">
      <c r="AG935" s="82"/>
    </row>
    <row r="936" spans="33:33">
      <c r="AG936" s="82"/>
    </row>
    <row r="937" spans="33:33">
      <c r="AG937" s="82"/>
    </row>
    <row r="938" spans="33:33">
      <c r="AG938" s="82"/>
    </row>
    <row r="939" spans="33:33">
      <c r="AG939" s="82"/>
    </row>
    <row r="940" spans="33:33">
      <c r="AG940" s="82"/>
    </row>
    <row r="941" spans="33:33">
      <c r="AG941" s="82"/>
    </row>
    <row r="942" spans="33:33">
      <c r="AG942" s="82"/>
    </row>
    <row r="943" spans="33:33">
      <c r="AG943" s="82"/>
    </row>
    <row r="944" spans="33:33">
      <c r="AG944" s="82"/>
    </row>
    <row r="945" spans="1:33">
      <c r="AG945" s="82"/>
    </row>
    <row r="946" spans="1:33">
      <c r="AG946" s="82"/>
    </row>
    <row r="947" spans="1:33">
      <c r="AG947" s="82"/>
    </row>
    <row r="948" spans="1:33">
      <c r="AG948" s="82"/>
    </row>
    <row r="949" spans="1:33">
      <c r="AG949" s="82"/>
    </row>
    <row r="950" spans="1:33">
      <c r="A950" s="37"/>
      <c r="AG950" s="82"/>
    </row>
    <row r="951" spans="1:33">
      <c r="AG951" s="82"/>
    </row>
    <row r="952" spans="1:33">
      <c r="AG952" s="82"/>
    </row>
    <row r="953" spans="1:33">
      <c r="AG953" s="82"/>
    </row>
    <row r="954" spans="1:33">
      <c r="AG954" s="82"/>
    </row>
    <row r="955" spans="1:33">
      <c r="AG955" s="82"/>
    </row>
    <row r="956" spans="1:33">
      <c r="AG956" s="82"/>
    </row>
    <row r="957" spans="1:33">
      <c r="AG957" s="82"/>
    </row>
    <row r="958" spans="1:33">
      <c r="AG958" s="82"/>
    </row>
    <row r="959" spans="1:33">
      <c r="AG959" s="82"/>
    </row>
    <row r="960" spans="1:33">
      <c r="AG960" s="82"/>
    </row>
    <row r="961" spans="33:33">
      <c r="AG961" s="82"/>
    </row>
    <row r="962" spans="33:33">
      <c r="AG962" s="82"/>
    </row>
    <row r="963" spans="33:33">
      <c r="AG963" s="82"/>
    </row>
    <row r="964" spans="33:33">
      <c r="AG964" s="82"/>
    </row>
    <row r="965" spans="33:33">
      <c r="AG965" s="82"/>
    </row>
    <row r="966" spans="33:33">
      <c r="AG966" s="82"/>
    </row>
    <row r="967" spans="33:33">
      <c r="AG967" s="82"/>
    </row>
    <row r="968" spans="33:33">
      <c r="AG968" s="82"/>
    </row>
    <row r="969" spans="33:33">
      <c r="AG969" s="82"/>
    </row>
    <row r="970" spans="33:33">
      <c r="AG970" s="82"/>
    </row>
    <row r="971" spans="33:33">
      <c r="AG971" s="82"/>
    </row>
    <row r="972" spans="33:33">
      <c r="AG972" s="82"/>
    </row>
    <row r="973" spans="33:33">
      <c r="AG973" s="82"/>
    </row>
    <row r="974" spans="33:33">
      <c r="AG974" s="82"/>
    </row>
    <row r="975" spans="33:33">
      <c r="AG975" s="82"/>
    </row>
    <row r="976" spans="33:33">
      <c r="AG976" s="82"/>
    </row>
    <row r="977" spans="1:33">
      <c r="AG977" s="82"/>
    </row>
    <row r="978" spans="1:33">
      <c r="AG978" s="82"/>
    </row>
    <row r="979" spans="1:33">
      <c r="AG979" s="82"/>
    </row>
    <row r="980" spans="1:33">
      <c r="AG980" s="82"/>
    </row>
    <row r="981" spans="1:33">
      <c r="AG981" s="82"/>
    </row>
    <row r="982" spans="1:33">
      <c r="AG982" s="82"/>
    </row>
    <row r="983" spans="1:33">
      <c r="AG983" s="82"/>
    </row>
    <row r="984" spans="1:33">
      <c r="AG984" s="82"/>
    </row>
    <row r="985" spans="1:33">
      <c r="A985" s="37"/>
      <c r="AG985" s="82"/>
    </row>
    <row r="986" spans="1:33">
      <c r="AG986" s="82"/>
    </row>
    <row r="987" spans="1:33">
      <c r="AG987" s="82"/>
    </row>
    <row r="988" spans="1:33">
      <c r="AG988" s="82"/>
    </row>
    <row r="989" spans="1:33">
      <c r="AG989" s="82"/>
    </row>
    <row r="990" spans="1:33">
      <c r="AG990" s="82"/>
    </row>
    <row r="991" spans="1:33">
      <c r="AG991" s="82"/>
    </row>
    <row r="992" spans="1:33">
      <c r="AG992" s="82"/>
    </row>
    <row r="993" spans="33:33">
      <c r="AG993" s="82"/>
    </row>
    <row r="994" spans="33:33">
      <c r="AG994" s="82"/>
    </row>
    <row r="995" spans="33:33">
      <c r="AG995" s="82"/>
    </row>
    <row r="996" spans="33:33">
      <c r="AG996" s="82"/>
    </row>
    <row r="997" spans="33:33">
      <c r="AG997" s="82"/>
    </row>
    <row r="998" spans="33:33">
      <c r="AG998" s="82"/>
    </row>
    <row r="999" spans="33:33">
      <c r="AG999" s="82"/>
    </row>
    <row r="1000" spans="33:33">
      <c r="AG1000" s="82"/>
    </row>
    <row r="1001" spans="33:33">
      <c r="AG1001" s="82"/>
    </row>
    <row r="1002" spans="33:33">
      <c r="AG1002" s="82"/>
    </row>
    <row r="1003" spans="33:33">
      <c r="AG1003" s="82"/>
    </row>
    <row r="1004" spans="33:33">
      <c r="AG1004" s="82"/>
    </row>
    <row r="1005" spans="33:33">
      <c r="AG1005" s="82"/>
    </row>
    <row r="1006" spans="33:33">
      <c r="AG1006" s="82"/>
    </row>
    <row r="1007" spans="33:33">
      <c r="AG1007" s="82"/>
    </row>
    <row r="1008" spans="33:33">
      <c r="AG1008" s="82"/>
    </row>
    <row r="1009" spans="33:33">
      <c r="AG1009" s="82"/>
    </row>
    <row r="1010" spans="33:33">
      <c r="AG1010" s="82"/>
    </row>
    <row r="1011" spans="33:33">
      <c r="AG1011" s="82"/>
    </row>
    <row r="1012" spans="33:33">
      <c r="AG1012" s="82"/>
    </row>
    <row r="1013" spans="33:33">
      <c r="AG1013" s="82"/>
    </row>
    <row r="1014" spans="33:33">
      <c r="AG1014" s="82"/>
    </row>
    <row r="1015" spans="33:33">
      <c r="AG1015" s="82"/>
    </row>
    <row r="1016" spans="33:33">
      <c r="AG1016" s="82"/>
    </row>
    <row r="1017" spans="33:33">
      <c r="AG1017" s="82"/>
    </row>
    <row r="1018" spans="33:33">
      <c r="AG1018" s="82"/>
    </row>
    <row r="1019" spans="33:33">
      <c r="AG1019" s="82"/>
    </row>
    <row r="1020" spans="33:33">
      <c r="AG1020" s="82"/>
    </row>
    <row r="1021" spans="33:33">
      <c r="AG1021" s="82"/>
    </row>
    <row r="1022" spans="33:33">
      <c r="AG1022" s="82"/>
    </row>
    <row r="1023" spans="33:33">
      <c r="AG1023" s="82"/>
    </row>
    <row r="1024" spans="33:33">
      <c r="AG1024" s="82"/>
    </row>
    <row r="1025" spans="33:33">
      <c r="AG1025" s="82"/>
    </row>
    <row r="1026" spans="33:33">
      <c r="AG1026" s="82"/>
    </row>
    <row r="1027" spans="33:33">
      <c r="AG1027" s="82"/>
    </row>
    <row r="1028" spans="33:33">
      <c r="AG1028" s="82"/>
    </row>
    <row r="1029" spans="33:33">
      <c r="AG1029" s="82"/>
    </row>
    <row r="1030" spans="33:33">
      <c r="AG1030" s="82"/>
    </row>
    <row r="1031" spans="33:33">
      <c r="AG1031" s="82"/>
    </row>
    <row r="1032" spans="33:33">
      <c r="AG1032" s="82"/>
    </row>
    <row r="1033" spans="33:33">
      <c r="AG1033" s="82"/>
    </row>
    <row r="1034" spans="33:33">
      <c r="AG1034" s="82"/>
    </row>
    <row r="1035" spans="33:33">
      <c r="AG1035" s="82"/>
    </row>
    <row r="1036" spans="33:33">
      <c r="AG1036" s="82"/>
    </row>
    <row r="1037" spans="33:33">
      <c r="AG1037" s="82"/>
    </row>
    <row r="1038" spans="33:33">
      <c r="AG1038" s="82"/>
    </row>
    <row r="1039" spans="33:33">
      <c r="AG1039" s="82"/>
    </row>
    <row r="1040" spans="33:33">
      <c r="AG1040" s="82"/>
    </row>
    <row r="1041" spans="33:33">
      <c r="AG1041" s="82"/>
    </row>
    <row r="1042" spans="33:33">
      <c r="AG1042" s="82"/>
    </row>
    <row r="1043" spans="33:33">
      <c r="AG1043" s="82"/>
    </row>
    <row r="1044" spans="33:33">
      <c r="AG1044" s="82"/>
    </row>
    <row r="1045" spans="33:33">
      <c r="AG1045" s="82"/>
    </row>
    <row r="1046" spans="33:33">
      <c r="AG1046" s="82"/>
    </row>
    <row r="1047" spans="33:33">
      <c r="AG1047" s="82"/>
    </row>
    <row r="1048" spans="33:33">
      <c r="AG1048" s="82"/>
    </row>
    <row r="1049" spans="33:33">
      <c r="AG1049" s="82"/>
    </row>
    <row r="1050" spans="33:33">
      <c r="AG1050" s="82"/>
    </row>
    <row r="1051" spans="33:33">
      <c r="AG1051" s="82"/>
    </row>
    <row r="1052" spans="33:33">
      <c r="AG1052" s="82"/>
    </row>
    <row r="1053" spans="33:33">
      <c r="AG1053" s="82"/>
    </row>
    <row r="1054" spans="33:33">
      <c r="AG1054" s="82"/>
    </row>
    <row r="1055" spans="33:33">
      <c r="AG1055" s="82"/>
    </row>
    <row r="1056" spans="33:33">
      <c r="AG1056" s="82"/>
    </row>
    <row r="1057" spans="1:33">
      <c r="AG1057" s="82"/>
    </row>
    <row r="1058" spans="1:33">
      <c r="AG1058" s="82"/>
    </row>
    <row r="1059" spans="1:33">
      <c r="AG1059" s="82"/>
    </row>
    <row r="1060" spans="1:33">
      <c r="AG1060" s="82"/>
    </row>
    <row r="1061" spans="1:33">
      <c r="AG1061" s="82"/>
    </row>
    <row r="1062" spans="1:33">
      <c r="AG1062" s="82"/>
    </row>
    <row r="1063" spans="1:33">
      <c r="AG1063" s="82"/>
    </row>
    <row r="1064" spans="1:33">
      <c r="AG1064" s="82"/>
    </row>
    <row r="1065" spans="1:33">
      <c r="AG1065" s="82"/>
    </row>
    <row r="1066" spans="1:33">
      <c r="AG1066" s="82"/>
    </row>
    <row r="1067" spans="1:33">
      <c r="AG1067" s="82"/>
    </row>
    <row r="1068" spans="1:33">
      <c r="AG1068" s="82"/>
    </row>
    <row r="1069" spans="1:33">
      <c r="AG1069" s="82"/>
    </row>
    <row r="1070" spans="1:33">
      <c r="AG1070" s="82"/>
    </row>
    <row r="1071" spans="1:33">
      <c r="A1071" s="37"/>
      <c r="AG1071" s="82"/>
    </row>
    <row r="1072" spans="1:33">
      <c r="AG1072" s="82"/>
    </row>
    <row r="1073" spans="1:33">
      <c r="A1073" s="37"/>
      <c r="AG1073" s="82"/>
    </row>
    <row r="1074" spans="1:33">
      <c r="A1074" s="37"/>
      <c r="AG1074" s="82"/>
    </row>
    <row r="1075" spans="1:33">
      <c r="A1075" s="37"/>
      <c r="AG1075" s="82"/>
    </row>
    <row r="1076" spans="1:33">
      <c r="A1076" s="37"/>
      <c r="AG1076" s="82"/>
    </row>
    <row r="1077" spans="1:33">
      <c r="A1077" s="37"/>
      <c r="AG1077" s="82"/>
    </row>
    <row r="1078" spans="1:33">
      <c r="A1078" s="37"/>
      <c r="AG1078" s="82"/>
    </row>
    <row r="1079" spans="1:33">
      <c r="A1079" s="37"/>
      <c r="AG1079" s="82"/>
    </row>
    <row r="1080" spans="1:33">
      <c r="A1080" s="37"/>
      <c r="AG1080" s="82"/>
    </row>
    <row r="1081" spans="1:33">
      <c r="A1081" s="37"/>
      <c r="AG1081" s="82"/>
    </row>
    <row r="1082" spans="1:33">
      <c r="A1082" s="37"/>
      <c r="AG1082" s="82"/>
    </row>
    <row r="1083" spans="1:33">
      <c r="A1083" s="37"/>
      <c r="AG1083" s="82"/>
    </row>
    <row r="1084" spans="1:33">
      <c r="A1084" s="37"/>
      <c r="AG1084" s="82"/>
    </row>
    <row r="1085" spans="1:33">
      <c r="AG1085" s="82"/>
    </row>
    <row r="1086" spans="1:33">
      <c r="AG1086" s="82"/>
    </row>
    <row r="1087" spans="1:33">
      <c r="AG1087" s="82"/>
    </row>
    <row r="1088" spans="1:33">
      <c r="AG1088" s="82"/>
    </row>
    <row r="1089" spans="33:33">
      <c r="AG1089" s="82"/>
    </row>
    <row r="1090" spans="33:33">
      <c r="AG1090" s="82"/>
    </row>
    <row r="1091" spans="33:33">
      <c r="AG1091" s="82"/>
    </row>
    <row r="1092" spans="33:33">
      <c r="AG1092" s="82"/>
    </row>
    <row r="1093" spans="33:33">
      <c r="AG1093" s="82"/>
    </row>
    <row r="1094" spans="33:33">
      <c r="AG1094" s="82"/>
    </row>
    <row r="1095" spans="33:33">
      <c r="AG1095" s="82"/>
    </row>
    <row r="1096" spans="33:33">
      <c r="AG1096" s="82"/>
    </row>
    <row r="1097" spans="33:33">
      <c r="AG1097" s="82"/>
    </row>
    <row r="1098" spans="33:33">
      <c r="AG1098" s="82"/>
    </row>
    <row r="1099" spans="33:33">
      <c r="AG1099" s="82"/>
    </row>
    <row r="1100" spans="33:33">
      <c r="AG1100" s="82"/>
    </row>
    <row r="1101" spans="33:33">
      <c r="AG1101" s="82"/>
    </row>
    <row r="1102" spans="33:33">
      <c r="AG1102" s="82"/>
    </row>
    <row r="1103" spans="33:33">
      <c r="AG1103" s="82"/>
    </row>
    <row r="1104" spans="33:33">
      <c r="AG1104" s="82"/>
    </row>
    <row r="1105" spans="1:33">
      <c r="AG1105" s="82"/>
    </row>
    <row r="1106" spans="1:33">
      <c r="AG1106" s="82"/>
    </row>
    <row r="1107" spans="1:33">
      <c r="AG1107" s="82"/>
    </row>
    <row r="1108" spans="1:33">
      <c r="AG1108" s="82"/>
    </row>
    <row r="1109" spans="1:33">
      <c r="AG1109" s="82"/>
    </row>
    <row r="1110" spans="1:33">
      <c r="AG1110" s="82"/>
    </row>
    <row r="1111" spans="1:33">
      <c r="AG1111" s="82"/>
    </row>
    <row r="1112" spans="1:33">
      <c r="AG1112" s="82"/>
    </row>
    <row r="1113" spans="1:33">
      <c r="AG1113" s="82"/>
    </row>
    <row r="1114" spans="1:33">
      <c r="A1114" s="37"/>
      <c r="AG1114" s="82"/>
    </row>
    <row r="1115" spans="1:33">
      <c r="A1115" s="37"/>
      <c r="AG1115" s="82"/>
    </row>
    <row r="1116" spans="1:33">
      <c r="A1116" s="37"/>
      <c r="AG1116" s="82"/>
    </row>
    <row r="1117" spans="1:33">
      <c r="A1117" s="37"/>
      <c r="AG1117" s="82"/>
    </row>
    <row r="1118" spans="1:33">
      <c r="A1118" s="37"/>
      <c r="AG1118" s="82"/>
    </row>
    <row r="1119" spans="1:33">
      <c r="A1119" s="37"/>
      <c r="AG1119" s="82"/>
    </row>
    <row r="1120" spans="1:33">
      <c r="AG1120" s="82"/>
    </row>
    <row r="1121" spans="33:33">
      <c r="AG1121" s="82"/>
    </row>
    <row r="1122" spans="33:33">
      <c r="AG1122" s="82"/>
    </row>
    <row r="1123" spans="33:33">
      <c r="AG1123" s="82"/>
    </row>
    <row r="1124" spans="33:33">
      <c r="AG1124" s="82"/>
    </row>
    <row r="1125" spans="33:33">
      <c r="AG1125" s="82"/>
    </row>
    <row r="1126" spans="33:33">
      <c r="AG1126" s="82"/>
    </row>
    <row r="1127" spans="33:33">
      <c r="AG1127" s="82"/>
    </row>
    <row r="1128" spans="33:33">
      <c r="AG1128" s="82"/>
    </row>
    <row r="1129" spans="33:33">
      <c r="AG1129" s="82"/>
    </row>
    <row r="1130" spans="33:33">
      <c r="AG1130" s="82"/>
    </row>
    <row r="1131" spans="33:33">
      <c r="AG1131" s="82"/>
    </row>
    <row r="1132" spans="33:33">
      <c r="AG1132" s="82"/>
    </row>
    <row r="1133" spans="33:33">
      <c r="AG1133" s="82"/>
    </row>
    <row r="1134" spans="33:33">
      <c r="AG1134" s="82"/>
    </row>
    <row r="1135" spans="33:33">
      <c r="AG1135" s="82"/>
    </row>
    <row r="1136" spans="33:33">
      <c r="AG1136" s="82"/>
    </row>
    <row r="1137" spans="33:33">
      <c r="AG1137" s="82"/>
    </row>
    <row r="1138" spans="33:33">
      <c r="AG1138" s="82"/>
    </row>
    <row r="1139" spans="33:33">
      <c r="AG1139" s="82"/>
    </row>
    <row r="1140" spans="33:33">
      <c r="AG1140" s="82"/>
    </row>
    <row r="1141" spans="33:33">
      <c r="AG1141" s="82"/>
    </row>
    <row r="1142" spans="33:33">
      <c r="AG1142" s="82"/>
    </row>
    <row r="1143" spans="33:33">
      <c r="AG1143" s="82"/>
    </row>
    <row r="1144" spans="33:33">
      <c r="AG1144" s="82"/>
    </row>
    <row r="1145" spans="33:33">
      <c r="AG1145" s="82"/>
    </row>
    <row r="1146" spans="33:33">
      <c r="AG1146" s="82"/>
    </row>
    <row r="1147" spans="33:33">
      <c r="AG1147" s="82"/>
    </row>
    <row r="1148" spans="33:33">
      <c r="AG1148" s="82"/>
    </row>
    <row r="1149" spans="33:33">
      <c r="AG1149" s="82"/>
    </row>
    <row r="1150" spans="33:33">
      <c r="AG1150" s="82"/>
    </row>
    <row r="1151" spans="33:33">
      <c r="AG1151" s="82"/>
    </row>
    <row r="1152" spans="33:33">
      <c r="AG1152" s="82"/>
    </row>
    <row r="1153" spans="33:33">
      <c r="AG1153" s="82"/>
    </row>
    <row r="1154" spans="33:33">
      <c r="AG1154" s="82"/>
    </row>
    <row r="1155" spans="33:33">
      <c r="AG1155" s="82"/>
    </row>
    <row r="1156" spans="33:33">
      <c r="AG1156" s="82"/>
    </row>
    <row r="1157" spans="33:33">
      <c r="AG1157" s="82"/>
    </row>
    <row r="1158" spans="33:33">
      <c r="AG1158" s="82"/>
    </row>
    <row r="1159" spans="33:33">
      <c r="AG1159" s="82"/>
    </row>
    <row r="1160" spans="33:33">
      <c r="AG1160" s="82"/>
    </row>
    <row r="1161" spans="33:33">
      <c r="AG1161" s="82"/>
    </row>
    <row r="1162" spans="33:33">
      <c r="AG1162" s="82"/>
    </row>
    <row r="1163" spans="33:33">
      <c r="AG1163" s="82"/>
    </row>
    <row r="1164" spans="33:33">
      <c r="AG1164" s="82"/>
    </row>
    <row r="1165" spans="33:33">
      <c r="AG1165" s="82"/>
    </row>
    <row r="1166" spans="33:33">
      <c r="AG1166" s="82"/>
    </row>
    <row r="1167" spans="33:33">
      <c r="AG1167" s="82"/>
    </row>
    <row r="1168" spans="33:33">
      <c r="AG1168" s="82"/>
    </row>
    <row r="1169" spans="33:33">
      <c r="AG1169" s="82"/>
    </row>
    <row r="1170" spans="33:33">
      <c r="AG1170" s="82"/>
    </row>
    <row r="1171" spans="33:33">
      <c r="AG1171" s="82"/>
    </row>
    <row r="1172" spans="33:33">
      <c r="AG1172" s="82"/>
    </row>
    <row r="1173" spans="33:33">
      <c r="AG1173" s="82"/>
    </row>
    <row r="1174" spans="33:33">
      <c r="AG1174" s="82"/>
    </row>
    <row r="1175" spans="33:33">
      <c r="AG1175" s="82"/>
    </row>
    <row r="1176" spans="33:33">
      <c r="AG1176" s="82"/>
    </row>
    <row r="1177" spans="33:33">
      <c r="AG1177" s="82"/>
    </row>
    <row r="1178" spans="33:33">
      <c r="AG1178" s="82"/>
    </row>
    <row r="1179" spans="33:33">
      <c r="AG1179" s="82"/>
    </row>
    <row r="1180" spans="33:33">
      <c r="AG1180" s="82"/>
    </row>
    <row r="1181" spans="33:33">
      <c r="AG1181" s="82"/>
    </row>
    <row r="1182" spans="33:33">
      <c r="AG1182" s="82"/>
    </row>
    <row r="1183" spans="33:33">
      <c r="AG1183" s="82"/>
    </row>
    <row r="1184" spans="33:33">
      <c r="AG1184" s="82"/>
    </row>
    <row r="1185" spans="33:33">
      <c r="AG1185" s="82"/>
    </row>
    <row r="1186" spans="33:33">
      <c r="AG1186" s="82"/>
    </row>
    <row r="1187" spans="33:33">
      <c r="AG1187" s="82"/>
    </row>
    <row r="1188" spans="33:33">
      <c r="AG1188" s="82"/>
    </row>
    <row r="1189" spans="33:33">
      <c r="AG1189" s="82"/>
    </row>
    <row r="1190" spans="33:33">
      <c r="AG1190" s="82"/>
    </row>
    <row r="1191" spans="33:33">
      <c r="AG1191" s="82"/>
    </row>
    <row r="1192" spans="33:33">
      <c r="AG1192" s="82"/>
    </row>
    <row r="1193" spans="33:33">
      <c r="AG1193" s="82"/>
    </row>
    <row r="1194" spans="33:33">
      <c r="AG1194" s="82"/>
    </row>
    <row r="1195" spans="33:33">
      <c r="AG1195" s="82"/>
    </row>
    <row r="1196" spans="33:33">
      <c r="AG1196" s="82"/>
    </row>
    <row r="1197" spans="33:33">
      <c r="AG1197" s="82"/>
    </row>
    <row r="1198" spans="33:33">
      <c r="AG1198" s="82"/>
    </row>
    <row r="1199" spans="33:33">
      <c r="AG1199" s="82"/>
    </row>
    <row r="1200" spans="33:33">
      <c r="AG1200" s="82"/>
    </row>
    <row r="1201" spans="33:33">
      <c r="AG1201" s="82"/>
    </row>
    <row r="1202" spans="33:33">
      <c r="AG1202" s="82"/>
    </row>
    <row r="1203" spans="33:33">
      <c r="AG1203" s="82"/>
    </row>
    <row r="1204" spans="33:33">
      <c r="AG1204" s="82"/>
    </row>
    <row r="1205" spans="33:33">
      <c r="AG1205" s="82"/>
    </row>
    <row r="1206" spans="33:33">
      <c r="AG1206" s="82"/>
    </row>
    <row r="1207" spans="33:33">
      <c r="AG1207" s="82"/>
    </row>
    <row r="1208" spans="33:33">
      <c r="AG1208" s="82"/>
    </row>
    <row r="1209" spans="33:33">
      <c r="AG1209" s="82"/>
    </row>
    <row r="1210" spans="33:33">
      <c r="AG1210" s="82"/>
    </row>
    <row r="1211" spans="33:33">
      <c r="AG1211" s="82"/>
    </row>
    <row r="1212" spans="33:33">
      <c r="AG1212" s="82"/>
    </row>
    <row r="1213" spans="33:33">
      <c r="AG1213" s="82"/>
    </row>
    <row r="1214" spans="33:33">
      <c r="AG1214" s="82"/>
    </row>
    <row r="1215" spans="33:33">
      <c r="AG1215" s="82"/>
    </row>
    <row r="1216" spans="33:33">
      <c r="AG1216" s="82"/>
    </row>
    <row r="1217" spans="33:33">
      <c r="AG1217" s="82"/>
    </row>
    <row r="1218" spans="33:33">
      <c r="AG1218" s="82"/>
    </row>
    <row r="1219" spans="33:33">
      <c r="AG1219" s="82"/>
    </row>
    <row r="1220" spans="33:33">
      <c r="AG1220" s="82"/>
    </row>
    <row r="1221" spans="33:33">
      <c r="AG1221" s="82"/>
    </row>
    <row r="1222" spans="33:33">
      <c r="AG1222" s="82"/>
    </row>
    <row r="1223" spans="33:33">
      <c r="AG1223" s="82"/>
    </row>
    <row r="1224" spans="33:33">
      <c r="AG1224" s="82"/>
    </row>
    <row r="1225" spans="33:33">
      <c r="AG1225" s="82"/>
    </row>
    <row r="1226" spans="33:33">
      <c r="AG1226" s="82"/>
    </row>
    <row r="1227" spans="33:33">
      <c r="AG1227" s="82"/>
    </row>
    <row r="1228" spans="33:33">
      <c r="AG1228" s="82"/>
    </row>
    <row r="1229" spans="33:33">
      <c r="AG1229" s="82"/>
    </row>
    <row r="1230" spans="33:33">
      <c r="AG1230" s="82"/>
    </row>
    <row r="1231" spans="33:33">
      <c r="AG1231" s="82"/>
    </row>
    <row r="1232" spans="33:33">
      <c r="AG1232" s="82"/>
    </row>
    <row r="1233" spans="33:33">
      <c r="AG1233" s="82"/>
    </row>
    <row r="1234" spans="33:33">
      <c r="AG1234" s="82"/>
    </row>
    <row r="1235" spans="33:33">
      <c r="AG1235" s="82"/>
    </row>
    <row r="1236" spans="33:33">
      <c r="AG1236" s="82"/>
    </row>
    <row r="1237" spans="33:33">
      <c r="AG1237" s="82"/>
    </row>
    <row r="1238" spans="33:33">
      <c r="AG1238" s="82"/>
    </row>
    <row r="1239" spans="33:33">
      <c r="AG1239" s="82"/>
    </row>
    <row r="1240" spans="33:33">
      <c r="AG1240" s="82"/>
    </row>
    <row r="1241" spans="33:33">
      <c r="AG1241" s="82"/>
    </row>
    <row r="1242" spans="33:33">
      <c r="AG1242" s="82"/>
    </row>
    <row r="1243" spans="33:33">
      <c r="AG1243" s="82"/>
    </row>
    <row r="1244" spans="33:33">
      <c r="AG1244" s="82"/>
    </row>
    <row r="1245" spans="33:33">
      <c r="AG1245" s="82"/>
    </row>
    <row r="1246" spans="33:33">
      <c r="AG1246" s="82"/>
    </row>
    <row r="1247" spans="33:33">
      <c r="AG1247" s="82"/>
    </row>
    <row r="1248" spans="33:33">
      <c r="AG1248" s="82"/>
    </row>
    <row r="1249" spans="33:33">
      <c r="AG1249" s="82"/>
    </row>
    <row r="1250" spans="33:33">
      <c r="AG1250" s="82"/>
    </row>
    <row r="1251" spans="33:33">
      <c r="AG1251" s="82"/>
    </row>
    <row r="1252" spans="33:33">
      <c r="AG1252" s="82"/>
    </row>
    <row r="1253" spans="33:33">
      <c r="AG1253" s="82"/>
    </row>
    <row r="1254" spans="33:33">
      <c r="AG1254" s="82"/>
    </row>
    <row r="1255" spans="33:33">
      <c r="AG1255" s="82"/>
    </row>
    <row r="1256" spans="33:33">
      <c r="AG1256" s="82"/>
    </row>
    <row r="1257" spans="33:33">
      <c r="AG1257" s="82"/>
    </row>
    <row r="1258" spans="33:33">
      <c r="AG1258" s="82"/>
    </row>
    <row r="1259" spans="33:33">
      <c r="AG1259" s="82"/>
    </row>
    <row r="1260" spans="33:33">
      <c r="AG1260" s="82"/>
    </row>
    <row r="1261" spans="33:33">
      <c r="AG1261" s="82"/>
    </row>
    <row r="1262" spans="33:33">
      <c r="AG1262" s="82"/>
    </row>
    <row r="1263" spans="33:33">
      <c r="AG1263" s="82"/>
    </row>
    <row r="1264" spans="33:33">
      <c r="AG1264" s="82"/>
    </row>
    <row r="1265" spans="33:33">
      <c r="AG1265" s="82"/>
    </row>
    <row r="1266" spans="33:33">
      <c r="AG1266" s="82"/>
    </row>
    <row r="1267" spans="33:33">
      <c r="AG1267" s="82"/>
    </row>
    <row r="1268" spans="33:33">
      <c r="AG1268" s="82"/>
    </row>
    <row r="1269" spans="33:33">
      <c r="AG1269" s="82"/>
    </row>
    <row r="1270" spans="33:33">
      <c r="AG1270" s="82"/>
    </row>
    <row r="1271" spans="33:33">
      <c r="AG1271" s="82"/>
    </row>
    <row r="1272" spans="33:33">
      <c r="AG1272" s="82"/>
    </row>
    <row r="1273" spans="33:33">
      <c r="AG1273" s="82"/>
    </row>
    <row r="1274" spans="33:33">
      <c r="AG1274" s="82"/>
    </row>
    <row r="1275" spans="33:33">
      <c r="AG1275" s="82"/>
    </row>
    <row r="1276" spans="33:33">
      <c r="AG1276" s="82"/>
    </row>
    <row r="1277" spans="33:33">
      <c r="AG1277" s="82"/>
    </row>
    <row r="1278" spans="33:33">
      <c r="AG1278" s="82"/>
    </row>
    <row r="1279" spans="33:33">
      <c r="AG1279" s="82"/>
    </row>
    <row r="1280" spans="33:33">
      <c r="AG1280" s="82"/>
    </row>
    <row r="1281" spans="33:33">
      <c r="AG1281" s="82"/>
    </row>
    <row r="1282" spans="33:33">
      <c r="AG1282" s="82"/>
    </row>
    <row r="1283" spans="33:33">
      <c r="AG1283" s="82"/>
    </row>
    <row r="1284" spans="33:33">
      <c r="AG1284" s="82"/>
    </row>
    <row r="1285" spans="33:33">
      <c r="AG1285" s="82"/>
    </row>
    <row r="1286" spans="33:33">
      <c r="AG1286" s="82"/>
    </row>
    <row r="1287" spans="33:33">
      <c r="AG1287" s="82"/>
    </row>
    <row r="1288" spans="33:33">
      <c r="AG1288" s="82"/>
    </row>
    <row r="1289" spans="33:33">
      <c r="AG1289" s="82"/>
    </row>
    <row r="1290" spans="33:33">
      <c r="AG1290" s="82"/>
    </row>
    <row r="1291" spans="33:33">
      <c r="AG1291" s="82"/>
    </row>
    <row r="1292" spans="33:33">
      <c r="AG1292" s="82"/>
    </row>
    <row r="1293" spans="33:33">
      <c r="AG1293" s="82"/>
    </row>
    <row r="1294" spans="33:33">
      <c r="AG1294" s="82"/>
    </row>
    <row r="1295" spans="33:33">
      <c r="AG1295" s="82"/>
    </row>
    <row r="1296" spans="33:33">
      <c r="AG1296" s="82"/>
    </row>
    <row r="1297" spans="33:33">
      <c r="AG1297" s="82"/>
    </row>
    <row r="1298" spans="33:33">
      <c r="AG1298" s="82"/>
    </row>
    <row r="1299" spans="33:33">
      <c r="AG1299" s="82"/>
    </row>
    <row r="1300" spans="33:33">
      <c r="AG1300" s="82"/>
    </row>
    <row r="1301" spans="33:33">
      <c r="AG1301" s="82"/>
    </row>
    <row r="1302" spans="33:33">
      <c r="AG1302" s="82"/>
    </row>
    <row r="1303" spans="33:33">
      <c r="AG1303" s="82"/>
    </row>
    <row r="1304" spans="33:33">
      <c r="AG1304" s="82"/>
    </row>
    <row r="1305" spans="33:33">
      <c r="AG1305" s="82"/>
    </row>
    <row r="1306" spans="33:33">
      <c r="AG1306" s="82"/>
    </row>
    <row r="1307" spans="33:33">
      <c r="AG1307" s="82"/>
    </row>
    <row r="1308" spans="33:33">
      <c r="AG1308" s="82"/>
    </row>
    <row r="1309" spans="33:33">
      <c r="AG1309" s="82"/>
    </row>
    <row r="1310" spans="33:33">
      <c r="AG1310" s="82"/>
    </row>
    <row r="1311" spans="33:33">
      <c r="AG1311" s="82"/>
    </row>
    <row r="1312" spans="33:33">
      <c r="AG1312" s="82"/>
    </row>
    <row r="1313" spans="33:33">
      <c r="AG1313" s="82"/>
    </row>
    <row r="1314" spans="33:33">
      <c r="AG1314" s="82"/>
    </row>
    <row r="1315" spans="33:33">
      <c r="AG1315" s="82"/>
    </row>
    <row r="1316" spans="33:33">
      <c r="AG1316" s="82"/>
    </row>
    <row r="1317" spans="33:33">
      <c r="AG1317" s="82"/>
    </row>
    <row r="1318" spans="33:33">
      <c r="AG1318" s="82"/>
    </row>
    <row r="1319" spans="33:33">
      <c r="AG1319" s="82"/>
    </row>
    <row r="1320" spans="33:33">
      <c r="AG1320" s="82"/>
    </row>
    <row r="1321" spans="33:33">
      <c r="AG1321" s="82"/>
    </row>
    <row r="1322" spans="33:33">
      <c r="AG1322" s="82"/>
    </row>
    <row r="1323" spans="33:33">
      <c r="AG1323" s="82"/>
    </row>
    <row r="1324" spans="33:33">
      <c r="AG1324" s="82"/>
    </row>
    <row r="1325" spans="33:33">
      <c r="AG1325" s="82"/>
    </row>
    <row r="1326" spans="33:33">
      <c r="AG1326" s="82"/>
    </row>
    <row r="1327" spans="33:33">
      <c r="AG1327" s="82"/>
    </row>
    <row r="1328" spans="33:33">
      <c r="AG1328" s="82"/>
    </row>
    <row r="1329" spans="33:33">
      <c r="AG1329" s="82"/>
    </row>
    <row r="1330" spans="33:33">
      <c r="AG1330" s="82"/>
    </row>
    <row r="1331" spans="33:33">
      <c r="AG1331" s="82"/>
    </row>
    <row r="1332" spans="33:33">
      <c r="AG1332" s="82"/>
    </row>
    <row r="1333" spans="33:33">
      <c r="AG1333" s="82"/>
    </row>
    <row r="1334" spans="33:33">
      <c r="AG1334" s="82"/>
    </row>
    <row r="1335" spans="33:33">
      <c r="AG1335" s="82"/>
    </row>
    <row r="1336" spans="33:33">
      <c r="AG1336" s="82"/>
    </row>
    <row r="1337" spans="33:33">
      <c r="AG1337" s="82"/>
    </row>
    <row r="1338" spans="33:33">
      <c r="AG1338" s="82"/>
    </row>
    <row r="1339" spans="33:33">
      <c r="AG1339" s="82"/>
    </row>
    <row r="1340" spans="33:33">
      <c r="AG1340" s="82"/>
    </row>
    <row r="1341" spans="33:33">
      <c r="AG1341" s="82"/>
    </row>
    <row r="1342" spans="33:33">
      <c r="AG1342" s="82"/>
    </row>
    <row r="1343" spans="33:33">
      <c r="AG1343" s="82"/>
    </row>
    <row r="1344" spans="33:33">
      <c r="AG1344" s="82"/>
    </row>
    <row r="1345" spans="33:33">
      <c r="AG1345" s="82"/>
    </row>
    <row r="1346" spans="33:33">
      <c r="AG1346" s="82"/>
    </row>
    <row r="1347" spans="33:33">
      <c r="AG1347" s="82"/>
    </row>
    <row r="1348" spans="33:33">
      <c r="AG1348" s="82"/>
    </row>
    <row r="1349" spans="33:33">
      <c r="AG1349" s="82"/>
    </row>
    <row r="1350" spans="33:33">
      <c r="AG1350" s="82"/>
    </row>
    <row r="1351" spans="33:33">
      <c r="AG1351" s="82"/>
    </row>
    <row r="1352" spans="33:33">
      <c r="AG1352" s="82"/>
    </row>
    <row r="1353" spans="33:33">
      <c r="AG1353" s="82"/>
    </row>
    <row r="1354" spans="33:33">
      <c r="AG1354" s="82"/>
    </row>
    <row r="1355" spans="33:33">
      <c r="AG1355" s="82"/>
    </row>
    <row r="1356" spans="33:33">
      <c r="AG1356" s="82"/>
    </row>
    <row r="1357" spans="33:33">
      <c r="AG1357" s="82"/>
    </row>
    <row r="1358" spans="33:33">
      <c r="AG1358" s="82"/>
    </row>
    <row r="1359" spans="33:33">
      <c r="AG1359" s="82"/>
    </row>
    <row r="1360" spans="33:33">
      <c r="AG1360" s="82"/>
    </row>
    <row r="1361" spans="33:33">
      <c r="AG1361" s="82"/>
    </row>
    <row r="1362" spans="33:33">
      <c r="AG1362" s="82"/>
    </row>
    <row r="1363" spans="33:33">
      <c r="AG1363" s="82"/>
    </row>
    <row r="1364" spans="33:33">
      <c r="AG1364" s="82"/>
    </row>
    <row r="1365" spans="33:33">
      <c r="AG1365" s="82"/>
    </row>
    <row r="1366" spans="33:33">
      <c r="AG1366" s="82"/>
    </row>
    <row r="1367" spans="33:33">
      <c r="AG1367" s="82"/>
    </row>
    <row r="1368" spans="33:33">
      <c r="AG1368" s="82"/>
    </row>
    <row r="1369" spans="33:33">
      <c r="AG1369" s="82"/>
    </row>
    <row r="1370" spans="33:33">
      <c r="AG1370" s="82"/>
    </row>
    <row r="1371" spans="33:33">
      <c r="AG1371" s="82"/>
    </row>
    <row r="1372" spans="33:33">
      <c r="AG1372" s="82"/>
    </row>
    <row r="1373" spans="33:33">
      <c r="AG1373" s="82"/>
    </row>
    <row r="1374" spans="33:33">
      <c r="AG1374" s="82"/>
    </row>
    <row r="1375" spans="33:33">
      <c r="AG1375" s="82"/>
    </row>
    <row r="1376" spans="33:33">
      <c r="AG1376" s="82"/>
    </row>
    <row r="1377" spans="33:33">
      <c r="AG1377" s="82"/>
    </row>
    <row r="1378" spans="33:33">
      <c r="AG1378" s="82"/>
    </row>
    <row r="1379" spans="33:33">
      <c r="AG1379" s="82"/>
    </row>
    <row r="1380" spans="33:33">
      <c r="AG1380" s="82"/>
    </row>
    <row r="1381" spans="33:33">
      <c r="AG1381" s="82"/>
    </row>
    <row r="1382" spans="33:33">
      <c r="AG1382" s="82"/>
    </row>
    <row r="1383" spans="33:33">
      <c r="AG1383" s="82"/>
    </row>
    <row r="1384" spans="33:33">
      <c r="AG1384" s="82"/>
    </row>
    <row r="1385" spans="33:33">
      <c r="AG1385" s="82"/>
    </row>
    <row r="1386" spans="33:33">
      <c r="AG1386" s="82"/>
    </row>
    <row r="1387" spans="33:33">
      <c r="AG1387" s="82"/>
    </row>
    <row r="1388" spans="33:33">
      <c r="AG1388" s="82"/>
    </row>
    <row r="1389" spans="33:33">
      <c r="AG1389" s="82"/>
    </row>
    <row r="1390" spans="33:33">
      <c r="AG1390" s="82"/>
    </row>
    <row r="1391" spans="33:33">
      <c r="AG1391" s="82"/>
    </row>
    <row r="1392" spans="33:33">
      <c r="AG1392" s="82"/>
    </row>
    <row r="1393" spans="33:33">
      <c r="AG1393" s="82"/>
    </row>
    <row r="1394" spans="33:33">
      <c r="AG1394" s="82"/>
    </row>
    <row r="1395" spans="33:33">
      <c r="AG1395" s="82"/>
    </row>
    <row r="1396" spans="33:33">
      <c r="AG1396" s="82"/>
    </row>
    <row r="1397" spans="33:33">
      <c r="AG1397" s="82"/>
    </row>
    <row r="1398" spans="33:33">
      <c r="AG1398" s="82"/>
    </row>
    <row r="1399" spans="33:33">
      <c r="AG1399" s="82"/>
    </row>
    <row r="1400" spans="33:33">
      <c r="AG1400" s="82"/>
    </row>
    <row r="1401" spans="33:33">
      <c r="AG1401" s="82"/>
    </row>
    <row r="1402" spans="33:33">
      <c r="AG1402" s="82"/>
    </row>
    <row r="1403" spans="33:33">
      <c r="AG1403" s="82"/>
    </row>
    <row r="1404" spans="33:33">
      <c r="AG1404" s="82"/>
    </row>
    <row r="1405" spans="33:33">
      <c r="AG1405" s="82"/>
    </row>
    <row r="1406" spans="33:33">
      <c r="AG1406" s="82"/>
    </row>
    <row r="1407" spans="33:33">
      <c r="AG1407" s="82"/>
    </row>
    <row r="1408" spans="33:33">
      <c r="AG1408" s="82"/>
    </row>
    <row r="1409" spans="33:33">
      <c r="AG1409" s="82"/>
    </row>
    <row r="1410" spans="33:33">
      <c r="AG1410" s="82"/>
    </row>
    <row r="1411" spans="33:33">
      <c r="AG1411" s="82"/>
    </row>
    <row r="1412" spans="33:33">
      <c r="AG1412" s="82"/>
    </row>
    <row r="1413" spans="33:33">
      <c r="AG1413" s="82"/>
    </row>
    <row r="1414" spans="33:33">
      <c r="AG1414" s="82"/>
    </row>
    <row r="1415" spans="33:33">
      <c r="AG1415" s="82"/>
    </row>
    <row r="1416" spans="33:33">
      <c r="AG1416" s="82"/>
    </row>
    <row r="1417" spans="33:33">
      <c r="AG1417" s="82"/>
    </row>
    <row r="1418" spans="33:33">
      <c r="AG1418" s="82"/>
    </row>
    <row r="1419" spans="33:33">
      <c r="AG1419" s="82"/>
    </row>
    <row r="1420" spans="33:33">
      <c r="AG1420" s="82"/>
    </row>
    <row r="1421" spans="33:33">
      <c r="AG1421" s="82"/>
    </row>
    <row r="1422" spans="33:33">
      <c r="AG1422" s="82"/>
    </row>
    <row r="1423" spans="33:33">
      <c r="AG1423" s="82"/>
    </row>
    <row r="1424" spans="33:33">
      <c r="AG1424" s="82"/>
    </row>
    <row r="1425" spans="33:33">
      <c r="AG1425" s="82"/>
    </row>
    <row r="1426" spans="33:33">
      <c r="AG1426" s="82"/>
    </row>
    <row r="1427" spans="33:33">
      <c r="AG1427" s="82"/>
    </row>
    <row r="1428" spans="33:33">
      <c r="AG1428" s="82"/>
    </row>
    <row r="1429" spans="33:33">
      <c r="AG1429" s="82"/>
    </row>
    <row r="1430" spans="33:33">
      <c r="AG1430" s="82"/>
    </row>
    <row r="1431" spans="33:33">
      <c r="AG1431" s="82"/>
    </row>
    <row r="1432" spans="33:33">
      <c r="AG1432" s="82"/>
    </row>
    <row r="1433" spans="33:33">
      <c r="AG1433" s="82"/>
    </row>
    <row r="1434" spans="33:33">
      <c r="AG1434" s="82"/>
    </row>
    <row r="1435" spans="33:33">
      <c r="AG1435" s="82"/>
    </row>
    <row r="1436" spans="33:33">
      <c r="AG1436" s="82"/>
    </row>
    <row r="1437" spans="33:33">
      <c r="AG1437" s="82"/>
    </row>
    <row r="1438" spans="33:33">
      <c r="AG1438" s="82"/>
    </row>
    <row r="1439" spans="33:33">
      <c r="AG1439" s="82"/>
    </row>
    <row r="1440" spans="33:33">
      <c r="AG1440" s="82"/>
    </row>
    <row r="1441" spans="33:33">
      <c r="AG1441" s="82"/>
    </row>
    <row r="1442" spans="33:33">
      <c r="AG1442" s="82"/>
    </row>
    <row r="1443" spans="33:33">
      <c r="AG1443" s="82"/>
    </row>
    <row r="1444" spans="33:33">
      <c r="AG1444" s="82"/>
    </row>
    <row r="1445" spans="33:33">
      <c r="AG1445" s="82"/>
    </row>
    <row r="1446" spans="33:33">
      <c r="AG1446" s="82"/>
    </row>
    <row r="1447" spans="33:33">
      <c r="AG1447" s="82"/>
    </row>
    <row r="1448" spans="33:33">
      <c r="AG1448" s="82"/>
    </row>
    <row r="1449" spans="33:33">
      <c r="AG1449" s="82"/>
    </row>
    <row r="1450" spans="33:33">
      <c r="AG1450" s="82"/>
    </row>
    <row r="1451" spans="33:33">
      <c r="AG1451" s="82"/>
    </row>
    <row r="1452" spans="33:33">
      <c r="AG1452" s="82"/>
    </row>
    <row r="1453" spans="33:33">
      <c r="AG1453" s="82"/>
    </row>
    <row r="1454" spans="33:33">
      <c r="AG1454" s="82"/>
    </row>
    <row r="1455" spans="33:33">
      <c r="AG1455" s="82"/>
    </row>
    <row r="1456" spans="33:33">
      <c r="AG1456" s="82"/>
    </row>
    <row r="1457" spans="33:33">
      <c r="AG1457" s="82"/>
    </row>
    <row r="1458" spans="33:33">
      <c r="AG1458" s="82"/>
    </row>
    <row r="1459" spans="33:33">
      <c r="AG1459" s="82"/>
    </row>
    <row r="1460" spans="33:33">
      <c r="AG1460" s="82"/>
    </row>
    <row r="1461" spans="33:33">
      <c r="AG1461" s="82"/>
    </row>
    <row r="1462" spans="33:33">
      <c r="AG1462" s="82"/>
    </row>
    <row r="1463" spans="33:33">
      <c r="AG1463" s="82"/>
    </row>
    <row r="1464" spans="33:33">
      <c r="AG1464" s="82"/>
    </row>
    <row r="1465" spans="33:33">
      <c r="AG1465" s="82"/>
    </row>
    <row r="1466" spans="33:33">
      <c r="AG1466" s="82"/>
    </row>
    <row r="1467" spans="33:33">
      <c r="AG1467" s="82"/>
    </row>
    <row r="1468" spans="33:33">
      <c r="AG1468" s="82"/>
    </row>
    <row r="1469" spans="33:33">
      <c r="AG1469" s="82"/>
    </row>
    <row r="1470" spans="33:33">
      <c r="AG1470" s="82"/>
    </row>
    <row r="1471" spans="33:33">
      <c r="AG1471" s="82"/>
    </row>
    <row r="1472" spans="33:33">
      <c r="AG1472" s="82"/>
    </row>
    <row r="1473" spans="33:33">
      <c r="AG1473" s="82"/>
    </row>
    <row r="1474" spans="33:33">
      <c r="AG1474" s="82"/>
    </row>
    <row r="1475" spans="33:33">
      <c r="AG1475" s="82"/>
    </row>
    <row r="1476" spans="33:33">
      <c r="AG1476" s="82"/>
    </row>
    <row r="1477" spans="33:33">
      <c r="AG1477" s="82"/>
    </row>
    <row r="1478" spans="33:33">
      <c r="AG1478" s="82"/>
    </row>
    <row r="1479" spans="33:33">
      <c r="AG1479" s="82"/>
    </row>
    <row r="1480" spans="33:33">
      <c r="AG1480" s="82"/>
    </row>
    <row r="1481" spans="33:33">
      <c r="AG1481" s="82"/>
    </row>
    <row r="1482" spans="33:33">
      <c r="AG1482" s="82"/>
    </row>
    <row r="1483" spans="33:33">
      <c r="AG1483" s="82"/>
    </row>
    <row r="1484" spans="33:33">
      <c r="AG1484" s="82"/>
    </row>
    <row r="1485" spans="33:33">
      <c r="AG1485" s="82"/>
    </row>
    <row r="1486" spans="33:33">
      <c r="AG1486" s="82"/>
    </row>
    <row r="1487" spans="33:33">
      <c r="AG1487" s="82"/>
    </row>
    <row r="1488" spans="33:33">
      <c r="AG1488" s="82"/>
    </row>
    <row r="1489" spans="33:33">
      <c r="AG1489" s="82"/>
    </row>
    <row r="1490" spans="33:33">
      <c r="AG1490" s="82"/>
    </row>
    <row r="1491" spans="33:33">
      <c r="AG1491" s="82"/>
    </row>
    <row r="1492" spans="33:33">
      <c r="AG1492" s="82"/>
    </row>
    <row r="1493" spans="33:33">
      <c r="AG1493" s="82"/>
    </row>
    <row r="1494" spans="33:33">
      <c r="AG1494" s="82"/>
    </row>
    <row r="1495" spans="33:33">
      <c r="AG1495" s="82"/>
    </row>
    <row r="1496" spans="33:33">
      <c r="AG1496" s="82"/>
    </row>
    <row r="1497" spans="33:33">
      <c r="AG1497" s="82"/>
    </row>
    <row r="1498" spans="33:33">
      <c r="AG1498" s="82"/>
    </row>
    <row r="1499" spans="33:33">
      <c r="AG1499" s="82"/>
    </row>
    <row r="1500" spans="33:33">
      <c r="AG1500" s="82"/>
    </row>
    <row r="1501" spans="33:33">
      <c r="AG1501" s="82"/>
    </row>
    <row r="1502" spans="33:33">
      <c r="AG1502" s="82"/>
    </row>
    <row r="1503" spans="33:33">
      <c r="AG1503" s="82"/>
    </row>
    <row r="1504" spans="33:33">
      <c r="AG1504" s="82"/>
    </row>
    <row r="1505" spans="33:33">
      <c r="AG1505" s="82"/>
    </row>
    <row r="1506" spans="33:33">
      <c r="AG1506" s="82"/>
    </row>
    <row r="1507" spans="33:33">
      <c r="AG1507" s="82"/>
    </row>
    <row r="1508" spans="33:33">
      <c r="AG1508" s="82"/>
    </row>
    <row r="1509" spans="33:33">
      <c r="AG1509" s="82"/>
    </row>
    <row r="1510" spans="33:33">
      <c r="AG1510" s="82"/>
    </row>
    <row r="1511" spans="33:33">
      <c r="AG1511" s="82"/>
    </row>
    <row r="1512" spans="33:33">
      <c r="AG1512" s="82"/>
    </row>
    <row r="1513" spans="33:33">
      <c r="AG1513" s="82"/>
    </row>
    <row r="1514" spans="33:33">
      <c r="AG1514" s="82"/>
    </row>
    <row r="1515" spans="33:33">
      <c r="AG1515" s="82"/>
    </row>
    <row r="1516" spans="33:33">
      <c r="AG1516" s="82"/>
    </row>
    <row r="1517" spans="33:33">
      <c r="AG1517" s="82"/>
    </row>
    <row r="1518" spans="33:33">
      <c r="AG1518" s="82"/>
    </row>
    <row r="1519" spans="33:33">
      <c r="AG1519" s="82"/>
    </row>
    <row r="1520" spans="33:33">
      <c r="AG1520" s="82"/>
    </row>
    <row r="1521" spans="33:33">
      <c r="AG1521" s="82"/>
    </row>
    <row r="1522" spans="33:33">
      <c r="AG1522" s="82"/>
    </row>
    <row r="1523" spans="33:33">
      <c r="AG1523" s="82"/>
    </row>
    <row r="1524" spans="33:33">
      <c r="AG1524" s="82"/>
    </row>
    <row r="1525" spans="33:33">
      <c r="AG1525" s="82"/>
    </row>
    <row r="1526" spans="33:33">
      <c r="AG1526" s="82"/>
    </row>
    <row r="1527" spans="33:33">
      <c r="AG1527" s="82"/>
    </row>
    <row r="1528" spans="33:33">
      <c r="AG1528" s="82"/>
    </row>
    <row r="1529" spans="33:33">
      <c r="AG1529" s="82"/>
    </row>
    <row r="1530" spans="33:33">
      <c r="AG1530" s="82"/>
    </row>
    <row r="1531" spans="33:33">
      <c r="AG1531" s="82"/>
    </row>
    <row r="1532" spans="33:33">
      <c r="AG1532" s="82"/>
    </row>
    <row r="1533" spans="33:33">
      <c r="AG1533" s="82"/>
    </row>
    <row r="1534" spans="33:33">
      <c r="AG1534" s="82"/>
    </row>
    <row r="1535" spans="33:33">
      <c r="AG1535" s="82"/>
    </row>
    <row r="1536" spans="33:33">
      <c r="AG1536" s="82"/>
    </row>
    <row r="1537" spans="33:33">
      <c r="AG1537" s="82"/>
    </row>
    <row r="1538" spans="33:33">
      <c r="AG1538" s="82"/>
    </row>
    <row r="1539" spans="33:33">
      <c r="AG1539" s="82"/>
    </row>
    <row r="1540" spans="33:33">
      <c r="AG1540" s="82"/>
    </row>
    <row r="1541" spans="33:33">
      <c r="AG1541" s="82"/>
    </row>
    <row r="1542" spans="33:33">
      <c r="AG1542" s="82"/>
    </row>
    <row r="1543" spans="33:33">
      <c r="AG1543" s="82"/>
    </row>
    <row r="1544" spans="33:33">
      <c r="AG1544" s="82"/>
    </row>
    <row r="1545" spans="33:33">
      <c r="AG1545" s="82"/>
    </row>
    <row r="1546" spans="33:33">
      <c r="AG1546" s="82"/>
    </row>
    <row r="1547" spans="33:33">
      <c r="AG1547" s="82"/>
    </row>
    <row r="1548" spans="33:33">
      <c r="AG1548" s="82"/>
    </row>
    <row r="1549" spans="33:33">
      <c r="AG1549" s="82"/>
    </row>
    <row r="1550" spans="33:33">
      <c r="AG1550" s="82"/>
    </row>
    <row r="1551" spans="33:33">
      <c r="AG1551" s="82"/>
    </row>
    <row r="1552" spans="33:33">
      <c r="AG1552" s="82"/>
    </row>
    <row r="1553" spans="33:33">
      <c r="AG1553" s="82"/>
    </row>
    <row r="1554" spans="33:33">
      <c r="AG1554" s="82"/>
    </row>
    <row r="1555" spans="33:33">
      <c r="AG1555" s="82"/>
    </row>
    <row r="1556" spans="33:33">
      <c r="AG1556" s="82"/>
    </row>
    <row r="1557" spans="33:33">
      <c r="AG1557" s="82"/>
    </row>
    <row r="1558" spans="33:33">
      <c r="AG1558" s="82"/>
    </row>
    <row r="1559" spans="33:33">
      <c r="AG1559" s="82"/>
    </row>
    <row r="1560" spans="33:33">
      <c r="AG1560" s="82"/>
    </row>
    <row r="1561" spans="33:33">
      <c r="AG1561" s="82"/>
    </row>
    <row r="1562" spans="33:33">
      <c r="AG1562" s="82"/>
    </row>
    <row r="1563" spans="33:33">
      <c r="AG1563" s="82"/>
    </row>
    <row r="1564" spans="33:33">
      <c r="AG1564" s="82"/>
    </row>
    <row r="1565" spans="33:33">
      <c r="AG1565" s="82"/>
    </row>
    <row r="1566" spans="33:33">
      <c r="AG1566" s="82"/>
    </row>
    <row r="1567" spans="33:33">
      <c r="AG1567" s="82"/>
    </row>
    <row r="1568" spans="33:33">
      <c r="AG1568" s="82"/>
    </row>
    <row r="1569" spans="33:33">
      <c r="AG1569" s="82"/>
    </row>
    <row r="1570" spans="33:33">
      <c r="AG1570" s="82"/>
    </row>
    <row r="1571" spans="33:33">
      <c r="AG1571" s="82"/>
    </row>
    <row r="1572" spans="33:33">
      <c r="AG1572" s="82"/>
    </row>
    <row r="1573" spans="33:33">
      <c r="AG1573" s="82"/>
    </row>
    <row r="1574" spans="33:33">
      <c r="AG1574" s="82"/>
    </row>
    <row r="1575" spans="33:33">
      <c r="AG1575" s="82"/>
    </row>
    <row r="1576" spans="33:33">
      <c r="AG1576" s="82"/>
    </row>
    <row r="1577" spans="33:33">
      <c r="AG1577" s="82"/>
    </row>
    <row r="1578" spans="33:33">
      <c r="AG1578" s="82"/>
    </row>
    <row r="1579" spans="33:33">
      <c r="AG1579" s="82"/>
    </row>
    <row r="1580" spans="33:33">
      <c r="AG1580" s="82"/>
    </row>
    <row r="1581" spans="33:33">
      <c r="AG1581" s="82"/>
    </row>
    <row r="1582" spans="33:33">
      <c r="AG1582" s="82"/>
    </row>
    <row r="1583" spans="33:33">
      <c r="AG1583" s="82"/>
    </row>
    <row r="1584" spans="33:33">
      <c r="AG1584" s="82"/>
    </row>
    <row r="1585" spans="33:33">
      <c r="AG1585" s="82"/>
    </row>
    <row r="1586" spans="33:33">
      <c r="AG1586" s="82"/>
    </row>
    <row r="1587" spans="33:33">
      <c r="AG1587" s="82"/>
    </row>
    <row r="1588" spans="33:33">
      <c r="AG1588" s="82"/>
    </row>
    <row r="1589" spans="33:33">
      <c r="AG1589" s="82"/>
    </row>
    <row r="1590" spans="33:33">
      <c r="AG1590" s="82"/>
    </row>
    <row r="1591" spans="33:33">
      <c r="AG1591" s="82"/>
    </row>
    <row r="1592" spans="33:33">
      <c r="AG1592" s="82"/>
    </row>
    <row r="1593" spans="33:33">
      <c r="AG1593" s="82"/>
    </row>
    <row r="1594" spans="33:33">
      <c r="AG1594" s="82"/>
    </row>
    <row r="1595" spans="33:33">
      <c r="AG1595" s="82"/>
    </row>
    <row r="1596" spans="33:33">
      <c r="AG1596" s="82"/>
    </row>
    <row r="1597" spans="33:33">
      <c r="AG1597" s="82"/>
    </row>
    <row r="1598" spans="33:33">
      <c r="AG1598" s="82"/>
    </row>
    <row r="1599" spans="33:33">
      <c r="AG1599" s="82"/>
    </row>
    <row r="1600" spans="33:33">
      <c r="AG1600" s="82"/>
    </row>
    <row r="1601" spans="33:33">
      <c r="AG1601" s="82"/>
    </row>
    <row r="1602" spans="33:33">
      <c r="AG1602" s="82"/>
    </row>
    <row r="1603" spans="33:33">
      <c r="AG1603" s="82"/>
    </row>
    <row r="1604" spans="33:33">
      <c r="AG1604" s="82"/>
    </row>
    <row r="1605" spans="33:33">
      <c r="AG1605" s="82"/>
    </row>
    <row r="1606" spans="33:33">
      <c r="AG1606" s="82"/>
    </row>
    <row r="1607" spans="33:33">
      <c r="AG1607" s="82"/>
    </row>
    <row r="1608" spans="33:33">
      <c r="AG1608" s="82"/>
    </row>
    <row r="1609" spans="33:33">
      <c r="AG1609" s="82"/>
    </row>
    <row r="1610" spans="33:33">
      <c r="AG1610" s="82"/>
    </row>
    <row r="1611" spans="33:33">
      <c r="AG1611" s="82"/>
    </row>
    <row r="1612" spans="33:33">
      <c r="AG1612" s="82"/>
    </row>
    <row r="1613" spans="33:33">
      <c r="AG1613" s="82"/>
    </row>
    <row r="1614" spans="33:33">
      <c r="AG1614" s="82"/>
    </row>
    <row r="1615" spans="33:33">
      <c r="AG1615" s="82"/>
    </row>
    <row r="1616" spans="33:33">
      <c r="AG1616" s="82"/>
    </row>
    <row r="1617" spans="33:33">
      <c r="AG1617" s="82"/>
    </row>
    <row r="1618" spans="33:33">
      <c r="AG1618" s="82"/>
    </row>
    <row r="1619" spans="33:33">
      <c r="AG1619" s="82"/>
    </row>
    <row r="1620" spans="33:33">
      <c r="AG1620" s="82"/>
    </row>
    <row r="1621" spans="33:33">
      <c r="AG1621" s="82"/>
    </row>
    <row r="1622" spans="33:33">
      <c r="AG1622" s="82"/>
    </row>
    <row r="1623" spans="33:33">
      <c r="AG1623" s="82"/>
    </row>
    <row r="1624" spans="33:33">
      <c r="AG1624" s="82"/>
    </row>
    <row r="1625" spans="33:33">
      <c r="AG1625" s="82"/>
    </row>
    <row r="1626" spans="33:33">
      <c r="AG1626" s="82"/>
    </row>
    <row r="1627" spans="33:33">
      <c r="AG1627" s="82"/>
    </row>
    <row r="1628" spans="33:33">
      <c r="AG1628" s="82"/>
    </row>
    <row r="1629" spans="33:33">
      <c r="AG1629" s="82"/>
    </row>
    <row r="1630" spans="33:33">
      <c r="AG1630" s="82"/>
    </row>
    <row r="1631" spans="33:33">
      <c r="AG1631" s="82"/>
    </row>
    <row r="1632" spans="33:33">
      <c r="AG1632" s="82"/>
    </row>
    <row r="1633" spans="33:33">
      <c r="AG1633" s="82"/>
    </row>
    <row r="1634" spans="33:33">
      <c r="AG1634" s="82"/>
    </row>
    <row r="1635" spans="33:33">
      <c r="AG1635" s="82"/>
    </row>
    <row r="1636" spans="33:33">
      <c r="AG1636" s="82"/>
    </row>
    <row r="1637" spans="33:33">
      <c r="AG1637" s="82"/>
    </row>
    <row r="1638" spans="33:33">
      <c r="AG1638" s="82"/>
    </row>
    <row r="1639" spans="33:33">
      <c r="AG1639" s="82"/>
    </row>
    <row r="1640" spans="33:33">
      <c r="AG1640" s="82"/>
    </row>
    <row r="1641" spans="33:33">
      <c r="AG1641" s="82"/>
    </row>
    <row r="1642" spans="33:33">
      <c r="AG1642" s="82"/>
    </row>
    <row r="1643" spans="33:33">
      <c r="AG1643" s="82"/>
    </row>
    <row r="1644" spans="33:33">
      <c r="AG1644" s="82"/>
    </row>
    <row r="1645" spans="33:33">
      <c r="AG1645" s="82"/>
    </row>
    <row r="1646" spans="33:33">
      <c r="AG1646" s="82"/>
    </row>
    <row r="1647" spans="33:33">
      <c r="AG1647" s="82"/>
    </row>
    <row r="1648" spans="33:33">
      <c r="AG1648" s="82"/>
    </row>
    <row r="1649" spans="33:33">
      <c r="AG1649" s="82"/>
    </row>
    <row r="1650" spans="33:33">
      <c r="AG1650" s="82"/>
    </row>
    <row r="1651" spans="33:33">
      <c r="AG1651" s="82"/>
    </row>
    <row r="1652" spans="33:33">
      <c r="AG1652" s="82"/>
    </row>
    <row r="1653" spans="33:33">
      <c r="AG1653" s="82"/>
    </row>
    <row r="1654" spans="33:33">
      <c r="AG1654" s="82"/>
    </row>
    <row r="1655" spans="33:33">
      <c r="AG1655" s="82"/>
    </row>
    <row r="1656" spans="33:33">
      <c r="AG1656" s="82"/>
    </row>
    <row r="1657" spans="33:33">
      <c r="AG1657" s="82"/>
    </row>
    <row r="1658" spans="33:33">
      <c r="AG1658" s="82"/>
    </row>
    <row r="1659" spans="33:33">
      <c r="AG1659" s="82"/>
    </row>
    <row r="1660" spans="33:33">
      <c r="AG1660" s="82"/>
    </row>
    <row r="1661" spans="33:33">
      <c r="AG1661" s="82"/>
    </row>
    <row r="1662" spans="33:33">
      <c r="AG1662" s="82"/>
    </row>
    <row r="1663" spans="33:33">
      <c r="AG1663" s="82"/>
    </row>
    <row r="1664" spans="33:33">
      <c r="AG1664" s="82"/>
    </row>
    <row r="1665" spans="33:33">
      <c r="AG1665" s="82"/>
    </row>
    <row r="1666" spans="33:33">
      <c r="AG1666" s="82"/>
    </row>
    <row r="1667" spans="33:33">
      <c r="AG1667" s="82"/>
    </row>
    <row r="1668" spans="33:33">
      <c r="AG1668" s="82"/>
    </row>
    <row r="1669" spans="33:33">
      <c r="AG1669" s="82"/>
    </row>
    <row r="1670" spans="33:33">
      <c r="AG1670" s="82"/>
    </row>
  </sheetData>
  <mergeCells count="517">
    <mergeCell ref="S7:T7"/>
    <mergeCell ref="I45:N45"/>
    <mergeCell ref="I46:J46"/>
    <mergeCell ref="K46:L46"/>
    <mergeCell ref="M46:N46"/>
    <mergeCell ref="O47:P47"/>
    <mergeCell ref="R47:S47"/>
    <mergeCell ref="P48:Q48"/>
    <mergeCell ref="S48:T48"/>
    <mergeCell ref="O49:P49"/>
    <mergeCell ref="R49:S49"/>
    <mergeCell ref="P50:Q50"/>
    <mergeCell ref="S50:T50"/>
    <mergeCell ref="AJ56:AN56"/>
    <mergeCell ref="AO56:AS56"/>
    <mergeCell ref="AT56:AX56"/>
    <mergeCell ref="AY56:BC56"/>
    <mergeCell ref="BD56:BH56"/>
    <mergeCell ref="AJ57:AN57"/>
    <mergeCell ref="AO57:AS57"/>
    <mergeCell ref="AT57:AX57"/>
    <mergeCell ref="AY57:BC57"/>
    <mergeCell ref="BD57:BH57"/>
    <mergeCell ref="AJ58:AN58"/>
    <mergeCell ref="AO58:AS58"/>
    <mergeCell ref="AT58:AX58"/>
    <mergeCell ref="AY58:BC58"/>
    <mergeCell ref="BD58:BH58"/>
    <mergeCell ref="Y107:AG107"/>
    <mergeCell ref="Y108:AG108"/>
    <mergeCell ref="I111:T111"/>
    <mergeCell ref="B116:G116"/>
    <mergeCell ref="I116:V116"/>
    <mergeCell ref="B117:G117"/>
    <mergeCell ref="I117:L117"/>
    <mergeCell ref="M117:P117"/>
    <mergeCell ref="Q117:T117"/>
    <mergeCell ref="B118:G118"/>
    <mergeCell ref="I118:L118"/>
    <mergeCell ref="M118:P118"/>
    <mergeCell ref="Q118:T118"/>
    <mergeCell ref="C127:G127"/>
    <mergeCell ref="I127:L127"/>
    <mergeCell ref="M127:P127"/>
    <mergeCell ref="Q127:T127"/>
    <mergeCell ref="C128:G128"/>
    <mergeCell ref="I128:L128"/>
    <mergeCell ref="M128:P128"/>
    <mergeCell ref="Q128:T128"/>
    <mergeCell ref="B129:G129"/>
    <mergeCell ref="I129:L129"/>
    <mergeCell ref="M129:P129"/>
    <mergeCell ref="Q129:T129"/>
    <mergeCell ref="B136:D136"/>
    <mergeCell ref="L136:T136"/>
    <mergeCell ref="C137:D137"/>
    <mergeCell ref="M137:T137"/>
    <mergeCell ref="H138:J138"/>
    <mergeCell ref="L138:T138"/>
    <mergeCell ref="C139:E139"/>
    <mergeCell ref="M139:T139"/>
    <mergeCell ref="C140:D140"/>
    <mergeCell ref="L140:T140"/>
    <mergeCell ref="B149:D149"/>
    <mergeCell ref="G149:M149"/>
    <mergeCell ref="N149:T149"/>
    <mergeCell ref="C150:D150"/>
    <mergeCell ref="H150:M150"/>
    <mergeCell ref="O150:T150"/>
    <mergeCell ref="C152:E152"/>
    <mergeCell ref="C153:D153"/>
    <mergeCell ref="C162:G162"/>
    <mergeCell ref="H162:L162"/>
    <mergeCell ref="M162:Q162"/>
    <mergeCell ref="R162:V162"/>
    <mergeCell ref="W162:AA162"/>
    <mergeCell ref="C163:G163"/>
    <mergeCell ref="H163:L163"/>
    <mergeCell ref="M163:Q163"/>
    <mergeCell ref="R163:V163"/>
    <mergeCell ref="W163:AA163"/>
    <mergeCell ref="C164:G164"/>
    <mergeCell ref="H164:L164"/>
    <mergeCell ref="M164:Q164"/>
    <mergeCell ref="R164:V164"/>
    <mergeCell ref="W164:AA164"/>
    <mergeCell ref="C165:G165"/>
    <mergeCell ref="H165:L165"/>
    <mergeCell ref="M165:Q165"/>
    <mergeCell ref="R165:V165"/>
    <mergeCell ref="W165:AA165"/>
    <mergeCell ref="L171:M171"/>
    <mergeCell ref="Q172:W172"/>
    <mergeCell ref="I173:J173"/>
    <mergeCell ref="Q173:W173"/>
    <mergeCell ref="J174:K174"/>
    <mergeCell ref="S174:T174"/>
    <mergeCell ref="I176:J176"/>
    <mergeCell ref="Q176:W176"/>
    <mergeCell ref="J177:K177"/>
    <mergeCell ref="S177:T177"/>
    <mergeCell ref="P179:Q179"/>
    <mergeCell ref="K187:L187"/>
    <mergeCell ref="Y189:AG189"/>
    <mergeCell ref="E202:H202"/>
    <mergeCell ref="L202:Q202"/>
    <mergeCell ref="Y220:AG220"/>
    <mergeCell ref="J221:L221"/>
    <mergeCell ref="J224:L224"/>
    <mergeCell ref="D227:G227"/>
    <mergeCell ref="Q269:R269"/>
    <mergeCell ref="Q271:R271"/>
    <mergeCell ref="Q273:R273"/>
    <mergeCell ref="Q275:R275"/>
    <mergeCell ref="K279:W279"/>
    <mergeCell ref="Y284:AG284"/>
    <mergeCell ref="T302:U302"/>
    <mergeCell ref="I336:K336"/>
    <mergeCell ref="B357:E357"/>
    <mergeCell ref="F357:J357"/>
    <mergeCell ref="K357:M357"/>
    <mergeCell ref="N357:W357"/>
    <mergeCell ref="L416:Z416"/>
    <mergeCell ref="C427:G427"/>
    <mergeCell ref="H427:P427"/>
    <mergeCell ref="Q427:W427"/>
    <mergeCell ref="L458:M458"/>
    <mergeCell ref="L459:M459"/>
    <mergeCell ref="L460:M460"/>
    <mergeCell ref="L461:M461"/>
    <mergeCell ref="C488:F488"/>
    <mergeCell ref="Y489:AA489"/>
    <mergeCell ref="AB489:AF489"/>
    <mergeCell ref="B512:G512"/>
    <mergeCell ref="B517:V517"/>
    <mergeCell ref="B518:V518"/>
    <mergeCell ref="B519:V519"/>
    <mergeCell ref="B520:V520"/>
    <mergeCell ref="B521:V521"/>
    <mergeCell ref="B522:V522"/>
    <mergeCell ref="B523:V523"/>
    <mergeCell ref="B524:V524"/>
    <mergeCell ref="B534:G534"/>
    <mergeCell ref="L541:O541"/>
    <mergeCell ref="L543:O543"/>
    <mergeCell ref="K552:N552"/>
    <mergeCell ref="C555:X555"/>
    <mergeCell ref="K564:N564"/>
    <mergeCell ref="Y610:AA610"/>
    <mergeCell ref="Y611:AA611"/>
    <mergeCell ref="Y613:AA613"/>
    <mergeCell ref="AC613:AD613"/>
    <mergeCell ref="Y614:AA614"/>
    <mergeCell ref="AC614:AD614"/>
    <mergeCell ref="C632:G632"/>
    <mergeCell ref="H632:J632"/>
    <mergeCell ref="K632:W632"/>
    <mergeCell ref="A1:X2"/>
    <mergeCell ref="Y1:AG2"/>
    <mergeCell ref="Y8:AG11"/>
    <mergeCell ref="D12:W14"/>
    <mergeCell ref="D16:W18"/>
    <mergeCell ref="Y19:AG20"/>
    <mergeCell ref="D22:W26"/>
    <mergeCell ref="D33:W37"/>
    <mergeCell ref="B41:X42"/>
    <mergeCell ref="B45:B46"/>
    <mergeCell ref="C45:E46"/>
    <mergeCell ref="F45:H46"/>
    <mergeCell ref="O45:U46"/>
    <mergeCell ref="V45:X46"/>
    <mergeCell ref="B47:B48"/>
    <mergeCell ref="C47:E48"/>
    <mergeCell ref="F47:H48"/>
    <mergeCell ref="I47:J48"/>
    <mergeCell ref="K47:L48"/>
    <mergeCell ref="V47:W48"/>
    <mergeCell ref="B49:B50"/>
    <mergeCell ref="C49:E50"/>
    <mergeCell ref="F49:H50"/>
    <mergeCell ref="I49:J50"/>
    <mergeCell ref="K49:L50"/>
    <mergeCell ref="V49:W50"/>
    <mergeCell ref="A54:X55"/>
    <mergeCell ref="Y54:AG55"/>
    <mergeCell ref="D58:E59"/>
    <mergeCell ref="D60:E62"/>
    <mergeCell ref="D63:E65"/>
    <mergeCell ref="D66:E68"/>
    <mergeCell ref="D69:E71"/>
    <mergeCell ref="D72:E77"/>
    <mergeCell ref="D81:E82"/>
    <mergeCell ref="D83:E85"/>
    <mergeCell ref="D86:E88"/>
    <mergeCell ref="D89:E91"/>
    <mergeCell ref="D92:E94"/>
    <mergeCell ref="D95:E97"/>
    <mergeCell ref="D98:E103"/>
    <mergeCell ref="L98:L103"/>
    <mergeCell ref="M98:M103"/>
    <mergeCell ref="P98:P103"/>
    <mergeCell ref="R98:R103"/>
    <mergeCell ref="Y98:Y103"/>
    <mergeCell ref="Z98:Z103"/>
    <mergeCell ref="AB98:AB103"/>
    <mergeCell ref="A105:X106"/>
    <mergeCell ref="Y105:AG106"/>
    <mergeCell ref="B111:G115"/>
    <mergeCell ref="H111:H115"/>
    <mergeCell ref="U111:U115"/>
    <mergeCell ref="V111:V115"/>
    <mergeCell ref="W111:W115"/>
    <mergeCell ref="X111:X115"/>
    <mergeCell ref="Y111:Y115"/>
    <mergeCell ref="I112:L115"/>
    <mergeCell ref="M112:P115"/>
    <mergeCell ref="Q112:T115"/>
    <mergeCell ref="B119:B124"/>
    <mergeCell ref="C119:G120"/>
    <mergeCell ref="H119:H120"/>
    <mergeCell ref="I119:L120"/>
    <mergeCell ref="M119:P120"/>
    <mergeCell ref="Q119:T120"/>
    <mergeCell ref="U119:U120"/>
    <mergeCell ref="V119:V120"/>
    <mergeCell ref="W119:W120"/>
    <mergeCell ref="X119:X120"/>
    <mergeCell ref="Y119:Y120"/>
    <mergeCell ref="C121:G122"/>
    <mergeCell ref="H121:H122"/>
    <mergeCell ref="I121:T122"/>
    <mergeCell ref="U121:U122"/>
    <mergeCell ref="V121:V122"/>
    <mergeCell ref="W121:W122"/>
    <mergeCell ref="X121:X122"/>
    <mergeCell ref="Y121:Y122"/>
    <mergeCell ref="C123:G124"/>
    <mergeCell ref="H123:H124"/>
    <mergeCell ref="I123:L124"/>
    <mergeCell ref="M123:P124"/>
    <mergeCell ref="Q123:T124"/>
    <mergeCell ref="U123:U124"/>
    <mergeCell ref="V123:V124"/>
    <mergeCell ref="W123:W124"/>
    <mergeCell ref="X123:X124"/>
    <mergeCell ref="Y123:Y124"/>
    <mergeCell ref="B125:G126"/>
    <mergeCell ref="H125:H126"/>
    <mergeCell ref="I125:L126"/>
    <mergeCell ref="M125:P126"/>
    <mergeCell ref="Q125:T126"/>
    <mergeCell ref="U125:U126"/>
    <mergeCell ref="V125:V126"/>
    <mergeCell ref="W125:W126"/>
    <mergeCell ref="X125:X126"/>
    <mergeCell ref="Y125:Y126"/>
    <mergeCell ref="B127:B128"/>
    <mergeCell ref="B130:AF131"/>
    <mergeCell ref="B134:F135"/>
    <mergeCell ref="G134:K135"/>
    <mergeCell ref="L134:T135"/>
    <mergeCell ref="U134:X135"/>
    <mergeCell ref="Y134:AB135"/>
    <mergeCell ref="AC134:AF135"/>
    <mergeCell ref="G136:K137"/>
    <mergeCell ref="AC136:AF138"/>
    <mergeCell ref="Y138:AB140"/>
    <mergeCell ref="AC139:AF141"/>
    <mergeCell ref="M141:T142"/>
    <mergeCell ref="B143:F144"/>
    <mergeCell ref="H143:I144"/>
    <mergeCell ref="M143:Q144"/>
    <mergeCell ref="V143:W144"/>
    <mergeCell ref="Z143:AA144"/>
    <mergeCell ref="AD143:AE144"/>
    <mergeCell ref="B147:F148"/>
    <mergeCell ref="G147:M148"/>
    <mergeCell ref="N147:T148"/>
    <mergeCell ref="U147:W148"/>
    <mergeCell ref="X147:Z148"/>
    <mergeCell ref="AA147:AC148"/>
    <mergeCell ref="AD147:AF148"/>
    <mergeCell ref="U149:W154"/>
    <mergeCell ref="X149:Z154"/>
    <mergeCell ref="AA149:AC154"/>
    <mergeCell ref="AD149:AF154"/>
    <mergeCell ref="G151:M152"/>
    <mergeCell ref="N151:T152"/>
    <mergeCell ref="H153:M154"/>
    <mergeCell ref="B155:F156"/>
    <mergeCell ref="H155:I156"/>
    <mergeCell ref="O155:P156"/>
    <mergeCell ref="V155:V156"/>
    <mergeCell ref="Y155:Y156"/>
    <mergeCell ref="AB155:AB156"/>
    <mergeCell ref="AE155:AE156"/>
    <mergeCell ref="A158:X159"/>
    <mergeCell ref="Y158:AG159"/>
    <mergeCell ref="Y169:AG171"/>
    <mergeCell ref="B185:X186"/>
    <mergeCell ref="Y185:AG187"/>
    <mergeCell ref="B188:X189"/>
    <mergeCell ref="C194:W196"/>
    <mergeCell ref="A209:X210"/>
    <mergeCell ref="Y209:AG210"/>
    <mergeCell ref="Y213:AG217"/>
    <mergeCell ref="D214:W216"/>
    <mergeCell ref="Y222:AG224"/>
    <mergeCell ref="B231:B232"/>
    <mergeCell ref="C231:S232"/>
    <mergeCell ref="T231:W232"/>
    <mergeCell ref="B233:B234"/>
    <mergeCell ref="C233:S234"/>
    <mergeCell ref="T233:W234"/>
    <mergeCell ref="B235:B236"/>
    <mergeCell ref="C235:S236"/>
    <mergeCell ref="T235:W236"/>
    <mergeCell ref="B237:B238"/>
    <mergeCell ref="C237:S238"/>
    <mergeCell ref="T237:W238"/>
    <mergeCell ref="B240:X241"/>
    <mergeCell ref="Y250:AG254"/>
    <mergeCell ref="B251:X253"/>
    <mergeCell ref="B254:X255"/>
    <mergeCell ref="A258:X259"/>
    <mergeCell ref="Y258:AG259"/>
    <mergeCell ref="Y286:AG287"/>
    <mergeCell ref="B288:X289"/>
    <mergeCell ref="B295:X297"/>
    <mergeCell ref="Y300:AG302"/>
    <mergeCell ref="A304:X305"/>
    <mergeCell ref="Y304:AG305"/>
    <mergeCell ref="Y309:AG311"/>
    <mergeCell ref="Y323:AG325"/>
    <mergeCell ref="Y338:AG339"/>
    <mergeCell ref="E340:W342"/>
    <mergeCell ref="E344:W346"/>
    <mergeCell ref="C349:W351"/>
    <mergeCell ref="A353:X354"/>
    <mergeCell ref="Y353:AG354"/>
    <mergeCell ref="B358:E359"/>
    <mergeCell ref="F358:J359"/>
    <mergeCell ref="K358:M359"/>
    <mergeCell ref="N358:W359"/>
    <mergeCell ref="B360:E361"/>
    <mergeCell ref="F360:J361"/>
    <mergeCell ref="K360:M361"/>
    <mergeCell ref="N360:W361"/>
    <mergeCell ref="B362:E363"/>
    <mergeCell ref="F362:J363"/>
    <mergeCell ref="K362:M363"/>
    <mergeCell ref="N362:W363"/>
    <mergeCell ref="B364:E365"/>
    <mergeCell ref="F364:J365"/>
    <mergeCell ref="K364:M365"/>
    <mergeCell ref="N364:W365"/>
    <mergeCell ref="B366:E367"/>
    <mergeCell ref="F366:J367"/>
    <mergeCell ref="K366:M367"/>
    <mergeCell ref="N366:W367"/>
    <mergeCell ref="B368:E369"/>
    <mergeCell ref="F368:J369"/>
    <mergeCell ref="K368:M369"/>
    <mergeCell ref="N368:W369"/>
    <mergeCell ref="B370:E371"/>
    <mergeCell ref="F370:J371"/>
    <mergeCell ref="K370:M371"/>
    <mergeCell ref="N370:W371"/>
    <mergeCell ref="B373:X374"/>
    <mergeCell ref="B382:X383"/>
    <mergeCell ref="Y382:AG384"/>
    <mergeCell ref="A395:X396"/>
    <mergeCell ref="Y395:AG396"/>
    <mergeCell ref="C398:E399"/>
    <mergeCell ref="F398:H399"/>
    <mergeCell ref="I398:W399"/>
    <mergeCell ref="X398:AC399"/>
    <mergeCell ref="D400:E401"/>
    <mergeCell ref="F400:H401"/>
    <mergeCell ref="I400:W401"/>
    <mergeCell ref="X400:AC401"/>
    <mergeCell ref="D402:E403"/>
    <mergeCell ref="F402:H403"/>
    <mergeCell ref="I402:W403"/>
    <mergeCell ref="X402:AC403"/>
    <mergeCell ref="D404:E406"/>
    <mergeCell ref="F404:H406"/>
    <mergeCell ref="I404:W406"/>
    <mergeCell ref="X404:AC406"/>
    <mergeCell ref="D407:E408"/>
    <mergeCell ref="F407:H408"/>
    <mergeCell ref="I407:W408"/>
    <mergeCell ref="X407:AC408"/>
    <mergeCell ref="C409:E410"/>
    <mergeCell ref="F409:H410"/>
    <mergeCell ref="I409:W410"/>
    <mergeCell ref="X409:AC410"/>
    <mergeCell ref="C411:E412"/>
    <mergeCell ref="F411:H412"/>
    <mergeCell ref="I411:W412"/>
    <mergeCell ref="X411:AC412"/>
    <mergeCell ref="C413:H414"/>
    <mergeCell ref="C415:H416"/>
    <mergeCell ref="Y419:AG420"/>
    <mergeCell ref="C428:G429"/>
    <mergeCell ref="H428:P429"/>
    <mergeCell ref="Q428:W429"/>
    <mergeCell ref="C430:G431"/>
    <mergeCell ref="H430:P431"/>
    <mergeCell ref="Q430:W431"/>
    <mergeCell ref="C432:G433"/>
    <mergeCell ref="H432:P433"/>
    <mergeCell ref="Q432:W433"/>
    <mergeCell ref="D439:V441"/>
    <mergeCell ref="A445:X446"/>
    <mergeCell ref="Y445:AG446"/>
    <mergeCell ref="D450:V452"/>
    <mergeCell ref="B454:X455"/>
    <mergeCell ref="B469:I470"/>
    <mergeCell ref="J469:L470"/>
    <mergeCell ref="M469:P470"/>
    <mergeCell ref="Q469:S470"/>
    <mergeCell ref="T469:W470"/>
    <mergeCell ref="X469:AA470"/>
    <mergeCell ref="AB469:AD470"/>
    <mergeCell ref="B471:I472"/>
    <mergeCell ref="J471:L472"/>
    <mergeCell ref="M471:P472"/>
    <mergeCell ref="Q471:S472"/>
    <mergeCell ref="T471:W472"/>
    <mergeCell ref="X471:AA472"/>
    <mergeCell ref="AB471:AD472"/>
    <mergeCell ref="B473:I474"/>
    <mergeCell ref="J473:L474"/>
    <mergeCell ref="M473:P474"/>
    <mergeCell ref="Q473:S474"/>
    <mergeCell ref="T473:W474"/>
    <mergeCell ref="X473:AA474"/>
    <mergeCell ref="AB473:AD474"/>
    <mergeCell ref="B475:I476"/>
    <mergeCell ref="J475:L476"/>
    <mergeCell ref="M475:P476"/>
    <mergeCell ref="Q475:S476"/>
    <mergeCell ref="T475:W476"/>
    <mergeCell ref="X475:AA476"/>
    <mergeCell ref="AB475:AD476"/>
    <mergeCell ref="A484:X485"/>
    <mergeCell ref="Y484:AG485"/>
    <mergeCell ref="Y486:AG488"/>
    <mergeCell ref="Z490:AA493"/>
    <mergeCell ref="AB490:AF493"/>
    <mergeCell ref="D491:W493"/>
    <mergeCell ref="Z494:AA496"/>
    <mergeCell ref="AB494:AF496"/>
    <mergeCell ref="Y497:AA500"/>
    <mergeCell ref="AB497:AF500"/>
    <mergeCell ref="D498:W500"/>
    <mergeCell ref="Y501:AA503"/>
    <mergeCell ref="AB501:AF503"/>
    <mergeCell ref="D503:W505"/>
    <mergeCell ref="Y506:AG509"/>
    <mergeCell ref="Y519:AG520"/>
    <mergeCell ref="B527:X528"/>
    <mergeCell ref="A531:X532"/>
    <mergeCell ref="Y531:AG532"/>
    <mergeCell ref="Y534:AG539"/>
    <mergeCell ref="B536:X537"/>
    <mergeCell ref="Y541:AG545"/>
    <mergeCell ref="Y551:AG554"/>
    <mergeCell ref="B557:X558"/>
    <mergeCell ref="B560:X561"/>
    <mergeCell ref="Y563:AG566"/>
    <mergeCell ref="A584:X585"/>
    <mergeCell ref="Y584:AG585"/>
    <mergeCell ref="B586:X587"/>
    <mergeCell ref="C593:W595"/>
    <mergeCell ref="Y593:AG595"/>
    <mergeCell ref="B597:X598"/>
    <mergeCell ref="Y607:AG609"/>
    <mergeCell ref="C608:X609"/>
    <mergeCell ref="Y616:AG620"/>
    <mergeCell ref="Y621:AG622"/>
    <mergeCell ref="A624:X625"/>
    <mergeCell ref="Y624:AG625"/>
    <mergeCell ref="C633:G634"/>
    <mergeCell ref="H633:J634"/>
    <mergeCell ref="K633:W634"/>
    <mergeCell ref="C635:G636"/>
    <mergeCell ref="H635:J636"/>
    <mergeCell ref="K635:W636"/>
    <mergeCell ref="C637:G638"/>
    <mergeCell ref="H637:J638"/>
    <mergeCell ref="K637:W638"/>
    <mergeCell ref="C639:G640"/>
    <mergeCell ref="H639:J640"/>
    <mergeCell ref="K639:W640"/>
    <mergeCell ref="C641:G642"/>
    <mergeCell ref="H641:J642"/>
    <mergeCell ref="K641:W642"/>
    <mergeCell ref="C643:G644"/>
    <mergeCell ref="H643:J644"/>
    <mergeCell ref="K643:W644"/>
    <mergeCell ref="B646:X648"/>
    <mergeCell ref="Y646:AG650"/>
    <mergeCell ref="Y44:AG51"/>
    <mergeCell ref="Z118:AG124"/>
    <mergeCell ref="Y173:AG181"/>
    <mergeCell ref="Y196:AG208"/>
    <mergeCell ref="Y228:AG242"/>
    <mergeCell ref="Y269:AG278"/>
    <mergeCell ref="Y360:AG369"/>
    <mergeCell ref="C400:C408"/>
    <mergeCell ref="Y435:AG441"/>
    <mergeCell ref="Y452:AG466"/>
    <mergeCell ref="Y490:Y496"/>
    <mergeCell ref="Y569:AG583"/>
    <mergeCell ref="Y597:AG604"/>
  </mergeCells>
  <phoneticPr fontId="1"/>
  <dataValidations count="4">
    <dataValidation type="list" allowBlank="1" showDropDown="0" showInputMessage="1" showErrorMessage="1" sqref="S572 O572 S570 O570 S576 O576 S567 O567 G553 C552:C553 S556 O556 G565 C564:C565 M559 I559 Q559 Q562 I562 M562 S629 O629 M649 I649 Q649 P606 T606 P601 T601 O599 S599 P603 T603 P610 T610 O590 S590 S588 O588 S546 O546 S538 O538 S549 O549 S20 O20 I52 D52 R52 P43 T43 P39 T39 P30 T30 P28 T28 S5 O5 S10 O10 W522:W524 W517:W520 O529 S529 S515 O515 N488 T488 O496 S496 Q447 U447 T456 P456 O436 S436 Q443 U443 S423:S424 K423:K424 O423 C422:C424 R422 G423:G424 N422 M414 U414 P393 T393 S387 O387 S384 O384 S389 O389 S375 O375 S378 O378 S336 C336 J338 N338 N333 J333 S327 O327 S324 O324 S330 O330 S333 O315 S315 O311 S311 S307 O307 S309 O309 S313 O313 S318 O318 S321 O321 S290 O290 S286 O286 S293 O293 S300 O300 O282 S282 O298 S298 O277 S277 S267 O267 S264 O264 S261 O261 O256 S256 S249 O249 S245 O245 S247 O247 T235 T231 T233 T237 S221 D221 S224 D224 O242 S242 S212 O212 U179 L179 S182 O182 T187 D187 P187 Q190 M190 I190 S192 O192 R207 N207 J207 S199 O199 S204 O204 U129:X129">
      <formula1>"○"</formula1>
    </dataValidation>
    <dataValidation type="list" allowBlank="1" showDropDown="0" showInputMessage="1" showErrorMessage="1" sqref="F400:H412">
      <formula1>"選択,適,否"</formula1>
    </dataValidation>
    <dataValidation type="list" allowBlank="1" showDropDown="0" showInputMessage="1" showErrorMessage="1" sqref="AB471:AD476">
      <formula1>"選択,Ｉａ,Ｉｂ,Ⅱ,Ⅲ"</formula1>
    </dataValidation>
    <dataValidation type="list" allowBlank="0" showDropDown="1" showInputMessage="1" showErrorMessage="1" sqref="S550 O550">
      <formula1>"○"</formula1>
    </dataValidation>
  </dataValidations>
  <printOptions horizontalCentered="1"/>
  <pageMargins left="0.59055118110236227" right="0.59055118110236227" top="0.59055118110236227" bottom="0.59055118110236227" header="0.51181102362204722" footer="0.51181102362204722"/>
  <pageSetup paperSize="9" firstPageNumber="21" fitToWidth="1" fitToHeight="1" orientation="portrait" usePrinterDefaults="1" useFirstPageNumber="1" r:id="rId1"/>
  <headerFooter alignWithMargins="0">
    <oddFooter>&amp;C- &amp;P -</oddFooter>
  </headerFooter>
  <rowBreaks count="13" manualBreakCount="13">
    <brk id="53" max="32" man="1"/>
    <brk id="104" max="32" man="1"/>
    <brk id="157" max="32" man="1"/>
    <brk id="208" max="32" man="1"/>
    <brk id="257" max="32" man="1"/>
    <brk id="303" max="32" man="1"/>
    <brk id="352" max="32" man="1"/>
    <brk id="394" max="32" man="1"/>
    <brk id="444" max="32" man="1"/>
    <brk id="483" max="32" man="1"/>
    <brk id="530" max="32" man="1"/>
    <brk id="583" max="32" man="1"/>
    <brk id="623"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I81"/>
  <sheetViews>
    <sheetView view="pageBreakPreview" zoomScaleSheetLayoutView="100" workbookViewId="0">
      <selection activeCell="E1" sqref="E1"/>
    </sheetView>
  </sheetViews>
  <sheetFormatPr defaultRowHeight="13"/>
  <cols>
    <col min="1" max="1" width="2.25" customWidth="1"/>
    <col min="2" max="2" width="11.5" customWidth="1"/>
    <col min="3" max="3" width="17.875" customWidth="1"/>
    <col min="4" max="4" width="14.875" customWidth="1"/>
    <col min="5" max="5" width="9" bestFit="1" customWidth="1"/>
    <col min="6" max="6" width="6.5" customWidth="1"/>
    <col min="7" max="7" width="7" customWidth="1"/>
    <col min="8" max="8" width="13.75" customWidth="1"/>
    <col min="9" max="9" width="12.625" customWidth="1"/>
    <col min="10" max="10" width="13.375" customWidth="1"/>
    <col min="11" max="11" width="10.25" customWidth="1"/>
    <col min="12" max="12" width="12.75" customWidth="1"/>
    <col min="13" max="13" width="11.375" bestFit="1" customWidth="1"/>
    <col min="14" max="14" width="9.875" customWidth="1"/>
    <col min="15" max="264" width="9" bestFit="1" customWidth="1"/>
  </cols>
  <sheetData>
    <row r="1" spans="1:35" ht="15.75" customHeight="1">
      <c r="B1" s="4" t="s">
        <v>593</v>
      </c>
      <c r="C1" s="4"/>
      <c r="D1" s="4"/>
      <c r="E1" s="332" t="s">
        <v>858</v>
      </c>
      <c r="F1" s="4"/>
      <c r="G1" s="4"/>
      <c r="H1" s="4"/>
      <c r="I1" s="4"/>
      <c r="J1" s="4"/>
      <c r="K1" s="4"/>
      <c r="L1" s="4"/>
      <c r="M1" s="4"/>
      <c r="N1" s="4"/>
      <c r="O1" s="4"/>
    </row>
    <row r="2" spans="1:35" ht="15.75" customHeight="1">
      <c r="B2" s="899" t="s">
        <v>934</v>
      </c>
      <c r="C2" s="4"/>
      <c r="D2" s="4"/>
      <c r="E2" s="332"/>
      <c r="F2" s="4"/>
      <c r="G2" s="4"/>
      <c r="H2" s="4"/>
      <c r="I2" s="4"/>
      <c r="J2" s="4"/>
      <c r="K2" s="4"/>
      <c r="L2" s="4"/>
      <c r="M2" s="4"/>
      <c r="N2" s="4"/>
      <c r="O2" s="4"/>
    </row>
    <row r="3" spans="1:35" s="891" customFormat="1" ht="9.9499999999999993" customHeight="1">
      <c r="A3" s="892"/>
      <c r="B3" s="900"/>
      <c r="C3" s="900"/>
      <c r="D3" s="900"/>
      <c r="E3" s="918" t="s">
        <v>174</v>
      </c>
      <c r="F3" s="924" t="s">
        <v>277</v>
      </c>
      <c r="G3" s="927"/>
      <c r="H3" s="928"/>
      <c r="I3" s="934" t="s">
        <v>752</v>
      </c>
      <c r="J3" s="940"/>
      <c r="K3" s="940"/>
      <c r="L3" s="949"/>
      <c r="M3" s="953" t="s">
        <v>280</v>
      </c>
      <c r="N3" s="953"/>
      <c r="O3" s="953"/>
      <c r="P3" s="964"/>
      <c r="V3" s="988"/>
      <c r="AB3" s="988"/>
      <c r="AH3" s="988"/>
    </row>
    <row r="4" spans="1:35" s="891" customFormat="1" ht="9.9499999999999993" customHeight="1">
      <c r="A4" s="893" t="s">
        <v>224</v>
      </c>
      <c r="B4" s="901" t="s">
        <v>572</v>
      </c>
      <c r="C4" s="901" t="s">
        <v>275</v>
      </c>
      <c r="D4" s="901" t="s">
        <v>616</v>
      </c>
      <c r="E4" s="919"/>
      <c r="F4" s="11"/>
      <c r="G4" s="901" t="s">
        <v>131</v>
      </c>
      <c r="H4" s="929" t="s">
        <v>749</v>
      </c>
      <c r="I4" s="935" t="s">
        <v>155</v>
      </c>
      <c r="J4" s="941" t="s">
        <v>665</v>
      </c>
      <c r="K4" s="941" t="s">
        <v>932</v>
      </c>
      <c r="L4" s="941" t="s">
        <v>814</v>
      </c>
      <c r="M4" s="953"/>
      <c r="N4" s="953"/>
      <c r="O4" s="953"/>
      <c r="P4" s="964"/>
      <c r="R4" s="968" t="s">
        <v>197</v>
      </c>
      <c r="S4" s="972"/>
      <c r="T4" s="972"/>
      <c r="U4" s="972"/>
      <c r="V4" s="972"/>
      <c r="W4" s="993"/>
      <c r="X4" s="968" t="str">
        <v>介護職員</v>
      </c>
      <c r="Y4" s="972"/>
      <c r="Z4" s="972"/>
      <c r="AA4" s="972"/>
      <c r="AB4" s="972"/>
      <c r="AC4" s="993"/>
      <c r="AD4" s="968" t="s">
        <v>903</v>
      </c>
      <c r="AE4" s="972"/>
      <c r="AF4" s="972"/>
      <c r="AG4" s="972"/>
      <c r="AH4" s="972"/>
      <c r="AI4" s="993"/>
    </row>
    <row r="5" spans="1:35" s="891" customFormat="1" ht="12.75" customHeight="1">
      <c r="A5" s="894"/>
      <c r="B5" s="902"/>
      <c r="C5" s="902"/>
      <c r="D5" s="902"/>
      <c r="E5" s="920"/>
      <c r="F5" s="12"/>
      <c r="G5" s="902" t="s">
        <v>278</v>
      </c>
      <c r="H5" s="930"/>
      <c r="I5" s="936"/>
      <c r="J5" s="942"/>
      <c r="K5" s="942"/>
      <c r="L5" s="942"/>
      <c r="M5" s="954"/>
      <c r="N5" s="954"/>
      <c r="O5" s="954"/>
      <c r="P5" s="964"/>
      <c r="R5" s="969" t="s">
        <v>434</v>
      </c>
      <c r="S5" s="973" t="s">
        <v>37</v>
      </c>
      <c r="T5" s="979" t="s">
        <v>841</v>
      </c>
      <c r="U5" s="985" t="s">
        <v>925</v>
      </c>
      <c r="V5" s="989" t="s">
        <v>933</v>
      </c>
      <c r="W5" s="994" t="s">
        <v>717</v>
      </c>
      <c r="X5" s="969" t="s">
        <v>434</v>
      </c>
      <c r="Y5" s="973" t="s">
        <v>37</v>
      </c>
      <c r="Z5" s="979" t="s">
        <v>841</v>
      </c>
      <c r="AA5" s="985" t="s">
        <v>925</v>
      </c>
      <c r="AB5" s="989" t="s">
        <v>933</v>
      </c>
      <c r="AC5" s="994" t="s">
        <v>717</v>
      </c>
      <c r="AD5" s="969" t="s">
        <v>434</v>
      </c>
      <c r="AE5" s="973" t="s">
        <v>37</v>
      </c>
      <c r="AF5" s="979" t="s">
        <v>841</v>
      </c>
      <c r="AG5" s="985" t="s">
        <v>925</v>
      </c>
      <c r="AH5" s="989" t="s">
        <v>933</v>
      </c>
      <c r="AI5" s="994" t="s">
        <v>717</v>
      </c>
    </row>
    <row r="6" spans="1:35" s="891" customFormat="1" ht="13.5" customHeight="1">
      <c r="A6" s="895"/>
      <c r="B6" s="903" t="s">
        <v>990</v>
      </c>
      <c r="C6" s="906"/>
      <c r="D6" s="906"/>
      <c r="E6" s="921"/>
      <c r="F6" s="906"/>
      <c r="G6" s="906"/>
      <c r="H6" s="931" t="s">
        <v>990</v>
      </c>
      <c r="I6" s="937"/>
      <c r="J6" s="943"/>
      <c r="K6" s="946"/>
      <c r="L6" s="950"/>
      <c r="M6" s="955" t="s">
        <v>928</v>
      </c>
      <c r="N6" s="959"/>
      <c r="O6" s="961" t="s">
        <v>239</v>
      </c>
      <c r="P6" s="965"/>
      <c r="R6" s="970">
        <f>IF(AND(B6="生活相談員",H6="常勤"),J6*L6,0)</f>
        <v>0</v>
      </c>
      <c r="S6" s="974">
        <f>IF(AND(B6="生活相談員",H6="常勤",J6*L6&gt;=32),J6*L6,0)</f>
        <v>0</v>
      </c>
      <c r="T6" s="980">
        <f>IF(AND(B6="生活相談員",H6="常勤",J6*L6&lt;32),32,0)</f>
        <v>0</v>
      </c>
      <c r="U6" s="986">
        <f>IF(AND(B6="生活相談員",H6="非常勤（パート含む）"),J6*L6,0)</f>
        <v>0</v>
      </c>
      <c r="V6" s="990">
        <f>IF(AND(B6="生活相談員",H6="育児短時間"),J6*L6,0)</f>
        <v>0</v>
      </c>
      <c r="W6" s="995">
        <f>IF(AND(B6="生活相談員",H6="育児短時間"),30,0)</f>
        <v>0</v>
      </c>
      <c r="X6" s="970">
        <f>IF(AND(B6="介護職員",H6="常勤"),J6*L6,0)</f>
        <v>0</v>
      </c>
      <c r="Y6" s="974">
        <f>IF(AND(B6="介護職員",H6="常勤",J6*L6&gt;=32),J6*L6,0)</f>
        <v>0</v>
      </c>
      <c r="Z6" s="980">
        <f>IF(AND(B6="介護職員",H6="常勤",J6*L6&lt;32),32,0)</f>
        <v>0</v>
      </c>
      <c r="AA6" s="986">
        <f>IF(AND(B6="介護職員",H6="非常勤（パート含む）"),J6*L6,0)</f>
        <v>0</v>
      </c>
      <c r="AB6" s="990">
        <f>IF(AND(B6="介護職員",H6="育児短時間"),J6*L6,0)</f>
        <v>0</v>
      </c>
      <c r="AC6" s="995">
        <f>IF(AND(B6="介護職員",H6="育児短時間"),30,0)</f>
        <v>0</v>
      </c>
      <c r="AD6" s="970">
        <f>IF(AND(B6="看護職員",H6="常勤"),J6*L6,0)</f>
        <v>0</v>
      </c>
      <c r="AE6" s="974">
        <f>IF(AND(B6="看護職員",H6="常勤",J6*L6&gt;=32),J6*L6,0)</f>
        <v>0</v>
      </c>
      <c r="AF6" s="980">
        <f>IF(AND(B6="看護職員",H6="常勤",J6*L6&lt;32),32,0)</f>
        <v>0</v>
      </c>
      <c r="AG6" s="986">
        <f>IF(AND(B6="看護職員",H6="非常勤（パート含む）"),J6*L6,0)</f>
        <v>0</v>
      </c>
      <c r="AH6" s="990">
        <f>IF(AND(B6="看護職員",H6="育児短時間"),J6*L6,0)</f>
        <v>0</v>
      </c>
      <c r="AI6" s="995">
        <f>IF(AND(B6="看護職員",H6="育児短時間"),30,0)</f>
        <v>0</v>
      </c>
    </row>
    <row r="7" spans="1:35" s="891" customFormat="1" ht="13.5" customHeight="1">
      <c r="A7" s="896">
        <v>1</v>
      </c>
      <c r="B7" s="904"/>
      <c r="C7" s="907"/>
      <c r="D7" s="907"/>
      <c r="E7" s="922"/>
      <c r="F7" s="907"/>
      <c r="G7" s="907"/>
      <c r="H7" s="932"/>
      <c r="I7" s="938"/>
      <c r="J7" s="944"/>
      <c r="K7" s="947"/>
      <c r="L7" s="951"/>
      <c r="M7" s="956" t="s">
        <v>526</v>
      </c>
      <c r="N7" s="958"/>
      <c r="O7" s="962" t="s">
        <v>1082</v>
      </c>
      <c r="P7" s="965"/>
      <c r="R7" s="970"/>
      <c r="S7" s="975"/>
      <c r="T7" s="981"/>
      <c r="U7" s="986"/>
      <c r="V7" s="991"/>
      <c r="W7" s="996"/>
      <c r="X7" s="970"/>
      <c r="Y7" s="975"/>
      <c r="Z7" s="981"/>
      <c r="AA7" s="986"/>
      <c r="AB7" s="991"/>
      <c r="AC7" s="996"/>
      <c r="AD7" s="970"/>
      <c r="AE7" s="975"/>
      <c r="AF7" s="981"/>
      <c r="AG7" s="986"/>
      <c r="AH7" s="991"/>
      <c r="AI7" s="996"/>
    </row>
    <row r="8" spans="1:35" s="891" customFormat="1" ht="13.5" customHeight="1">
      <c r="A8" s="897"/>
      <c r="B8" s="905"/>
      <c r="C8" s="908"/>
      <c r="D8" s="908"/>
      <c r="E8" s="923"/>
      <c r="F8" s="908"/>
      <c r="G8" s="908"/>
      <c r="H8" s="933"/>
      <c r="I8" s="939"/>
      <c r="J8" s="945"/>
      <c r="K8" s="948"/>
      <c r="L8" s="952"/>
      <c r="M8" s="957"/>
      <c r="N8" s="960"/>
      <c r="O8" s="963"/>
      <c r="P8" s="965"/>
      <c r="R8" s="970"/>
      <c r="S8" s="976"/>
      <c r="T8" s="982"/>
      <c r="U8" s="986"/>
      <c r="V8" s="992"/>
      <c r="W8" s="997"/>
      <c r="X8" s="970"/>
      <c r="Y8" s="976"/>
      <c r="Z8" s="982"/>
      <c r="AA8" s="986"/>
      <c r="AB8" s="992"/>
      <c r="AC8" s="997"/>
      <c r="AD8" s="970"/>
      <c r="AE8" s="976"/>
      <c r="AF8" s="982"/>
      <c r="AG8" s="986"/>
      <c r="AH8" s="992"/>
      <c r="AI8" s="997"/>
    </row>
    <row r="9" spans="1:35" s="891" customFormat="1" ht="13.5" customHeight="1">
      <c r="A9" s="896"/>
      <c r="B9" s="903"/>
      <c r="C9" s="906"/>
      <c r="D9" s="906"/>
      <c r="E9" s="921"/>
      <c r="F9" s="906"/>
      <c r="G9" s="906"/>
      <c r="H9" s="931"/>
      <c r="I9" s="937"/>
      <c r="J9" s="943"/>
      <c r="K9" s="946"/>
      <c r="L9" s="946"/>
      <c r="M9" s="908"/>
      <c r="N9" s="908"/>
      <c r="O9" s="908"/>
      <c r="R9" s="970">
        <f>IF(AND(B9="生活相談員",H9="常勤"),J9*L9,0)</f>
        <v>0</v>
      </c>
      <c r="S9" s="974">
        <f>IF(AND(B9="生活相談員",H9="常勤",J9*L9&gt;=32),J9*L9,0)</f>
        <v>0</v>
      </c>
      <c r="T9" s="980">
        <f>IF(AND(B9="生活相談員",H9="常勤",J9*L9&lt;32),32,0)</f>
        <v>0</v>
      </c>
      <c r="U9" s="986">
        <f>IF(AND(B9="生活相談員",H9="非常勤（パート含む）"),J9*L9,0)</f>
        <v>0</v>
      </c>
      <c r="V9" s="990">
        <f>IF(AND(B9="生活相談員",H9="育児短時間"),J9*L9,0)</f>
        <v>0</v>
      </c>
      <c r="W9" s="995">
        <f>IF(AND(B9="生活相談員",H9="育児短時間"),30,0)</f>
        <v>0</v>
      </c>
      <c r="X9" s="970">
        <f>IF(AND(B9="介護職員",H9="常勤"),J9*L9,0)</f>
        <v>0</v>
      </c>
      <c r="Y9" s="974">
        <f>IF(AND(B9="介護職員",H9="常勤",J9*L9&gt;=32),J9*L9,0)</f>
        <v>0</v>
      </c>
      <c r="Z9" s="980">
        <f>IF(AND(B9="介護職員",H9="常勤",J9*L9&lt;32),32,0)</f>
        <v>0</v>
      </c>
      <c r="AA9" s="986">
        <f>IF(AND(B9="介護職員",H9="非常勤（パート含む）"),J9*L9,0)</f>
        <v>0</v>
      </c>
      <c r="AB9" s="990">
        <f>IF(AND(B9="介護職員",H9="育児短時間"),J9*L9,0)</f>
        <v>0</v>
      </c>
      <c r="AC9" s="995">
        <f>IF(AND(B9="介護職員",H9="育児短時間"),30,0)</f>
        <v>0</v>
      </c>
      <c r="AD9" s="970">
        <f>IF(AND(B9="看護職員",H9="常勤"),J9*L9,0)</f>
        <v>0</v>
      </c>
      <c r="AE9" s="974">
        <f>IF(AND(B9="看護職員",H9="常勤",J9*L9&gt;=32),J9*L9,0)</f>
        <v>0</v>
      </c>
      <c r="AF9" s="980">
        <f>IF(AND(B9="看護職員",H9="常勤",J9*L9&lt;32),32,0)</f>
        <v>0</v>
      </c>
      <c r="AG9" s="986">
        <f>IF(AND(B9="看護職員",H9="非常勤（パート含む）"),J9*L9,0)</f>
        <v>0</v>
      </c>
      <c r="AH9" s="990">
        <f>IF(AND(B9="看護職員",H9="育児短時間"),J9*L9,0)</f>
        <v>0</v>
      </c>
      <c r="AI9" s="995">
        <f>IF(AND(B9="看護職員",H9="育児短時間"),30,0)</f>
        <v>0</v>
      </c>
    </row>
    <row r="10" spans="1:35" s="891" customFormat="1" ht="13.5" customHeight="1">
      <c r="A10" s="896">
        <v>2</v>
      </c>
      <c r="B10" s="904"/>
      <c r="C10" s="907"/>
      <c r="D10" s="907"/>
      <c r="E10" s="922"/>
      <c r="F10" s="907"/>
      <c r="G10" s="907"/>
      <c r="H10" s="932"/>
      <c r="I10" s="938"/>
      <c r="J10" s="944"/>
      <c r="K10" s="947"/>
      <c r="L10" s="947"/>
      <c r="M10" s="958"/>
      <c r="N10" s="958"/>
      <c r="O10" s="958"/>
      <c r="R10" s="970"/>
      <c r="S10" s="975"/>
      <c r="T10" s="981"/>
      <c r="U10" s="986"/>
      <c r="V10" s="991"/>
      <c r="W10" s="996"/>
      <c r="X10" s="970"/>
      <c r="Y10" s="975"/>
      <c r="Z10" s="981"/>
      <c r="AA10" s="986"/>
      <c r="AB10" s="991"/>
      <c r="AC10" s="996"/>
      <c r="AD10" s="970"/>
      <c r="AE10" s="975"/>
      <c r="AF10" s="981"/>
      <c r="AG10" s="986"/>
      <c r="AH10" s="991"/>
      <c r="AI10" s="996"/>
    </row>
    <row r="11" spans="1:35" s="891" customFormat="1" ht="13.5" customHeight="1">
      <c r="A11" s="897"/>
      <c r="B11" s="905"/>
      <c r="C11" s="908"/>
      <c r="D11" s="908"/>
      <c r="E11" s="923"/>
      <c r="F11" s="908"/>
      <c r="G11" s="908"/>
      <c r="H11" s="933"/>
      <c r="I11" s="939"/>
      <c r="J11" s="945"/>
      <c r="K11" s="948"/>
      <c r="L11" s="948"/>
      <c r="M11" s="958"/>
      <c r="N11" s="958"/>
      <c r="O11" s="958"/>
      <c r="R11" s="970"/>
      <c r="S11" s="976"/>
      <c r="T11" s="982"/>
      <c r="U11" s="986"/>
      <c r="V11" s="992"/>
      <c r="W11" s="997"/>
      <c r="X11" s="970"/>
      <c r="Y11" s="976"/>
      <c r="Z11" s="982"/>
      <c r="AA11" s="986"/>
      <c r="AB11" s="992"/>
      <c r="AC11" s="997"/>
      <c r="AD11" s="970"/>
      <c r="AE11" s="976"/>
      <c r="AF11" s="982"/>
      <c r="AG11" s="986"/>
      <c r="AH11" s="992"/>
      <c r="AI11" s="997"/>
    </row>
    <row r="12" spans="1:35" s="891" customFormat="1" ht="13.5" customHeight="1">
      <c r="A12" s="896"/>
      <c r="B12" s="903"/>
      <c r="C12" s="906"/>
      <c r="D12" s="906"/>
      <c r="E12" s="921"/>
      <c r="F12" s="906"/>
      <c r="G12" s="906"/>
      <c r="H12" s="931"/>
      <c r="I12" s="937"/>
      <c r="J12" s="943"/>
      <c r="K12" s="946"/>
      <c r="L12" s="946"/>
      <c r="M12" s="958"/>
      <c r="N12" s="958"/>
      <c r="O12" s="958"/>
      <c r="R12" s="970">
        <f>IF(AND(B12="生活相談員",H12="常勤"),J12*L12,0)</f>
        <v>0</v>
      </c>
      <c r="S12" s="974">
        <f>IF(AND(B12="生活相談員",H12="常勤",J12*L12&gt;=32),J12*L12,0)</f>
        <v>0</v>
      </c>
      <c r="T12" s="980">
        <f>IF(AND(B12="生活相談員",H12="常勤",J12*L12&lt;32),32,0)</f>
        <v>0</v>
      </c>
      <c r="U12" s="986">
        <f>IF(AND(B12="生活相談員",H12="非常勤（パート含む）"),J12*L12,0)</f>
        <v>0</v>
      </c>
      <c r="V12" s="990">
        <f>IF(AND(B12="生活相談員",H12="育児短時間"),J12*L12,0)</f>
        <v>0</v>
      </c>
      <c r="W12" s="995">
        <f>IF(AND(B12="生活相談員",H12="育児短時間"),30,0)</f>
        <v>0</v>
      </c>
      <c r="X12" s="970">
        <f>IF(AND(B12="介護職員",H12="常勤"),J12*L12,0)</f>
        <v>0</v>
      </c>
      <c r="Y12" s="974">
        <f>IF(AND(B12="介護職員",H12="常勤",J12*L12&gt;=32),J12*L12,0)</f>
        <v>0</v>
      </c>
      <c r="Z12" s="980">
        <f>IF(AND(B12="介護職員",H12="常勤",J12*L12&lt;32),32,0)</f>
        <v>0</v>
      </c>
      <c r="AA12" s="986">
        <f>IF(AND(B12="介護職員",H12="非常勤（パート含む）"),J12*L12,0)</f>
        <v>0</v>
      </c>
      <c r="AB12" s="990">
        <f>IF(AND(B12="介護職員",H12="育児短時間"),J12*L12,0)</f>
        <v>0</v>
      </c>
      <c r="AC12" s="995">
        <f>IF(AND(B12="介護職員",H12="育児短時間"),30,0)</f>
        <v>0</v>
      </c>
      <c r="AD12" s="970">
        <f>IF(AND(B12="看護職員",H12="常勤"),J12*L12,0)</f>
        <v>0</v>
      </c>
      <c r="AE12" s="974">
        <f>IF(AND(B12="看護職員",H12="常勤",J12*L12&gt;=32),J12*L12,0)</f>
        <v>0</v>
      </c>
      <c r="AF12" s="980">
        <f>IF(AND(B12="看護職員",H12="常勤",J12*L12&lt;32),32,0)</f>
        <v>0</v>
      </c>
      <c r="AG12" s="986">
        <f>IF(AND(B12="看護職員",H12="非常勤（パート含む）"),J12*L12,0)</f>
        <v>0</v>
      </c>
      <c r="AH12" s="990">
        <f>IF(AND(B12="看護職員",H12="育児短時間"),J12*L12,0)</f>
        <v>0</v>
      </c>
      <c r="AI12" s="995">
        <f>IF(AND(B12="看護職員",H12="育児短時間"),30,0)</f>
        <v>0</v>
      </c>
    </row>
    <row r="13" spans="1:35" s="891" customFormat="1" ht="13.5" customHeight="1">
      <c r="A13" s="896">
        <v>3</v>
      </c>
      <c r="B13" s="904"/>
      <c r="C13" s="907"/>
      <c r="D13" s="907"/>
      <c r="E13" s="922"/>
      <c r="F13" s="907"/>
      <c r="G13" s="907"/>
      <c r="H13" s="932"/>
      <c r="I13" s="938"/>
      <c r="J13" s="944"/>
      <c r="K13" s="947"/>
      <c r="L13" s="947"/>
      <c r="M13" s="958"/>
      <c r="N13" s="958"/>
      <c r="O13" s="958"/>
      <c r="R13" s="970"/>
      <c r="S13" s="975"/>
      <c r="T13" s="981"/>
      <c r="U13" s="986"/>
      <c r="V13" s="991"/>
      <c r="W13" s="996"/>
      <c r="X13" s="970"/>
      <c r="Y13" s="975"/>
      <c r="Z13" s="981"/>
      <c r="AA13" s="986"/>
      <c r="AB13" s="991"/>
      <c r="AC13" s="996"/>
      <c r="AD13" s="970"/>
      <c r="AE13" s="975"/>
      <c r="AF13" s="981"/>
      <c r="AG13" s="986"/>
      <c r="AH13" s="991"/>
      <c r="AI13" s="996"/>
    </row>
    <row r="14" spans="1:35" s="891" customFormat="1" ht="13.5" customHeight="1">
      <c r="A14" s="897"/>
      <c r="B14" s="905"/>
      <c r="C14" s="908"/>
      <c r="D14" s="908"/>
      <c r="E14" s="923"/>
      <c r="F14" s="908"/>
      <c r="G14" s="908"/>
      <c r="H14" s="933"/>
      <c r="I14" s="939"/>
      <c r="J14" s="945"/>
      <c r="K14" s="948"/>
      <c r="L14" s="948"/>
      <c r="M14" s="958"/>
      <c r="N14" s="958"/>
      <c r="O14" s="958"/>
      <c r="R14" s="970"/>
      <c r="S14" s="976"/>
      <c r="T14" s="982"/>
      <c r="U14" s="986"/>
      <c r="V14" s="992"/>
      <c r="W14" s="997"/>
      <c r="X14" s="970"/>
      <c r="Y14" s="976"/>
      <c r="Z14" s="982"/>
      <c r="AA14" s="986"/>
      <c r="AB14" s="992"/>
      <c r="AC14" s="997"/>
      <c r="AD14" s="970"/>
      <c r="AE14" s="976"/>
      <c r="AF14" s="982"/>
      <c r="AG14" s="986"/>
      <c r="AH14" s="992"/>
      <c r="AI14" s="997"/>
    </row>
    <row r="15" spans="1:35" s="891" customFormat="1" ht="13.5" customHeight="1">
      <c r="A15" s="896"/>
      <c r="B15" s="903"/>
      <c r="C15" s="906"/>
      <c r="D15" s="906"/>
      <c r="E15" s="921"/>
      <c r="F15" s="906"/>
      <c r="G15" s="906"/>
      <c r="H15" s="931"/>
      <c r="I15" s="937"/>
      <c r="J15" s="943"/>
      <c r="K15" s="946"/>
      <c r="L15" s="946"/>
      <c r="M15" s="958"/>
      <c r="N15" s="958"/>
      <c r="O15" s="958"/>
      <c r="R15" s="970">
        <f>IF(AND(B15="生活相談員",H15="常勤"),J15*L15,0)</f>
        <v>0</v>
      </c>
      <c r="S15" s="974">
        <f>IF(AND(B15="生活相談員",H15="常勤",J15*L15&gt;=32),J15*L15,0)</f>
        <v>0</v>
      </c>
      <c r="T15" s="980">
        <f>IF(AND(B15="生活相談員",H15="常勤",J15*L15&lt;32),32,0)</f>
        <v>0</v>
      </c>
      <c r="U15" s="986">
        <f>IF(AND(B15="生活相談員",H15="非常勤（パート含む）"),J15*L15,0)</f>
        <v>0</v>
      </c>
      <c r="V15" s="990">
        <f>IF(AND(B15="生活相談員",H15="育児短時間"),J15*L15,0)</f>
        <v>0</v>
      </c>
      <c r="W15" s="995">
        <f>IF(AND(B15="生活相談員",H15="育児短時間"),30,0)</f>
        <v>0</v>
      </c>
      <c r="X15" s="970">
        <f>IF(AND(B15="介護職員",H15="常勤"),J15*L15,0)</f>
        <v>0</v>
      </c>
      <c r="Y15" s="974">
        <f>IF(AND(B15="介護職員",H15="常勤",J15*L15&gt;=32),J15*L15,0)</f>
        <v>0</v>
      </c>
      <c r="Z15" s="980">
        <f>IF(AND(B15="介護職員",H15="常勤",J15*L15&lt;32),32,0)</f>
        <v>0</v>
      </c>
      <c r="AA15" s="986">
        <f>IF(AND(B15="介護職員",H15="非常勤（パート含む）"),J15*L15,0)</f>
        <v>0</v>
      </c>
      <c r="AB15" s="990">
        <f>IF(AND(B15="介護職員",H15="育児短時間"),J15*L15,0)</f>
        <v>0</v>
      </c>
      <c r="AC15" s="995">
        <f>IF(AND(B15="介護職員",H15="育児短時間"),30,0)</f>
        <v>0</v>
      </c>
      <c r="AD15" s="970">
        <f>IF(AND(B15="看護職員",H15="常勤"),J15*L15,0)</f>
        <v>0</v>
      </c>
      <c r="AE15" s="974">
        <f>IF(AND(B15="看護職員",H15="常勤",J15*L15&gt;=32),J15*L15,0)</f>
        <v>0</v>
      </c>
      <c r="AF15" s="980">
        <f>IF(AND(B15="看護職員",H15="常勤",J15*L15&lt;32),32,0)</f>
        <v>0</v>
      </c>
      <c r="AG15" s="986">
        <f>IF(AND(B15="看護職員",H15="非常勤（パート含む）"),J15*L15,0)</f>
        <v>0</v>
      </c>
      <c r="AH15" s="990">
        <f>IF(AND(B15="看護職員",H15="育児短時間"),J15*L15,0)</f>
        <v>0</v>
      </c>
      <c r="AI15" s="995">
        <f>IF(AND(B15="看護職員",H15="育児短時間"),30,0)</f>
        <v>0</v>
      </c>
    </row>
    <row r="16" spans="1:35" s="891" customFormat="1" ht="13.5" customHeight="1">
      <c r="A16" s="896">
        <v>4</v>
      </c>
      <c r="B16" s="904"/>
      <c r="C16" s="907"/>
      <c r="D16" s="907"/>
      <c r="E16" s="922"/>
      <c r="F16" s="907"/>
      <c r="G16" s="907"/>
      <c r="H16" s="932"/>
      <c r="I16" s="938"/>
      <c r="J16" s="944"/>
      <c r="K16" s="947"/>
      <c r="L16" s="947"/>
      <c r="M16" s="958"/>
      <c r="N16" s="958"/>
      <c r="O16" s="958"/>
      <c r="R16" s="970"/>
      <c r="S16" s="975"/>
      <c r="T16" s="981"/>
      <c r="U16" s="986"/>
      <c r="V16" s="991"/>
      <c r="W16" s="996"/>
      <c r="X16" s="970"/>
      <c r="Y16" s="975"/>
      <c r="Z16" s="981"/>
      <c r="AA16" s="986"/>
      <c r="AB16" s="991"/>
      <c r="AC16" s="996"/>
      <c r="AD16" s="970"/>
      <c r="AE16" s="975"/>
      <c r="AF16" s="981"/>
      <c r="AG16" s="986"/>
      <c r="AH16" s="991"/>
      <c r="AI16" s="996"/>
    </row>
    <row r="17" spans="1:35" s="891" customFormat="1" ht="13.5" customHeight="1">
      <c r="A17" s="897"/>
      <c r="B17" s="905"/>
      <c r="C17" s="908"/>
      <c r="D17" s="908"/>
      <c r="E17" s="923"/>
      <c r="F17" s="908"/>
      <c r="G17" s="908"/>
      <c r="H17" s="933"/>
      <c r="I17" s="939"/>
      <c r="J17" s="945"/>
      <c r="K17" s="948"/>
      <c r="L17" s="948"/>
      <c r="M17" s="958"/>
      <c r="N17" s="958"/>
      <c r="O17" s="958"/>
      <c r="R17" s="970"/>
      <c r="S17" s="976"/>
      <c r="T17" s="982"/>
      <c r="U17" s="986"/>
      <c r="V17" s="992"/>
      <c r="W17" s="997"/>
      <c r="X17" s="970"/>
      <c r="Y17" s="976"/>
      <c r="Z17" s="982"/>
      <c r="AA17" s="986"/>
      <c r="AB17" s="992"/>
      <c r="AC17" s="997"/>
      <c r="AD17" s="970"/>
      <c r="AE17" s="976"/>
      <c r="AF17" s="982"/>
      <c r="AG17" s="986"/>
      <c r="AH17" s="992"/>
      <c r="AI17" s="997"/>
    </row>
    <row r="18" spans="1:35" s="891" customFormat="1" ht="13.5" customHeight="1">
      <c r="A18" s="896"/>
      <c r="B18" s="903"/>
      <c r="C18" s="906"/>
      <c r="D18" s="906"/>
      <c r="E18" s="921"/>
      <c r="F18" s="906"/>
      <c r="G18" s="906"/>
      <c r="H18" s="931"/>
      <c r="I18" s="937"/>
      <c r="J18" s="943"/>
      <c r="K18" s="946"/>
      <c r="L18" s="946"/>
      <c r="M18" s="958"/>
      <c r="N18" s="958"/>
      <c r="O18" s="958"/>
      <c r="R18" s="970">
        <f>IF(AND(B18="生活相談員",H18="常勤"),J18*L18,0)</f>
        <v>0</v>
      </c>
      <c r="S18" s="974">
        <f>IF(AND(B18="生活相談員",H18="常勤",J18*L18&gt;=32),J18*L18,0)</f>
        <v>0</v>
      </c>
      <c r="T18" s="980">
        <f>IF(AND(B18="生活相談員",H18="常勤",J18*L18&lt;32),32,0)</f>
        <v>0</v>
      </c>
      <c r="U18" s="986">
        <f>IF(AND(B18="生活相談員",H18="非常勤（パート含む）"),J18*L18,0)</f>
        <v>0</v>
      </c>
      <c r="V18" s="990">
        <f>IF(AND(B18="生活相談員",H18="育児短時間"),J18*L18,0)</f>
        <v>0</v>
      </c>
      <c r="W18" s="995">
        <f>IF(AND(B18="生活相談員",H18="育児短時間"),30,0)</f>
        <v>0</v>
      </c>
      <c r="X18" s="970">
        <f>IF(AND(B18="介護職員",H18="常勤"),J18*L18,0)</f>
        <v>0</v>
      </c>
      <c r="Y18" s="974">
        <f>IF(AND(B18="介護職員",H18="常勤",J18*L18&gt;=32),J18*L18,0)</f>
        <v>0</v>
      </c>
      <c r="Z18" s="980">
        <f>IF(AND(B18="介護職員",H18="常勤",J18*L18&lt;32),32,0)</f>
        <v>0</v>
      </c>
      <c r="AA18" s="986">
        <f>IF(AND(B18="介護職員",H18="非常勤（パート含む）"),J18*L18,0)</f>
        <v>0</v>
      </c>
      <c r="AB18" s="990">
        <f>IF(AND(B18="介護職員",H18="育児短時間"),J18*L18,0)</f>
        <v>0</v>
      </c>
      <c r="AC18" s="995">
        <f>IF(AND(B18="介護職員",H18="育児短時間"),30,0)</f>
        <v>0</v>
      </c>
      <c r="AD18" s="970">
        <f>IF(AND(B18="看護職員",H18="常勤"),J18*L18,0)</f>
        <v>0</v>
      </c>
      <c r="AE18" s="974">
        <f>IF(AND(B18="看護職員",H18="常勤",J18*L18&gt;=32),J18*L18,0)</f>
        <v>0</v>
      </c>
      <c r="AF18" s="980">
        <f>IF(AND(B18="看護職員",H18="常勤",J18*L18&lt;32),32,0)</f>
        <v>0</v>
      </c>
      <c r="AG18" s="986">
        <f>IF(AND(B18="看護職員",H18="非常勤（パート含む）"),J18*L18,0)</f>
        <v>0</v>
      </c>
      <c r="AH18" s="990">
        <f>IF(AND(B18="看護職員",H18="育児短時間"),J18*L18,0)</f>
        <v>0</v>
      </c>
      <c r="AI18" s="995">
        <f>IF(AND(B18="看護職員",H18="育児短時間"),30,0)</f>
        <v>0</v>
      </c>
    </row>
    <row r="19" spans="1:35" s="891" customFormat="1" ht="13.5" customHeight="1">
      <c r="A19" s="896">
        <v>5</v>
      </c>
      <c r="B19" s="904"/>
      <c r="C19" s="907"/>
      <c r="D19" s="907"/>
      <c r="E19" s="922"/>
      <c r="F19" s="907"/>
      <c r="G19" s="907"/>
      <c r="H19" s="932"/>
      <c r="I19" s="938"/>
      <c r="J19" s="944"/>
      <c r="K19" s="947"/>
      <c r="L19" s="947"/>
      <c r="M19" s="958"/>
      <c r="N19" s="958"/>
      <c r="O19" s="958"/>
      <c r="R19" s="970"/>
      <c r="S19" s="975"/>
      <c r="T19" s="981"/>
      <c r="U19" s="986"/>
      <c r="V19" s="991"/>
      <c r="W19" s="996"/>
      <c r="X19" s="970"/>
      <c r="Y19" s="975"/>
      <c r="Z19" s="981"/>
      <c r="AA19" s="986"/>
      <c r="AB19" s="991"/>
      <c r="AC19" s="996"/>
      <c r="AD19" s="970"/>
      <c r="AE19" s="975"/>
      <c r="AF19" s="981"/>
      <c r="AG19" s="986"/>
      <c r="AH19" s="991"/>
      <c r="AI19" s="996"/>
    </row>
    <row r="20" spans="1:35" s="891" customFormat="1" ht="13.5" customHeight="1">
      <c r="A20" s="897"/>
      <c r="B20" s="905"/>
      <c r="C20" s="908"/>
      <c r="D20" s="908"/>
      <c r="E20" s="923"/>
      <c r="F20" s="908"/>
      <c r="G20" s="908"/>
      <c r="H20" s="933"/>
      <c r="I20" s="939"/>
      <c r="J20" s="945"/>
      <c r="K20" s="948"/>
      <c r="L20" s="948"/>
      <c r="M20" s="958"/>
      <c r="N20" s="958"/>
      <c r="O20" s="958"/>
      <c r="R20" s="970"/>
      <c r="S20" s="976"/>
      <c r="T20" s="982"/>
      <c r="U20" s="986"/>
      <c r="V20" s="992"/>
      <c r="W20" s="997"/>
      <c r="X20" s="970"/>
      <c r="Y20" s="976"/>
      <c r="Z20" s="982"/>
      <c r="AA20" s="986"/>
      <c r="AB20" s="992"/>
      <c r="AC20" s="997"/>
      <c r="AD20" s="970"/>
      <c r="AE20" s="976"/>
      <c r="AF20" s="982"/>
      <c r="AG20" s="986"/>
      <c r="AH20" s="992"/>
      <c r="AI20" s="997"/>
    </row>
    <row r="21" spans="1:35" s="891" customFormat="1" ht="13.5" customHeight="1">
      <c r="A21" s="896"/>
      <c r="B21" s="903"/>
      <c r="C21" s="906"/>
      <c r="D21" s="906"/>
      <c r="E21" s="921"/>
      <c r="F21" s="906"/>
      <c r="G21" s="906"/>
      <c r="H21" s="931"/>
      <c r="I21" s="937"/>
      <c r="J21" s="943"/>
      <c r="K21" s="946"/>
      <c r="L21" s="946"/>
      <c r="M21" s="958"/>
      <c r="N21" s="958"/>
      <c r="O21" s="958"/>
      <c r="R21" s="970">
        <f>IF(AND(B21="生活相談員",H21="常勤"),J21*L21,0)</f>
        <v>0</v>
      </c>
      <c r="S21" s="974">
        <f>IF(AND(B21="生活相談員",H21="常勤",J21*L21&gt;=32),J21*L21,0)</f>
        <v>0</v>
      </c>
      <c r="T21" s="980">
        <f>IF(AND(B21="生活相談員",H21="常勤",J21*L21&lt;32),32,0)</f>
        <v>0</v>
      </c>
      <c r="U21" s="986">
        <f>IF(AND(B21="生活相談員",H21="非常勤（パート含む）"),J21*L21,0)</f>
        <v>0</v>
      </c>
      <c r="V21" s="990">
        <f>IF(AND(B21="生活相談員",H21="育児短時間"),J21*L21,0)</f>
        <v>0</v>
      </c>
      <c r="W21" s="995">
        <f>IF(AND(B21="生活相談員",H21="育児短時間"),30,0)</f>
        <v>0</v>
      </c>
      <c r="X21" s="970">
        <f>IF(AND(B21="介護職員",H21="常勤"),J21*L21,0)</f>
        <v>0</v>
      </c>
      <c r="Y21" s="974">
        <f>IF(AND(B21="介護職員",H21="常勤",J21*L21&gt;=32),J21*L21,0)</f>
        <v>0</v>
      </c>
      <c r="Z21" s="980">
        <f>IF(AND(B21="介護職員",H21="常勤",J21*L21&lt;32),32,0)</f>
        <v>0</v>
      </c>
      <c r="AA21" s="986">
        <f>IF(AND(B21="介護職員",H21="非常勤（パート含む）"),J21*L21,0)</f>
        <v>0</v>
      </c>
      <c r="AB21" s="990">
        <f>IF(AND(B21="介護職員",H21="育児短時間"),J21*L21,0)</f>
        <v>0</v>
      </c>
      <c r="AC21" s="995">
        <f>IF(AND(B21="介護職員",H21="育児短時間"),30,0)</f>
        <v>0</v>
      </c>
      <c r="AD21" s="970">
        <f>IF(AND(B21="看護職員",H21="常勤"),J21*L21,0)</f>
        <v>0</v>
      </c>
      <c r="AE21" s="974">
        <f>IF(AND(B21="看護職員",H21="常勤",J21*L21&gt;=32),J21*L21,0)</f>
        <v>0</v>
      </c>
      <c r="AF21" s="980">
        <f>IF(AND(B21="看護職員",H21="常勤",J21*L21&lt;32),32,0)</f>
        <v>0</v>
      </c>
      <c r="AG21" s="986">
        <f>IF(AND(B21="看護職員",H21="非常勤（パート含む）"),J21*L21,0)</f>
        <v>0</v>
      </c>
      <c r="AH21" s="990">
        <f>IF(AND(B21="看護職員",H21="育児短時間"),J21*L21,0)</f>
        <v>0</v>
      </c>
      <c r="AI21" s="995">
        <f>IF(AND(B21="看護職員",H21="育児短時間"),30,0)</f>
        <v>0</v>
      </c>
    </row>
    <row r="22" spans="1:35" s="891" customFormat="1" ht="13.5" customHeight="1">
      <c r="A22" s="896">
        <v>6</v>
      </c>
      <c r="B22" s="904"/>
      <c r="C22" s="907"/>
      <c r="D22" s="907"/>
      <c r="E22" s="922"/>
      <c r="F22" s="907"/>
      <c r="G22" s="907"/>
      <c r="H22" s="932"/>
      <c r="I22" s="938"/>
      <c r="J22" s="944"/>
      <c r="K22" s="947"/>
      <c r="L22" s="947"/>
      <c r="M22" s="958"/>
      <c r="N22" s="958"/>
      <c r="O22" s="958"/>
      <c r="R22" s="970"/>
      <c r="S22" s="975"/>
      <c r="T22" s="981"/>
      <c r="U22" s="986"/>
      <c r="V22" s="991"/>
      <c r="W22" s="996"/>
      <c r="X22" s="970"/>
      <c r="Y22" s="975"/>
      <c r="Z22" s="981"/>
      <c r="AA22" s="986"/>
      <c r="AB22" s="991"/>
      <c r="AC22" s="996"/>
      <c r="AD22" s="970"/>
      <c r="AE22" s="975"/>
      <c r="AF22" s="981"/>
      <c r="AG22" s="986"/>
      <c r="AH22" s="991"/>
      <c r="AI22" s="996"/>
    </row>
    <row r="23" spans="1:35" s="891" customFormat="1" ht="13.5" customHeight="1">
      <c r="A23" s="897"/>
      <c r="B23" s="905"/>
      <c r="C23" s="908"/>
      <c r="D23" s="908"/>
      <c r="E23" s="923"/>
      <c r="F23" s="908"/>
      <c r="G23" s="908"/>
      <c r="H23" s="933"/>
      <c r="I23" s="939"/>
      <c r="J23" s="945"/>
      <c r="K23" s="948"/>
      <c r="L23" s="948"/>
      <c r="M23" s="958"/>
      <c r="N23" s="958"/>
      <c r="O23" s="958"/>
      <c r="R23" s="970"/>
      <c r="S23" s="976"/>
      <c r="T23" s="982"/>
      <c r="U23" s="986"/>
      <c r="V23" s="992"/>
      <c r="W23" s="997"/>
      <c r="X23" s="970"/>
      <c r="Y23" s="976"/>
      <c r="Z23" s="982"/>
      <c r="AA23" s="986"/>
      <c r="AB23" s="992"/>
      <c r="AC23" s="997"/>
      <c r="AD23" s="970"/>
      <c r="AE23" s="976"/>
      <c r="AF23" s="982"/>
      <c r="AG23" s="986"/>
      <c r="AH23" s="992"/>
      <c r="AI23" s="997"/>
    </row>
    <row r="24" spans="1:35" s="891" customFormat="1" ht="13.5" customHeight="1">
      <c r="A24" s="896"/>
      <c r="B24" s="903"/>
      <c r="C24" s="906"/>
      <c r="D24" s="906"/>
      <c r="E24" s="921"/>
      <c r="F24" s="906"/>
      <c r="G24" s="906"/>
      <c r="H24" s="931"/>
      <c r="I24" s="937"/>
      <c r="J24" s="943"/>
      <c r="K24" s="946"/>
      <c r="L24" s="946"/>
      <c r="M24" s="958"/>
      <c r="N24" s="958"/>
      <c r="O24" s="958"/>
      <c r="R24" s="970">
        <f>IF(AND(B24="生活相談員",H24="常勤"),J24*L24,0)</f>
        <v>0</v>
      </c>
      <c r="S24" s="974">
        <f>IF(AND(B24="生活相談員",H24="常勤",J24*L24&gt;=32),J24*L24,0)</f>
        <v>0</v>
      </c>
      <c r="T24" s="980">
        <f>IF(AND(B24="生活相談員",H24="常勤",J24*L24&lt;32),32,0)</f>
        <v>0</v>
      </c>
      <c r="U24" s="986">
        <f>IF(AND(B24="生活相談員",H24="非常勤（パート含む）"),J24*L24,0)</f>
        <v>0</v>
      </c>
      <c r="V24" s="990">
        <f>IF(AND(B24="生活相談員",H24="育児短時間"),J24*L24,0)</f>
        <v>0</v>
      </c>
      <c r="W24" s="995">
        <f>IF(AND(B24="生活相談員",H24="育児短時間"),30,0)</f>
        <v>0</v>
      </c>
      <c r="X24" s="970">
        <f>IF(AND(B24="介護職員",H24="常勤"),J24*L24,0)</f>
        <v>0</v>
      </c>
      <c r="Y24" s="974">
        <f>IF(AND(B24="介護職員",H24="常勤",J24*L24&gt;=32),J24*L24,0)</f>
        <v>0</v>
      </c>
      <c r="Z24" s="980">
        <f>IF(AND(B24="介護職員",H24="常勤",J24*L24&lt;32),32,0)</f>
        <v>0</v>
      </c>
      <c r="AA24" s="986">
        <f>IF(AND(B24="介護職員",H24="非常勤（パート含む）"),J24*L24,0)</f>
        <v>0</v>
      </c>
      <c r="AB24" s="990">
        <f>IF(AND(B24="介護職員",H24="育児短時間"),J24*L24,0)</f>
        <v>0</v>
      </c>
      <c r="AC24" s="995">
        <f>IF(AND(B24="介護職員",H24="育児短時間"),30,0)</f>
        <v>0</v>
      </c>
      <c r="AD24" s="970">
        <f>IF(AND(B24="看護職員",H24="常勤"),J24*L24,0)</f>
        <v>0</v>
      </c>
      <c r="AE24" s="974">
        <f>IF(AND(B24="看護職員",H24="常勤",J24*L24&gt;=32),J24*L24,0)</f>
        <v>0</v>
      </c>
      <c r="AF24" s="980">
        <f>IF(AND(B24="看護職員",H24="常勤",J24*L24&lt;32),32,0)</f>
        <v>0</v>
      </c>
      <c r="AG24" s="986">
        <f>IF(AND(B24="看護職員",H24="非常勤（パート含む）"),J24*L24,0)</f>
        <v>0</v>
      </c>
      <c r="AH24" s="990">
        <f>IF(AND(B24="看護職員",H24="育児短時間"),J24*L24,0)</f>
        <v>0</v>
      </c>
      <c r="AI24" s="995">
        <f>IF(AND(B24="看護職員",H24="育児短時間"),30,0)</f>
        <v>0</v>
      </c>
    </row>
    <row r="25" spans="1:35" s="891" customFormat="1" ht="13.5" customHeight="1">
      <c r="A25" s="896">
        <v>7</v>
      </c>
      <c r="B25" s="904"/>
      <c r="C25" s="907"/>
      <c r="D25" s="907"/>
      <c r="E25" s="922"/>
      <c r="F25" s="907"/>
      <c r="G25" s="907"/>
      <c r="H25" s="932"/>
      <c r="I25" s="938"/>
      <c r="J25" s="944"/>
      <c r="K25" s="947"/>
      <c r="L25" s="947"/>
      <c r="M25" s="958"/>
      <c r="N25" s="958"/>
      <c r="O25" s="958"/>
      <c r="R25" s="970"/>
      <c r="S25" s="975"/>
      <c r="T25" s="981"/>
      <c r="U25" s="986"/>
      <c r="V25" s="991"/>
      <c r="W25" s="996"/>
      <c r="X25" s="970"/>
      <c r="Y25" s="975"/>
      <c r="Z25" s="981"/>
      <c r="AA25" s="986"/>
      <c r="AB25" s="991"/>
      <c r="AC25" s="996"/>
      <c r="AD25" s="970"/>
      <c r="AE25" s="975"/>
      <c r="AF25" s="981"/>
      <c r="AG25" s="986"/>
      <c r="AH25" s="991"/>
      <c r="AI25" s="996"/>
    </row>
    <row r="26" spans="1:35" s="891" customFormat="1" ht="13.5" customHeight="1">
      <c r="A26" s="897"/>
      <c r="B26" s="905"/>
      <c r="C26" s="908"/>
      <c r="D26" s="908"/>
      <c r="E26" s="923"/>
      <c r="F26" s="908"/>
      <c r="G26" s="908"/>
      <c r="H26" s="933"/>
      <c r="I26" s="939"/>
      <c r="J26" s="945"/>
      <c r="K26" s="948"/>
      <c r="L26" s="948"/>
      <c r="M26" s="958"/>
      <c r="N26" s="958"/>
      <c r="O26" s="958"/>
      <c r="R26" s="970"/>
      <c r="S26" s="976"/>
      <c r="T26" s="982"/>
      <c r="U26" s="986"/>
      <c r="V26" s="992"/>
      <c r="W26" s="997"/>
      <c r="X26" s="970"/>
      <c r="Y26" s="976"/>
      <c r="Z26" s="982"/>
      <c r="AA26" s="986"/>
      <c r="AB26" s="992"/>
      <c r="AC26" s="997"/>
      <c r="AD26" s="970"/>
      <c r="AE26" s="976"/>
      <c r="AF26" s="982"/>
      <c r="AG26" s="986"/>
      <c r="AH26" s="992"/>
      <c r="AI26" s="997"/>
    </row>
    <row r="27" spans="1:35" s="891" customFormat="1" ht="13.5" customHeight="1">
      <c r="A27" s="896"/>
      <c r="B27" s="903"/>
      <c r="C27" s="906"/>
      <c r="D27" s="906"/>
      <c r="E27" s="921"/>
      <c r="F27" s="906"/>
      <c r="G27" s="906"/>
      <c r="H27" s="931"/>
      <c r="I27" s="937"/>
      <c r="J27" s="943"/>
      <c r="K27" s="946"/>
      <c r="L27" s="946"/>
      <c r="M27" s="958"/>
      <c r="N27" s="958"/>
      <c r="O27" s="958"/>
      <c r="R27" s="970">
        <f>IF(AND(B27="生活相談員",H27="常勤"),J27*L27,0)</f>
        <v>0</v>
      </c>
      <c r="S27" s="974">
        <f>IF(AND(B27="生活相談員",H27="常勤",J27*L27&gt;=32),J27*L27,0)</f>
        <v>0</v>
      </c>
      <c r="T27" s="980">
        <f>IF(AND(B27="生活相談員",H27="常勤",J27*L27&lt;32),32,0)</f>
        <v>0</v>
      </c>
      <c r="U27" s="986">
        <f>IF(AND(B27="生活相談員",H27="非常勤（パート含む）"),J27*L27,0)</f>
        <v>0</v>
      </c>
      <c r="V27" s="990">
        <f>IF(AND(B27="生活相談員",H27="育児短時間"),J27*L27,0)</f>
        <v>0</v>
      </c>
      <c r="W27" s="995">
        <f>IF(AND(B27="生活相談員",H27="育児短時間"),30,0)</f>
        <v>0</v>
      </c>
      <c r="X27" s="970">
        <f>IF(AND(B27="介護職員",H27="常勤"),J27*L27,0)</f>
        <v>0</v>
      </c>
      <c r="Y27" s="974">
        <f>IF(AND(B27="介護職員",H27="常勤",J27*L27&gt;=32),J27*L27,0)</f>
        <v>0</v>
      </c>
      <c r="Z27" s="980">
        <f>IF(AND(B27="介護職員",H27="常勤",J27*L27&lt;32),32,0)</f>
        <v>0</v>
      </c>
      <c r="AA27" s="986">
        <f>IF(AND(B27="介護職員",H27="非常勤（パート含む）"),J27*L27,0)</f>
        <v>0</v>
      </c>
      <c r="AB27" s="990">
        <f>IF(AND(B27="介護職員",H27="育児短時間"),J27*L27,0)</f>
        <v>0</v>
      </c>
      <c r="AC27" s="995">
        <f>IF(AND(B27="介護職員",H27="育児短時間"),30,0)</f>
        <v>0</v>
      </c>
      <c r="AD27" s="970">
        <f>IF(AND(B27="看護職員",H27="常勤"),J27*L27,0)</f>
        <v>0</v>
      </c>
      <c r="AE27" s="974">
        <f>IF(AND(B27="看護職員",H27="常勤",J27*L27&gt;=32),J27*L27,0)</f>
        <v>0</v>
      </c>
      <c r="AF27" s="980">
        <f>IF(AND(B27="看護職員",H27="常勤",J27*L27&lt;32),32,0)</f>
        <v>0</v>
      </c>
      <c r="AG27" s="986">
        <f>IF(AND(B27="看護職員",H27="非常勤（パート含む）"),J27*L27,0)</f>
        <v>0</v>
      </c>
      <c r="AH27" s="990">
        <f>IF(AND(B27="看護職員",H27="育児短時間"),J27*L27,0)</f>
        <v>0</v>
      </c>
      <c r="AI27" s="995">
        <f>IF(AND(B27="看護職員",H27="育児短時間"),30,0)</f>
        <v>0</v>
      </c>
    </row>
    <row r="28" spans="1:35" s="891" customFormat="1" ht="13.5" customHeight="1">
      <c r="A28" s="896">
        <v>8</v>
      </c>
      <c r="B28" s="904"/>
      <c r="C28" s="907"/>
      <c r="D28" s="907"/>
      <c r="E28" s="922"/>
      <c r="F28" s="907"/>
      <c r="G28" s="907"/>
      <c r="H28" s="932"/>
      <c r="I28" s="938"/>
      <c r="J28" s="944"/>
      <c r="K28" s="947"/>
      <c r="L28" s="947"/>
      <c r="M28" s="958"/>
      <c r="N28" s="958"/>
      <c r="O28" s="958"/>
      <c r="R28" s="970"/>
      <c r="S28" s="975"/>
      <c r="T28" s="981"/>
      <c r="U28" s="986"/>
      <c r="V28" s="991"/>
      <c r="W28" s="996"/>
      <c r="X28" s="970"/>
      <c r="Y28" s="975"/>
      <c r="Z28" s="981"/>
      <c r="AA28" s="986"/>
      <c r="AB28" s="991"/>
      <c r="AC28" s="996"/>
      <c r="AD28" s="970"/>
      <c r="AE28" s="975"/>
      <c r="AF28" s="981"/>
      <c r="AG28" s="986"/>
      <c r="AH28" s="991"/>
      <c r="AI28" s="996"/>
    </row>
    <row r="29" spans="1:35" s="891" customFormat="1" ht="13.5" customHeight="1">
      <c r="A29" s="897"/>
      <c r="B29" s="905"/>
      <c r="C29" s="908"/>
      <c r="D29" s="908"/>
      <c r="E29" s="923"/>
      <c r="F29" s="908"/>
      <c r="G29" s="908"/>
      <c r="H29" s="933"/>
      <c r="I29" s="939"/>
      <c r="J29" s="945"/>
      <c r="K29" s="948"/>
      <c r="L29" s="948"/>
      <c r="M29" s="958"/>
      <c r="N29" s="958"/>
      <c r="O29" s="958"/>
      <c r="R29" s="970"/>
      <c r="S29" s="976"/>
      <c r="T29" s="982"/>
      <c r="U29" s="986"/>
      <c r="V29" s="992"/>
      <c r="W29" s="997"/>
      <c r="X29" s="970"/>
      <c r="Y29" s="976"/>
      <c r="Z29" s="982"/>
      <c r="AA29" s="986"/>
      <c r="AB29" s="992"/>
      <c r="AC29" s="997"/>
      <c r="AD29" s="970"/>
      <c r="AE29" s="976"/>
      <c r="AF29" s="982"/>
      <c r="AG29" s="986"/>
      <c r="AH29" s="992"/>
      <c r="AI29" s="997"/>
    </row>
    <row r="30" spans="1:35" s="891" customFormat="1" ht="13.5" customHeight="1">
      <c r="A30" s="896"/>
      <c r="B30" s="903"/>
      <c r="C30" s="906"/>
      <c r="D30" s="906"/>
      <c r="E30" s="921"/>
      <c r="F30" s="906"/>
      <c r="G30" s="906"/>
      <c r="H30" s="931"/>
      <c r="I30" s="937"/>
      <c r="J30" s="943"/>
      <c r="K30" s="946"/>
      <c r="L30" s="946"/>
      <c r="M30" s="958"/>
      <c r="N30" s="958"/>
      <c r="O30" s="958"/>
      <c r="R30" s="970">
        <f>IF(AND(B30="生活相談員",H30="常勤"),J30*L30,0)</f>
        <v>0</v>
      </c>
      <c r="S30" s="974">
        <f>IF(AND(B30="生活相談員",H30="常勤",J30*L30&gt;=32),J30*L30,0)</f>
        <v>0</v>
      </c>
      <c r="T30" s="980">
        <f>IF(AND(B30="生活相談員",H30="常勤",J30*L30&lt;32),32,0)</f>
        <v>0</v>
      </c>
      <c r="U30" s="986">
        <f>IF(AND(B30="生活相談員",H30="非常勤（パート含む）"),J30*L30,0)</f>
        <v>0</v>
      </c>
      <c r="V30" s="990">
        <f>IF(AND(B30="生活相談員",H30="育児短時間"),J30*L30,0)</f>
        <v>0</v>
      </c>
      <c r="W30" s="995">
        <f>IF(AND(B30="生活相談員",H30="育児短時間"),30,0)</f>
        <v>0</v>
      </c>
      <c r="X30" s="970">
        <f>IF(AND(B30="介護職員",H30="常勤"),J30*L30,0)</f>
        <v>0</v>
      </c>
      <c r="Y30" s="974">
        <f>IF(AND(B30="介護職員",H30="常勤",J30*L30&gt;=32),J30*L30,0)</f>
        <v>0</v>
      </c>
      <c r="Z30" s="980">
        <f>IF(AND(B30="介護職員",H30="常勤",J30*L30&lt;32),32,0)</f>
        <v>0</v>
      </c>
      <c r="AA30" s="986">
        <f>IF(AND(B30="介護職員",H30="非常勤（パート含む）"),J30*L30,0)</f>
        <v>0</v>
      </c>
      <c r="AB30" s="990">
        <f>IF(AND(B30="介護職員",H30="育児短時間"),J30*L30,0)</f>
        <v>0</v>
      </c>
      <c r="AC30" s="995">
        <f>IF(AND(B30="介護職員",H30="育児短時間"),30,0)</f>
        <v>0</v>
      </c>
      <c r="AD30" s="970">
        <f>IF(AND(B30="看護職員",H30="常勤"),J30*L30,0)</f>
        <v>0</v>
      </c>
      <c r="AE30" s="974">
        <f>IF(AND(B30="看護職員",H30="常勤",J30*L30&gt;=32),J30*L30,0)</f>
        <v>0</v>
      </c>
      <c r="AF30" s="980">
        <f>IF(AND(B30="看護職員",H30="常勤",J30*L30&lt;32),32,0)</f>
        <v>0</v>
      </c>
      <c r="AG30" s="986">
        <f>IF(AND(B30="看護職員",H30="非常勤（パート含む）"),J30*L30,0)</f>
        <v>0</v>
      </c>
      <c r="AH30" s="990">
        <f>IF(AND(B30="看護職員",H30="育児短時間"),J30*L30,0)</f>
        <v>0</v>
      </c>
      <c r="AI30" s="995">
        <f>IF(AND(B30="看護職員",H30="育児短時間"),30,0)</f>
        <v>0</v>
      </c>
    </row>
    <row r="31" spans="1:35" s="891" customFormat="1" ht="13.5" customHeight="1">
      <c r="A31" s="896">
        <v>9</v>
      </c>
      <c r="B31" s="904"/>
      <c r="C31" s="907"/>
      <c r="D31" s="907"/>
      <c r="E31" s="922"/>
      <c r="F31" s="907"/>
      <c r="G31" s="907"/>
      <c r="H31" s="932"/>
      <c r="I31" s="938"/>
      <c r="J31" s="944"/>
      <c r="K31" s="947"/>
      <c r="L31" s="947"/>
      <c r="M31" s="958"/>
      <c r="N31" s="958"/>
      <c r="O31" s="958"/>
      <c r="R31" s="970"/>
      <c r="S31" s="975"/>
      <c r="T31" s="981"/>
      <c r="U31" s="986"/>
      <c r="V31" s="991"/>
      <c r="W31" s="996"/>
      <c r="X31" s="970"/>
      <c r="Y31" s="975"/>
      <c r="Z31" s="981"/>
      <c r="AA31" s="986"/>
      <c r="AB31" s="991"/>
      <c r="AC31" s="996"/>
      <c r="AD31" s="970"/>
      <c r="AE31" s="975"/>
      <c r="AF31" s="981"/>
      <c r="AG31" s="986"/>
      <c r="AH31" s="991"/>
      <c r="AI31" s="996"/>
    </row>
    <row r="32" spans="1:35" s="891" customFormat="1" ht="13.5" customHeight="1">
      <c r="A32" s="897"/>
      <c r="B32" s="905"/>
      <c r="C32" s="908"/>
      <c r="D32" s="908"/>
      <c r="E32" s="923"/>
      <c r="F32" s="908"/>
      <c r="G32" s="908"/>
      <c r="H32" s="933"/>
      <c r="I32" s="939"/>
      <c r="J32" s="945"/>
      <c r="K32" s="948"/>
      <c r="L32" s="948"/>
      <c r="M32" s="958"/>
      <c r="N32" s="958"/>
      <c r="O32" s="958"/>
      <c r="R32" s="970"/>
      <c r="S32" s="976"/>
      <c r="T32" s="982"/>
      <c r="U32" s="986"/>
      <c r="V32" s="992"/>
      <c r="W32" s="997"/>
      <c r="X32" s="970"/>
      <c r="Y32" s="976"/>
      <c r="Z32" s="982"/>
      <c r="AA32" s="986"/>
      <c r="AB32" s="992"/>
      <c r="AC32" s="997"/>
      <c r="AD32" s="970"/>
      <c r="AE32" s="976"/>
      <c r="AF32" s="982"/>
      <c r="AG32" s="986"/>
      <c r="AH32" s="992"/>
      <c r="AI32" s="997"/>
    </row>
    <row r="33" spans="1:35" s="891" customFormat="1" ht="13.5" customHeight="1">
      <c r="A33" s="896"/>
      <c r="B33" s="903"/>
      <c r="C33" s="906"/>
      <c r="D33" s="906"/>
      <c r="E33" s="921"/>
      <c r="F33" s="906"/>
      <c r="G33" s="906"/>
      <c r="H33" s="931"/>
      <c r="I33" s="937"/>
      <c r="J33" s="943"/>
      <c r="K33" s="946"/>
      <c r="L33" s="946"/>
      <c r="M33" s="958"/>
      <c r="N33" s="958"/>
      <c r="O33" s="958"/>
      <c r="R33" s="970">
        <f>IF(AND(B33="生活相談員",H33="常勤"),J33*L33,0)</f>
        <v>0</v>
      </c>
      <c r="S33" s="974">
        <f>IF(AND(B33="生活相談員",H33="常勤",J33*L33&gt;=32),J33*L33,0)</f>
        <v>0</v>
      </c>
      <c r="T33" s="980">
        <f>IF(AND(B33="生活相談員",H33="常勤",J33*L33&lt;32),32,0)</f>
        <v>0</v>
      </c>
      <c r="U33" s="986">
        <f>IF(AND(B33="生活相談員",H33="非常勤（パート含む）"),J33*L33,0)</f>
        <v>0</v>
      </c>
      <c r="V33" s="990">
        <f>IF(AND(B33="生活相談員",H33="育児短時間"),J33*L33,0)</f>
        <v>0</v>
      </c>
      <c r="W33" s="995">
        <f>IF(AND(B33="生活相談員",H33="育児短時間"),30,0)</f>
        <v>0</v>
      </c>
      <c r="X33" s="970">
        <f>IF(AND(B33="介護職員",H33="常勤"),J33*L33,0)</f>
        <v>0</v>
      </c>
      <c r="Y33" s="974">
        <f>IF(AND(B33="介護職員",H33="常勤",J33*L33&gt;=32),J33*L33,0)</f>
        <v>0</v>
      </c>
      <c r="Z33" s="980">
        <f>IF(AND(B33="介護職員",H33="常勤",J33*L33&lt;32),32,0)</f>
        <v>0</v>
      </c>
      <c r="AA33" s="986">
        <f>IF(AND(B33="介護職員",H33="非常勤（パート含む）"),J33*L33,0)</f>
        <v>0</v>
      </c>
      <c r="AB33" s="990">
        <f>IF(AND(B33="介護職員",H33="育児短時間"),J33*L33,0)</f>
        <v>0</v>
      </c>
      <c r="AC33" s="995">
        <f>IF(AND(B33="介護職員",H33="育児短時間"),30,0)</f>
        <v>0</v>
      </c>
      <c r="AD33" s="970">
        <f>IF(AND(B33="看護職員",H33="常勤"),J33*L33,0)</f>
        <v>0</v>
      </c>
      <c r="AE33" s="974">
        <f>IF(AND(B33="看護職員",H33="常勤",J33*L33&gt;=32),J33*L33,0)</f>
        <v>0</v>
      </c>
      <c r="AF33" s="980">
        <f>IF(AND(B33="看護職員",H33="常勤",J33*L33&lt;32),32,0)</f>
        <v>0</v>
      </c>
      <c r="AG33" s="986">
        <f>IF(AND(B33="看護職員",H33="非常勤（パート含む）"),J33*L33,0)</f>
        <v>0</v>
      </c>
      <c r="AH33" s="990">
        <f>IF(AND(B33="看護職員",H33="育児短時間"),J33*L33,0)</f>
        <v>0</v>
      </c>
      <c r="AI33" s="995">
        <f>IF(AND(B33="看護職員",H33="育児短時間"),30,0)</f>
        <v>0</v>
      </c>
    </row>
    <row r="34" spans="1:35" s="891" customFormat="1" ht="13.5" customHeight="1">
      <c r="A34" s="896">
        <v>10</v>
      </c>
      <c r="B34" s="904"/>
      <c r="C34" s="907"/>
      <c r="D34" s="907"/>
      <c r="E34" s="922"/>
      <c r="F34" s="907"/>
      <c r="G34" s="907"/>
      <c r="H34" s="932"/>
      <c r="I34" s="938"/>
      <c r="J34" s="944"/>
      <c r="K34" s="947"/>
      <c r="L34" s="947"/>
      <c r="M34" s="958"/>
      <c r="N34" s="958"/>
      <c r="O34" s="958"/>
      <c r="R34" s="970"/>
      <c r="S34" s="975"/>
      <c r="T34" s="981"/>
      <c r="U34" s="986"/>
      <c r="V34" s="991"/>
      <c r="W34" s="996"/>
      <c r="X34" s="970"/>
      <c r="Y34" s="975"/>
      <c r="Z34" s="981"/>
      <c r="AA34" s="986"/>
      <c r="AB34" s="991"/>
      <c r="AC34" s="996"/>
      <c r="AD34" s="970"/>
      <c r="AE34" s="975"/>
      <c r="AF34" s="981"/>
      <c r="AG34" s="986"/>
      <c r="AH34" s="991"/>
      <c r="AI34" s="996"/>
    </row>
    <row r="35" spans="1:35" s="891" customFormat="1" ht="13.5" customHeight="1">
      <c r="A35" s="897"/>
      <c r="B35" s="905"/>
      <c r="C35" s="908"/>
      <c r="D35" s="908"/>
      <c r="E35" s="923"/>
      <c r="F35" s="908"/>
      <c r="G35" s="908"/>
      <c r="H35" s="933"/>
      <c r="I35" s="939"/>
      <c r="J35" s="945"/>
      <c r="K35" s="948"/>
      <c r="L35" s="948"/>
      <c r="M35" s="958"/>
      <c r="N35" s="958"/>
      <c r="O35" s="958"/>
      <c r="R35" s="970"/>
      <c r="S35" s="976"/>
      <c r="T35" s="982"/>
      <c r="U35" s="986"/>
      <c r="V35" s="992"/>
      <c r="W35" s="997"/>
      <c r="X35" s="970"/>
      <c r="Y35" s="976"/>
      <c r="Z35" s="982"/>
      <c r="AA35" s="986"/>
      <c r="AB35" s="992"/>
      <c r="AC35" s="997"/>
      <c r="AD35" s="970"/>
      <c r="AE35" s="976"/>
      <c r="AF35" s="982"/>
      <c r="AG35" s="986"/>
      <c r="AH35" s="992"/>
      <c r="AI35" s="997"/>
    </row>
    <row r="36" spans="1:35" s="891" customFormat="1" ht="13.5" customHeight="1">
      <c r="A36" s="896"/>
      <c r="B36" s="903"/>
      <c r="C36" s="906"/>
      <c r="D36" s="906"/>
      <c r="E36" s="921"/>
      <c r="F36" s="906"/>
      <c r="G36" s="906"/>
      <c r="H36" s="931"/>
      <c r="I36" s="937"/>
      <c r="J36" s="943"/>
      <c r="K36" s="946"/>
      <c r="L36" s="946"/>
      <c r="M36" s="958"/>
      <c r="N36" s="958"/>
      <c r="O36" s="958"/>
      <c r="R36" s="970">
        <f>IF(AND(B36="生活相談員",H36="常勤"),J36*L36,0)</f>
        <v>0</v>
      </c>
      <c r="S36" s="974">
        <f>IF(AND(B36="生活相談員",H36="常勤",J36*L36&gt;=32),J36*L36,0)</f>
        <v>0</v>
      </c>
      <c r="T36" s="980">
        <f>IF(AND(B36="生活相談員",H36="常勤",J36*L36&lt;32),32,0)</f>
        <v>0</v>
      </c>
      <c r="U36" s="986">
        <f>IF(AND(B36="生活相談員",H36="非常勤（パート含む）"),J36*L36,0)</f>
        <v>0</v>
      </c>
      <c r="V36" s="990">
        <f>IF(AND(B36="生活相談員",H36="育児短時間"),J36*L36,0)</f>
        <v>0</v>
      </c>
      <c r="W36" s="995">
        <f>IF(AND(B36="生活相談員",H36="育児短時間"),30,0)</f>
        <v>0</v>
      </c>
      <c r="X36" s="970">
        <f>IF(AND(B36="介護職員",H36="常勤"),J36*L36,0)</f>
        <v>0</v>
      </c>
      <c r="Y36" s="974">
        <f>IF(AND(B36="介護職員",H36="常勤",J36*L36&gt;=32),J36*L36,0)</f>
        <v>0</v>
      </c>
      <c r="Z36" s="980">
        <f>IF(AND(B36="介護職員",H36="常勤",J36*L36&lt;32),32,0)</f>
        <v>0</v>
      </c>
      <c r="AA36" s="986">
        <f>IF(AND(B36="介護職員",H36="非常勤（パート含む）"),J36*L36,0)</f>
        <v>0</v>
      </c>
      <c r="AB36" s="990">
        <f>IF(AND(B36="介護職員",H36="育児短時間"),J36*L36,0)</f>
        <v>0</v>
      </c>
      <c r="AC36" s="995">
        <f>IF(AND(B36="介護職員",H36="育児短時間"),30,0)</f>
        <v>0</v>
      </c>
      <c r="AD36" s="970">
        <f>IF(AND(B36="看護職員",H36="常勤"),J36*L36,0)</f>
        <v>0</v>
      </c>
      <c r="AE36" s="974">
        <f>IF(AND(B36="看護職員",H36="常勤",J36*L36&gt;=32),J36*L36,0)</f>
        <v>0</v>
      </c>
      <c r="AF36" s="980">
        <f>IF(AND(B36="看護職員",H36="常勤",J36*L36&lt;32),32,0)</f>
        <v>0</v>
      </c>
      <c r="AG36" s="986">
        <f>IF(AND(B36="看護職員",H36="非常勤（パート含む）"),J36*L36,0)</f>
        <v>0</v>
      </c>
      <c r="AH36" s="990">
        <f>IF(AND(B36="看護職員",H36="育児短時間"),J36*L36,0)</f>
        <v>0</v>
      </c>
      <c r="AI36" s="995">
        <f>IF(AND(B36="看護職員",H36="育児短時間"),30,0)</f>
        <v>0</v>
      </c>
    </row>
    <row r="37" spans="1:35" s="891" customFormat="1" ht="13.5" customHeight="1">
      <c r="A37" s="896">
        <v>11</v>
      </c>
      <c r="B37" s="904"/>
      <c r="C37" s="907"/>
      <c r="D37" s="907"/>
      <c r="E37" s="922"/>
      <c r="F37" s="907"/>
      <c r="G37" s="907"/>
      <c r="H37" s="932"/>
      <c r="I37" s="938"/>
      <c r="J37" s="944"/>
      <c r="K37" s="947"/>
      <c r="L37" s="947"/>
      <c r="M37" s="958"/>
      <c r="N37" s="958"/>
      <c r="O37" s="958"/>
      <c r="R37" s="970"/>
      <c r="S37" s="975"/>
      <c r="T37" s="981"/>
      <c r="U37" s="986"/>
      <c r="V37" s="991"/>
      <c r="W37" s="996"/>
      <c r="X37" s="970"/>
      <c r="Y37" s="975"/>
      <c r="Z37" s="981"/>
      <c r="AA37" s="986"/>
      <c r="AB37" s="991"/>
      <c r="AC37" s="996"/>
      <c r="AD37" s="970"/>
      <c r="AE37" s="975"/>
      <c r="AF37" s="981"/>
      <c r="AG37" s="986"/>
      <c r="AH37" s="991"/>
      <c r="AI37" s="996"/>
    </row>
    <row r="38" spans="1:35" s="891" customFormat="1" ht="13.5" customHeight="1">
      <c r="A38" s="897"/>
      <c r="B38" s="905"/>
      <c r="C38" s="908"/>
      <c r="D38" s="908"/>
      <c r="E38" s="923"/>
      <c r="F38" s="908"/>
      <c r="G38" s="908"/>
      <c r="H38" s="933"/>
      <c r="I38" s="939"/>
      <c r="J38" s="945"/>
      <c r="K38" s="948"/>
      <c r="L38" s="948"/>
      <c r="M38" s="958"/>
      <c r="N38" s="958"/>
      <c r="O38" s="958"/>
      <c r="R38" s="970"/>
      <c r="S38" s="976"/>
      <c r="T38" s="982"/>
      <c r="U38" s="986"/>
      <c r="V38" s="992"/>
      <c r="W38" s="997"/>
      <c r="X38" s="970"/>
      <c r="Y38" s="976"/>
      <c r="Z38" s="982"/>
      <c r="AA38" s="986"/>
      <c r="AB38" s="992"/>
      <c r="AC38" s="997"/>
      <c r="AD38" s="970"/>
      <c r="AE38" s="976"/>
      <c r="AF38" s="982"/>
      <c r="AG38" s="986"/>
      <c r="AH38" s="992"/>
      <c r="AI38" s="997"/>
    </row>
    <row r="39" spans="1:35" s="891" customFormat="1" ht="13.5" customHeight="1">
      <c r="A39" s="896"/>
      <c r="B39" s="903"/>
      <c r="C39" s="906"/>
      <c r="D39" s="906"/>
      <c r="E39" s="921"/>
      <c r="F39" s="906"/>
      <c r="G39" s="906"/>
      <c r="H39" s="931"/>
      <c r="I39" s="937"/>
      <c r="J39" s="943"/>
      <c r="K39" s="946"/>
      <c r="L39" s="946"/>
      <c r="M39" s="958"/>
      <c r="N39" s="958"/>
      <c r="O39" s="958"/>
      <c r="R39" s="970">
        <f>IF(AND(B39="生活相談員",H39="常勤"),J39*L39,0)</f>
        <v>0</v>
      </c>
      <c r="S39" s="974">
        <f>IF(AND(B39="生活相談員",H39="常勤",J39*L39&gt;=32),J39*L39,0)</f>
        <v>0</v>
      </c>
      <c r="T39" s="980">
        <f>IF(AND(B39="生活相談員",H39="常勤",J39*L39&lt;32),32,0)</f>
        <v>0</v>
      </c>
      <c r="U39" s="986">
        <f>IF(AND(B39="生活相談員",H39="非常勤（パート含む）"),J39*L39,0)</f>
        <v>0</v>
      </c>
      <c r="V39" s="990">
        <f>IF(AND(B39="生活相談員",H39="育児短時間"),J39*L39,0)</f>
        <v>0</v>
      </c>
      <c r="W39" s="995">
        <f>IF(AND(B39="生活相談員",H39="育児短時間"),30,0)</f>
        <v>0</v>
      </c>
      <c r="X39" s="970">
        <f>IF(AND(B39="介護職員",H39="常勤"),J39*L39,0)</f>
        <v>0</v>
      </c>
      <c r="Y39" s="974">
        <f>IF(AND(B39="介護職員",H39="常勤",J39*L39&gt;=32),J39*L39,0)</f>
        <v>0</v>
      </c>
      <c r="Z39" s="980">
        <f>IF(AND(B39="介護職員",H39="常勤",J39*L39&lt;32),32,0)</f>
        <v>0</v>
      </c>
      <c r="AA39" s="986">
        <f>IF(AND(B39="介護職員",H39="非常勤（パート含む）"),J39*L39,0)</f>
        <v>0</v>
      </c>
      <c r="AB39" s="990">
        <f>IF(AND(B39="介護職員",H39="育児短時間"),J39*L39,0)</f>
        <v>0</v>
      </c>
      <c r="AC39" s="995">
        <f>IF(AND(B39="介護職員",H39="育児短時間"),30,0)</f>
        <v>0</v>
      </c>
      <c r="AD39" s="970">
        <f>IF(AND(B39="看護職員",H39="常勤"),J39*L39,0)</f>
        <v>0</v>
      </c>
      <c r="AE39" s="974">
        <f>IF(AND(B39="看護職員",H39="常勤",J39*L39&gt;=32),J39*L39,0)</f>
        <v>0</v>
      </c>
      <c r="AF39" s="980">
        <f>IF(AND(B39="看護職員",H39="常勤",J39*L39&lt;32),32,0)</f>
        <v>0</v>
      </c>
      <c r="AG39" s="986">
        <f>IF(AND(B39="看護職員",H39="非常勤（パート含む）"),J39*L39,0)</f>
        <v>0</v>
      </c>
      <c r="AH39" s="990">
        <f>IF(AND(B39="看護職員",H39="育児短時間"),J39*L39,0)</f>
        <v>0</v>
      </c>
      <c r="AI39" s="995">
        <f>IF(AND(B39="看護職員",H39="育児短時間"),30,0)</f>
        <v>0</v>
      </c>
    </row>
    <row r="40" spans="1:35" s="891" customFormat="1" ht="13.5" customHeight="1">
      <c r="A40" s="896">
        <v>12</v>
      </c>
      <c r="B40" s="904"/>
      <c r="C40" s="907"/>
      <c r="D40" s="907"/>
      <c r="E40" s="922"/>
      <c r="F40" s="907"/>
      <c r="G40" s="907"/>
      <c r="H40" s="932"/>
      <c r="I40" s="938"/>
      <c r="J40" s="944"/>
      <c r="K40" s="947"/>
      <c r="L40" s="947"/>
      <c r="M40" s="958"/>
      <c r="N40" s="958"/>
      <c r="O40" s="958"/>
      <c r="P40" s="966"/>
      <c r="R40" s="970"/>
      <c r="S40" s="975"/>
      <c r="T40" s="981"/>
      <c r="U40" s="986"/>
      <c r="V40" s="991"/>
      <c r="W40" s="996"/>
      <c r="X40" s="970"/>
      <c r="Y40" s="975"/>
      <c r="Z40" s="981"/>
      <c r="AA40" s="986"/>
      <c r="AB40" s="991"/>
      <c r="AC40" s="996"/>
      <c r="AD40" s="970"/>
      <c r="AE40" s="975"/>
      <c r="AF40" s="981"/>
      <c r="AG40" s="986"/>
      <c r="AH40" s="991"/>
      <c r="AI40" s="996"/>
    </row>
    <row r="41" spans="1:35" s="891" customFormat="1" ht="13.5" customHeight="1">
      <c r="A41" s="897"/>
      <c r="B41" s="905"/>
      <c r="C41" s="908"/>
      <c r="D41" s="908"/>
      <c r="E41" s="923"/>
      <c r="F41" s="908"/>
      <c r="G41" s="908"/>
      <c r="H41" s="933"/>
      <c r="I41" s="939"/>
      <c r="J41" s="945"/>
      <c r="K41" s="948"/>
      <c r="L41" s="948"/>
      <c r="M41" s="958"/>
      <c r="N41" s="958"/>
      <c r="O41" s="958"/>
      <c r="R41" s="970"/>
      <c r="S41" s="976"/>
      <c r="T41" s="982"/>
      <c r="U41" s="986"/>
      <c r="V41" s="992"/>
      <c r="W41" s="997"/>
      <c r="X41" s="970"/>
      <c r="Y41" s="976"/>
      <c r="Z41" s="982"/>
      <c r="AA41" s="986"/>
      <c r="AB41" s="992"/>
      <c r="AC41" s="997"/>
      <c r="AD41" s="970"/>
      <c r="AE41" s="976"/>
      <c r="AF41" s="982"/>
      <c r="AG41" s="986"/>
      <c r="AH41" s="992"/>
      <c r="AI41" s="997"/>
    </row>
    <row r="42" spans="1:35" s="891" customFormat="1" ht="13.5" customHeight="1">
      <c r="A42" s="896"/>
      <c r="B42" s="903"/>
      <c r="C42" s="906"/>
      <c r="D42" s="906"/>
      <c r="E42" s="921"/>
      <c r="F42" s="906"/>
      <c r="G42" s="906"/>
      <c r="H42" s="931"/>
      <c r="I42" s="937"/>
      <c r="J42" s="943"/>
      <c r="K42" s="946"/>
      <c r="L42" s="946"/>
      <c r="M42" s="958"/>
      <c r="N42" s="958"/>
      <c r="O42" s="958"/>
      <c r="R42" s="970">
        <f>IF(AND(B42="生活相談員",H42="常勤"),J42*L42,0)</f>
        <v>0</v>
      </c>
      <c r="S42" s="974">
        <f>IF(AND(B42="生活相談員",H42="常勤",J42*L42&gt;=32),J42*L42,0)</f>
        <v>0</v>
      </c>
      <c r="T42" s="980">
        <f>IF(AND(B42="生活相談員",H42="常勤",J42*L42&lt;32),32,0)</f>
        <v>0</v>
      </c>
      <c r="U42" s="986">
        <f>IF(AND(B42="生活相談員",H42="非常勤（パート含む）"),J42*L42,0)</f>
        <v>0</v>
      </c>
      <c r="V42" s="990">
        <f>IF(AND(B42="生活相談員",H42="育児短時間"),J42*L42,0)</f>
        <v>0</v>
      </c>
      <c r="W42" s="995">
        <f>IF(AND(B42="生活相談員",H42="育児短時間"),30,0)</f>
        <v>0</v>
      </c>
      <c r="X42" s="970">
        <f>IF(AND(B42="介護職員",H42="常勤"),J42*L42,0)</f>
        <v>0</v>
      </c>
      <c r="Y42" s="974">
        <f>IF(AND(B42="介護職員",H42="常勤",J42*L42&gt;=32),J42*L42,0)</f>
        <v>0</v>
      </c>
      <c r="Z42" s="980">
        <f>IF(AND(B42="介護職員",H42="常勤",J42*L42&lt;32),32,0)</f>
        <v>0</v>
      </c>
      <c r="AA42" s="986">
        <f>IF(AND(B42="介護職員",H42="非常勤（パート含む）"),J42*L42,0)</f>
        <v>0</v>
      </c>
      <c r="AB42" s="990">
        <f>IF(AND(B42="介護職員",H42="育児短時間"),J42*L42,0)</f>
        <v>0</v>
      </c>
      <c r="AC42" s="995">
        <f>IF(AND(B42="介護職員",H42="育児短時間"),30,0)</f>
        <v>0</v>
      </c>
      <c r="AD42" s="970">
        <f>IF(AND(B42="看護職員",H42="常勤"),J42*L42,0)</f>
        <v>0</v>
      </c>
      <c r="AE42" s="974">
        <f>IF(AND(B42="看護職員",H42="常勤",J42*L42&gt;=32),J42*L42,0)</f>
        <v>0</v>
      </c>
      <c r="AF42" s="980">
        <f>IF(AND(B42="看護職員",H42="常勤",J42*L42&lt;32),32,0)</f>
        <v>0</v>
      </c>
      <c r="AG42" s="986">
        <f>IF(AND(B42="看護職員",H42="非常勤（パート含む）"),J42*L42,0)</f>
        <v>0</v>
      </c>
      <c r="AH42" s="990">
        <f>IF(AND(B42="看護職員",H42="育児短時間"),J42*L42,0)</f>
        <v>0</v>
      </c>
      <c r="AI42" s="995">
        <f>IF(AND(B42="看護職員",H42="育児短時間"),30,0)</f>
        <v>0</v>
      </c>
    </row>
    <row r="43" spans="1:35" s="891" customFormat="1" ht="13.5" customHeight="1">
      <c r="A43" s="896">
        <v>13</v>
      </c>
      <c r="B43" s="904"/>
      <c r="C43" s="907"/>
      <c r="D43" s="907"/>
      <c r="E43" s="922"/>
      <c r="F43" s="907"/>
      <c r="G43" s="907"/>
      <c r="H43" s="932"/>
      <c r="I43" s="938"/>
      <c r="J43" s="944"/>
      <c r="K43" s="947"/>
      <c r="L43" s="947"/>
      <c r="M43" s="958"/>
      <c r="N43" s="958"/>
      <c r="O43" s="958"/>
      <c r="R43" s="970"/>
      <c r="S43" s="975"/>
      <c r="T43" s="981"/>
      <c r="U43" s="986"/>
      <c r="V43" s="991"/>
      <c r="W43" s="996"/>
      <c r="X43" s="970"/>
      <c r="Y43" s="975"/>
      <c r="Z43" s="981"/>
      <c r="AA43" s="986"/>
      <c r="AB43" s="991"/>
      <c r="AC43" s="996"/>
      <c r="AD43" s="970"/>
      <c r="AE43" s="975"/>
      <c r="AF43" s="981"/>
      <c r="AG43" s="986"/>
      <c r="AH43" s="991"/>
      <c r="AI43" s="996"/>
    </row>
    <row r="44" spans="1:35" s="891" customFormat="1" ht="13.5" customHeight="1">
      <c r="A44" s="896"/>
      <c r="B44" s="905"/>
      <c r="C44" s="908"/>
      <c r="D44" s="908"/>
      <c r="E44" s="923"/>
      <c r="F44" s="908"/>
      <c r="G44" s="908"/>
      <c r="H44" s="933"/>
      <c r="I44" s="939"/>
      <c r="J44" s="945"/>
      <c r="K44" s="948"/>
      <c r="L44" s="948"/>
      <c r="M44" s="958"/>
      <c r="N44" s="958"/>
      <c r="O44" s="958"/>
      <c r="R44" s="970"/>
      <c r="S44" s="976"/>
      <c r="T44" s="982"/>
      <c r="U44" s="986"/>
      <c r="V44" s="992"/>
      <c r="W44" s="997"/>
      <c r="X44" s="970"/>
      <c r="Y44" s="976"/>
      <c r="Z44" s="982"/>
      <c r="AA44" s="986"/>
      <c r="AB44" s="992"/>
      <c r="AC44" s="997"/>
      <c r="AD44" s="970"/>
      <c r="AE44" s="976"/>
      <c r="AF44" s="982"/>
      <c r="AG44" s="986"/>
      <c r="AH44" s="992"/>
      <c r="AI44" s="997"/>
    </row>
    <row r="45" spans="1:35" s="891" customFormat="1" ht="13.5" customHeight="1">
      <c r="A45" s="896"/>
      <c r="B45" s="903"/>
      <c r="C45" s="906"/>
      <c r="D45" s="906"/>
      <c r="E45" s="921"/>
      <c r="F45" s="906"/>
      <c r="G45" s="906"/>
      <c r="H45" s="931"/>
      <c r="I45" s="937"/>
      <c r="J45" s="943"/>
      <c r="K45" s="946"/>
      <c r="L45" s="946"/>
      <c r="M45" s="958"/>
      <c r="N45" s="958"/>
      <c r="O45" s="958"/>
      <c r="R45" s="970">
        <f>IF(AND(B45="生活相談員",H45="常勤"),J45*L45,0)</f>
        <v>0</v>
      </c>
      <c r="S45" s="974">
        <f>IF(AND(B45="生活相談員",H45="常勤",J45*L45&gt;=32),J45*L45,0)</f>
        <v>0</v>
      </c>
      <c r="T45" s="980">
        <f>IF(AND(B45="生活相談員",H45="常勤",J45*L45&lt;32),32,0)</f>
        <v>0</v>
      </c>
      <c r="U45" s="986">
        <f>IF(AND(B45="生活相談員",H45="非常勤（パート含む）"),J45*L45,0)</f>
        <v>0</v>
      </c>
      <c r="V45" s="990">
        <f>IF(AND(B45="生活相談員",H45="育児短時間"),J45*L45,0)</f>
        <v>0</v>
      </c>
      <c r="W45" s="995">
        <f>IF(AND(B45="生活相談員",H45="育児短時間"),30,0)</f>
        <v>0</v>
      </c>
      <c r="X45" s="970">
        <f>IF(AND(B45="介護職員",H45="常勤"),J45*L45,0)</f>
        <v>0</v>
      </c>
      <c r="Y45" s="974">
        <f>IF(AND(B45="介護職員",H45="常勤",J45*L45&gt;=32),J45*L45,0)</f>
        <v>0</v>
      </c>
      <c r="Z45" s="980">
        <f>IF(AND(B45="介護職員",H45="常勤",J45*L45&lt;32),32,0)</f>
        <v>0</v>
      </c>
      <c r="AA45" s="986">
        <f>IF(AND(B45="介護職員",H45="非常勤（パート含む）"),J45*L45,0)</f>
        <v>0</v>
      </c>
      <c r="AB45" s="990">
        <f>IF(AND(B45="介護職員",H45="育児短時間"),J45*L45,0)</f>
        <v>0</v>
      </c>
      <c r="AC45" s="995">
        <f>IF(AND(B45="介護職員",H45="育児短時間"),30,0)</f>
        <v>0</v>
      </c>
      <c r="AD45" s="970">
        <f>IF(AND(B45="看護職員",H45="常勤"),J45*L45,0)</f>
        <v>0</v>
      </c>
      <c r="AE45" s="974">
        <f>IF(AND(B45="看護職員",H45="常勤",J45*L45&gt;=32),J45*L45,0)</f>
        <v>0</v>
      </c>
      <c r="AF45" s="980">
        <f>IF(AND(B45="看護職員",H45="常勤",J45*L45&lt;32),32,0)</f>
        <v>0</v>
      </c>
      <c r="AG45" s="986">
        <f>IF(AND(B45="看護職員",H45="非常勤（パート含む）"),J45*L45,0)</f>
        <v>0</v>
      </c>
      <c r="AH45" s="990">
        <f>IF(AND(B45="看護職員",H45="育児短時間"),J45*L45,0)</f>
        <v>0</v>
      </c>
      <c r="AI45" s="995">
        <f>IF(AND(B45="看護職員",H45="育児短時間"),30,0)</f>
        <v>0</v>
      </c>
    </row>
    <row r="46" spans="1:35" s="891" customFormat="1" ht="13.5" customHeight="1">
      <c r="A46" s="896">
        <v>14</v>
      </c>
      <c r="B46" s="904"/>
      <c r="C46" s="907"/>
      <c r="D46" s="907"/>
      <c r="E46" s="922"/>
      <c r="F46" s="907"/>
      <c r="G46" s="907"/>
      <c r="H46" s="932"/>
      <c r="I46" s="938"/>
      <c r="J46" s="944"/>
      <c r="K46" s="947"/>
      <c r="L46" s="947"/>
      <c r="M46" s="958"/>
      <c r="N46" s="958"/>
      <c r="O46" s="958"/>
      <c r="R46" s="970"/>
      <c r="S46" s="975"/>
      <c r="T46" s="981"/>
      <c r="U46" s="986"/>
      <c r="V46" s="991"/>
      <c r="W46" s="996"/>
      <c r="X46" s="970"/>
      <c r="Y46" s="975"/>
      <c r="Z46" s="981"/>
      <c r="AA46" s="986"/>
      <c r="AB46" s="991"/>
      <c r="AC46" s="996"/>
      <c r="AD46" s="970"/>
      <c r="AE46" s="975"/>
      <c r="AF46" s="981"/>
      <c r="AG46" s="986"/>
      <c r="AH46" s="991"/>
      <c r="AI46" s="996"/>
    </row>
    <row r="47" spans="1:35" s="891" customFormat="1" ht="13.5" customHeight="1">
      <c r="A47" s="897"/>
      <c r="B47" s="905"/>
      <c r="C47" s="908"/>
      <c r="D47" s="908"/>
      <c r="E47" s="923"/>
      <c r="F47" s="908"/>
      <c r="G47" s="908"/>
      <c r="H47" s="933"/>
      <c r="I47" s="939"/>
      <c r="J47" s="945"/>
      <c r="K47" s="948"/>
      <c r="L47" s="948"/>
      <c r="M47" s="958"/>
      <c r="N47" s="958"/>
      <c r="O47" s="958"/>
      <c r="R47" s="970"/>
      <c r="S47" s="976"/>
      <c r="T47" s="982"/>
      <c r="U47" s="986"/>
      <c r="V47" s="992"/>
      <c r="W47" s="997"/>
      <c r="X47" s="970"/>
      <c r="Y47" s="976"/>
      <c r="Z47" s="982"/>
      <c r="AA47" s="986"/>
      <c r="AB47" s="992"/>
      <c r="AC47" s="997"/>
      <c r="AD47" s="970"/>
      <c r="AE47" s="976"/>
      <c r="AF47" s="982"/>
      <c r="AG47" s="986"/>
      <c r="AH47" s="992"/>
      <c r="AI47" s="997"/>
    </row>
    <row r="48" spans="1:35" s="891" customFormat="1" ht="13.5" customHeight="1">
      <c r="A48" s="896"/>
      <c r="B48" s="903"/>
      <c r="C48" s="906"/>
      <c r="D48" s="906"/>
      <c r="E48" s="921"/>
      <c r="F48" s="906"/>
      <c r="G48" s="906"/>
      <c r="H48" s="931"/>
      <c r="I48" s="937"/>
      <c r="J48" s="943"/>
      <c r="K48" s="946"/>
      <c r="L48" s="946"/>
      <c r="M48" s="958"/>
      <c r="N48" s="958"/>
      <c r="O48" s="958"/>
      <c r="R48" s="970">
        <f>IF(AND(B48="生活相談員",H48="常勤"),J48*L48,0)</f>
        <v>0</v>
      </c>
      <c r="S48" s="974">
        <f>IF(AND(B48="生活相談員",H48="常勤",J48*L48&gt;=32),J48*L48,0)</f>
        <v>0</v>
      </c>
      <c r="T48" s="980">
        <f>IF(AND(B48="生活相談員",H48="常勤",J48*L48&lt;32),32,0)</f>
        <v>0</v>
      </c>
      <c r="U48" s="986">
        <f>IF(AND(B48="生活相談員",H48="非常勤（パート含む）"),J48*L48,0)</f>
        <v>0</v>
      </c>
      <c r="V48" s="990">
        <f>IF(AND(B48="生活相談員",H48="育児短時間"),J48*L48,0)</f>
        <v>0</v>
      </c>
      <c r="W48" s="995">
        <f>IF(AND(B48="生活相談員",H48="育児短時間"),30,0)</f>
        <v>0</v>
      </c>
      <c r="X48" s="970">
        <f>IF(AND(B48="介護職員",H48="常勤"),J48*L48,0)</f>
        <v>0</v>
      </c>
      <c r="Y48" s="974">
        <f>IF(AND(B48="介護職員",H48="常勤",J48*L48&gt;=32),J48*L48,0)</f>
        <v>0</v>
      </c>
      <c r="Z48" s="980">
        <f>IF(AND(B48="介護職員",H48="常勤",J48*L48&lt;32),32,0)</f>
        <v>0</v>
      </c>
      <c r="AA48" s="986">
        <f>IF(AND(B48="介護職員",H48="非常勤（パート含む）"),J48*L48,0)</f>
        <v>0</v>
      </c>
      <c r="AB48" s="990">
        <f>IF(AND(B48="介護職員",H48="育児短時間"),J48*L48,0)</f>
        <v>0</v>
      </c>
      <c r="AC48" s="995">
        <f>IF(AND(B48="介護職員",H48="育児短時間"),30,0)</f>
        <v>0</v>
      </c>
      <c r="AD48" s="970">
        <f>IF(AND(B48="看護職員",H48="常勤"),J48*L48,0)</f>
        <v>0</v>
      </c>
      <c r="AE48" s="974">
        <f>IF(AND(B48="看護職員",H48="常勤",J48*L48&gt;=32),J48*L48,0)</f>
        <v>0</v>
      </c>
      <c r="AF48" s="980">
        <f>IF(AND(B48="看護職員",H48="常勤",J48*L48&lt;32),32,0)</f>
        <v>0</v>
      </c>
      <c r="AG48" s="986">
        <f>IF(AND(B48="看護職員",H48="非常勤（パート含む）"),J48*L48,0)</f>
        <v>0</v>
      </c>
      <c r="AH48" s="990">
        <f>IF(AND(B48="看護職員",H48="育児短時間"),J48*L48,0)</f>
        <v>0</v>
      </c>
      <c r="AI48" s="995">
        <f>IF(AND(B48="看護職員",H48="育児短時間"),30,0)</f>
        <v>0</v>
      </c>
    </row>
    <row r="49" spans="1:35" s="891" customFormat="1" ht="13.5" customHeight="1">
      <c r="A49" s="896">
        <v>15</v>
      </c>
      <c r="B49" s="904"/>
      <c r="C49" s="907"/>
      <c r="D49" s="907"/>
      <c r="E49" s="922"/>
      <c r="F49" s="907"/>
      <c r="G49" s="907"/>
      <c r="H49" s="932"/>
      <c r="I49" s="938"/>
      <c r="J49" s="944"/>
      <c r="K49" s="947"/>
      <c r="L49" s="947"/>
      <c r="M49" s="958"/>
      <c r="N49" s="958"/>
      <c r="O49" s="958"/>
      <c r="R49" s="970"/>
      <c r="S49" s="975"/>
      <c r="T49" s="981"/>
      <c r="U49" s="986"/>
      <c r="V49" s="991"/>
      <c r="W49" s="996"/>
      <c r="X49" s="970"/>
      <c r="Y49" s="975"/>
      <c r="Z49" s="981"/>
      <c r="AA49" s="986"/>
      <c r="AB49" s="991"/>
      <c r="AC49" s="996"/>
      <c r="AD49" s="970"/>
      <c r="AE49" s="975"/>
      <c r="AF49" s="981"/>
      <c r="AG49" s="986"/>
      <c r="AH49" s="991"/>
      <c r="AI49" s="996"/>
    </row>
    <row r="50" spans="1:35" s="891" customFormat="1" ht="13.5" customHeight="1">
      <c r="A50" s="898"/>
      <c r="B50" s="905"/>
      <c r="C50" s="908"/>
      <c r="D50" s="908"/>
      <c r="E50" s="923"/>
      <c r="F50" s="908"/>
      <c r="G50" s="908"/>
      <c r="H50" s="933"/>
      <c r="I50" s="939"/>
      <c r="J50" s="945"/>
      <c r="K50" s="948"/>
      <c r="L50" s="948"/>
      <c r="M50" s="958"/>
      <c r="N50" s="958"/>
      <c r="O50" s="958"/>
      <c r="R50" s="970"/>
      <c r="S50" s="976"/>
      <c r="T50" s="982"/>
      <c r="U50" s="986"/>
      <c r="V50" s="992"/>
      <c r="W50" s="997"/>
      <c r="X50" s="970"/>
      <c r="Y50" s="976"/>
      <c r="Z50" s="982"/>
      <c r="AA50" s="986"/>
      <c r="AB50" s="992"/>
      <c r="AC50" s="997"/>
      <c r="AD50" s="970"/>
      <c r="AE50" s="976"/>
      <c r="AF50" s="982"/>
      <c r="AG50" s="986"/>
      <c r="AH50" s="992"/>
      <c r="AI50" s="997"/>
    </row>
    <row r="51" spans="1:35" s="891" customFormat="1" ht="9" customHeight="1">
      <c r="B51" s="332"/>
      <c r="C51" s="332"/>
      <c r="D51" s="332"/>
      <c r="E51" s="332"/>
      <c r="F51" s="332"/>
      <c r="G51" s="332"/>
      <c r="H51" s="332"/>
      <c r="I51" s="332"/>
      <c r="J51" s="332"/>
      <c r="K51" s="332"/>
      <c r="L51" s="332"/>
      <c r="M51" s="332"/>
      <c r="N51" s="332"/>
      <c r="O51" s="332"/>
      <c r="Q51" s="967" t="s">
        <v>926</v>
      </c>
      <c r="R51" s="970">
        <f t="shared" ref="R51:AI51" si="0">SUM(R6:R50)</f>
        <v>0</v>
      </c>
      <c r="S51" s="977">
        <f t="shared" si="0"/>
        <v>0</v>
      </c>
      <c r="T51" s="983">
        <f t="shared" si="0"/>
        <v>0</v>
      </c>
      <c r="U51" s="986">
        <f t="shared" si="0"/>
        <v>0</v>
      </c>
      <c r="V51" s="986">
        <f t="shared" si="0"/>
        <v>0</v>
      </c>
      <c r="W51" s="998">
        <f t="shared" si="0"/>
        <v>0</v>
      </c>
      <c r="X51" s="970">
        <f t="shared" si="0"/>
        <v>0</v>
      </c>
      <c r="Y51" s="977">
        <f t="shared" si="0"/>
        <v>0</v>
      </c>
      <c r="Z51" s="983">
        <f t="shared" si="0"/>
        <v>0</v>
      </c>
      <c r="AA51" s="986">
        <f t="shared" si="0"/>
        <v>0</v>
      </c>
      <c r="AB51" s="986">
        <f t="shared" si="0"/>
        <v>0</v>
      </c>
      <c r="AC51" s="998">
        <f t="shared" si="0"/>
        <v>0</v>
      </c>
      <c r="AD51" s="970">
        <f t="shared" si="0"/>
        <v>0</v>
      </c>
      <c r="AE51" s="977">
        <f t="shared" si="0"/>
        <v>0</v>
      </c>
      <c r="AF51" s="983">
        <f t="shared" si="0"/>
        <v>0</v>
      </c>
      <c r="AG51" s="986">
        <f t="shared" si="0"/>
        <v>0</v>
      </c>
      <c r="AH51" s="986">
        <f t="shared" si="0"/>
        <v>0</v>
      </c>
      <c r="AI51" s="998">
        <f t="shared" si="0"/>
        <v>0</v>
      </c>
    </row>
    <row r="52" spans="1:35" ht="6" customHeight="1">
      <c r="B52" s="4"/>
      <c r="C52" s="4"/>
      <c r="D52" s="4"/>
      <c r="E52" s="4"/>
      <c r="F52" s="4"/>
      <c r="G52" s="4"/>
      <c r="H52" s="4"/>
      <c r="I52" s="4"/>
      <c r="J52" s="4"/>
      <c r="K52" s="4"/>
      <c r="L52" s="4"/>
      <c r="M52" s="4"/>
      <c r="N52" s="4"/>
      <c r="O52" s="4"/>
      <c r="Q52" s="967"/>
      <c r="R52" s="971"/>
      <c r="S52" s="978"/>
      <c r="T52" s="984"/>
      <c r="U52" s="987"/>
      <c r="V52" s="987"/>
      <c r="W52" s="999"/>
      <c r="X52" s="971"/>
      <c r="Y52" s="978"/>
      <c r="Z52" s="984"/>
      <c r="AA52" s="987"/>
      <c r="AB52" s="987"/>
      <c r="AC52" s="999"/>
      <c r="AD52" s="971"/>
      <c r="AE52" s="978"/>
      <c r="AF52" s="984"/>
      <c r="AG52" s="987"/>
      <c r="AH52" s="987"/>
      <c r="AI52" s="999"/>
    </row>
    <row r="55" spans="1:35">
      <c r="C55" s="909" t="s">
        <v>262</v>
      </c>
      <c r="D55" s="915" t="s">
        <v>312</v>
      </c>
      <c r="E55" s="915" t="s">
        <v>84</v>
      </c>
      <c r="F55" s="925" t="s">
        <v>931</v>
      </c>
      <c r="G55" s="925" t="s">
        <v>343</v>
      </c>
      <c r="I55" s="909" t="s">
        <v>262</v>
      </c>
      <c r="J55" s="915" t="s">
        <v>312</v>
      </c>
      <c r="K55" s="915" t="s">
        <v>84</v>
      </c>
      <c r="L55" s="925" t="s">
        <v>931</v>
      </c>
      <c r="M55" s="925" t="s">
        <v>343</v>
      </c>
    </row>
    <row r="56" spans="1:35">
      <c r="C56" s="910" t="s">
        <v>128</v>
      </c>
      <c r="D56" s="909">
        <f>COUNTIFS(B6:B50,"施設長",H6:H50,"常勤")</f>
        <v>0</v>
      </c>
      <c r="E56" s="909">
        <f>COUNTIFS(B6:B50,"施設長",H6:H50,"非常勤（パート含む）")</f>
        <v>0</v>
      </c>
      <c r="F56" s="926">
        <f>COUNTIFS(B6:B50,"施設長",H6:H50,"育児短時間")</f>
        <v>0</v>
      </c>
      <c r="G56" s="926">
        <f t="shared" ref="G56:G64" si="1">SUM(D56:F56)</f>
        <v>0</v>
      </c>
      <c r="I56" s="910" t="s">
        <v>128</v>
      </c>
      <c r="J56" s="909">
        <f>D56+'P36職員調書(2)'!D56+'P37職員調書(3)'!D56</f>
        <v>0</v>
      </c>
      <c r="K56" s="909">
        <f>E56+'P36職員調書(2)'!E56+'P37職員調書(3)'!E56</f>
        <v>0</v>
      </c>
      <c r="L56" s="909">
        <f>F56+'P36職員調書(2)'!F56+'P37職員調書(3)'!F56</f>
        <v>0</v>
      </c>
      <c r="M56" s="926">
        <f t="shared" ref="M56:M64" si="2">SUM(J56:L56)</f>
        <v>0</v>
      </c>
    </row>
    <row r="57" spans="1:35">
      <c r="C57" s="910" t="s">
        <v>746</v>
      </c>
      <c r="D57" s="909">
        <f>COUNTIFS(B6:B50,"生活相談員",H6:H50,"常勤")</f>
        <v>0</v>
      </c>
      <c r="E57" s="909">
        <f>COUNTIFS(B6:B50,"生活相談員",H6:H50,"非常勤（パート含む）")</f>
        <v>0</v>
      </c>
      <c r="F57" s="926">
        <f>COUNTIFS(B6:B50,"生活相談員",H6:H50,"育児短時間")</f>
        <v>0</v>
      </c>
      <c r="G57" s="926">
        <f t="shared" si="1"/>
        <v>0</v>
      </c>
      <c r="I57" s="910" t="s">
        <v>746</v>
      </c>
      <c r="J57" s="909">
        <f>D57+'P36職員調書(2)'!D57+'P37職員調書(3)'!D57</f>
        <v>0</v>
      </c>
      <c r="K57" s="909">
        <f>E57+'P36職員調書(2)'!E57+'P37職員調書(3)'!E57</f>
        <v>0</v>
      </c>
      <c r="L57" s="909">
        <f>F57+'P36職員調書(2)'!F57+'P37職員調書(3)'!F57</f>
        <v>0</v>
      </c>
      <c r="M57" s="926">
        <f t="shared" si="2"/>
        <v>0</v>
      </c>
    </row>
    <row r="58" spans="1:35">
      <c r="C58" s="910" t="str">
        <v>介護職員</v>
      </c>
      <c r="D58" s="909">
        <f>COUNTIFS(B6:B50,"介護職員",H6:H50,"常勤")</f>
        <v>0</v>
      </c>
      <c r="E58" s="909">
        <f>COUNTIFS(B6:B50,"介護職員",H6:H50,"非常勤（パート含む）")</f>
        <v>0</v>
      </c>
      <c r="F58" s="926">
        <f>COUNTIFS(B6:B50,"介護職員",H6:H50,"育児短時間")</f>
        <v>0</v>
      </c>
      <c r="G58" s="926">
        <f t="shared" si="1"/>
        <v>0</v>
      </c>
      <c r="I58" s="910" t="str">
        <v>介護職員</v>
      </c>
      <c r="J58" s="909">
        <f>D58+'P36職員調書(2)'!D58+'P37職員調書(3)'!D58</f>
        <v>0</v>
      </c>
      <c r="K58" s="909">
        <f>E58+'P36職員調書(2)'!E58+'P37職員調書(3)'!E58</f>
        <v>0</v>
      </c>
      <c r="L58" s="909">
        <f>F58+'P36職員調書(2)'!F58+'P37職員調書(3)'!F58</f>
        <v>0</v>
      </c>
      <c r="M58" s="926">
        <f t="shared" si="2"/>
        <v>0</v>
      </c>
    </row>
    <row r="59" spans="1:35">
      <c r="C59" s="910" t="s">
        <v>903</v>
      </c>
      <c r="D59" s="909">
        <f>COUNTIFS(B6:B50,"看護職員",H6:H50,"常勤")</f>
        <v>0</v>
      </c>
      <c r="E59" s="909">
        <f>COUNTIFS(B6:B50,"看護職員",H6:H50,"非常勤（パート含む）")</f>
        <v>0</v>
      </c>
      <c r="F59" s="926">
        <f>COUNTIFS(B6:B50,"看護職員",H6:H50,"育児短時間")</f>
        <v>0</v>
      </c>
      <c r="G59" s="926">
        <f t="shared" si="1"/>
        <v>0</v>
      </c>
      <c r="I59" s="910" t="s">
        <v>903</v>
      </c>
      <c r="J59" s="909">
        <f>D59+'P36職員調書(2)'!D59+'P37職員調書(3)'!D59</f>
        <v>0</v>
      </c>
      <c r="K59" s="909">
        <f>E59+'P36職員調書(2)'!E59+'P37職員調書(3)'!E59</f>
        <v>0</v>
      </c>
      <c r="L59" s="909">
        <f>F59+'P36職員調書(2)'!F59+'P37職員調書(3)'!F59</f>
        <v>0</v>
      </c>
      <c r="M59" s="926">
        <f t="shared" si="2"/>
        <v>0</v>
      </c>
    </row>
    <row r="60" spans="1:35">
      <c r="C60" s="910" t="s">
        <v>532</v>
      </c>
      <c r="D60" s="909">
        <f>COUNTIFS(B6:B50,"栄養士",H6:H50,"常勤")+COUNTIFS(B6:B50,"管理栄養士",H6:H50,"常勤")</f>
        <v>0</v>
      </c>
      <c r="E60" s="909">
        <f>COUNTIFS(B6:B50,"栄養士",H6:H50,"非常勤（パート含む）")+COUNTIFS(B6:B50,"管理栄養士",H6:H50,"非常勤（パート含む）")</f>
        <v>0</v>
      </c>
      <c r="F60" s="926">
        <f>COUNTIFS(B6:B50,"栄養士",H6:H50,"育児短時間")+COUNTIFS(B6:B50,"管理栄養士",H6:H50,"育児短時間")</f>
        <v>0</v>
      </c>
      <c r="G60" s="926">
        <f t="shared" si="1"/>
        <v>0</v>
      </c>
      <c r="I60" s="910" t="s">
        <v>298</v>
      </c>
      <c r="J60" s="909">
        <f>D60+'P36職員調書(2)'!D60+'P37職員調書(3)'!D60</f>
        <v>0</v>
      </c>
      <c r="K60" s="909">
        <f>E60+'P36職員調書(2)'!E60+'P37職員調書(3)'!E60</f>
        <v>0</v>
      </c>
      <c r="L60" s="909">
        <f>F60+'P36職員調書(2)'!F60+'P37職員調書(3)'!F60</f>
        <v>0</v>
      </c>
      <c r="M60" s="926">
        <f t="shared" si="2"/>
        <v>0</v>
      </c>
    </row>
    <row r="61" spans="1:35">
      <c r="C61" s="910" t="s">
        <v>299</v>
      </c>
      <c r="D61" s="909">
        <f>COUNTIFS(B6:B50,"事務員",H6:H50,"常勤")</f>
        <v>0</v>
      </c>
      <c r="E61" s="909">
        <f>COUNTIFS(B6:B50,"事務員",H6:H50,"非常勤（パート含む）")</f>
        <v>0</v>
      </c>
      <c r="F61" s="926">
        <f>COUNTIFS(B6:B50,"事務員",H6:H50,"育児短時間")</f>
        <v>0</v>
      </c>
      <c r="G61" s="926">
        <f t="shared" si="1"/>
        <v>0</v>
      </c>
      <c r="I61" s="910" t="s">
        <v>299</v>
      </c>
      <c r="J61" s="909">
        <f>D61+'P36職員調書(2)'!D61+'P37職員調書(3)'!D61</f>
        <v>0</v>
      </c>
      <c r="K61" s="909">
        <f>E61+'P36職員調書(2)'!E61+'P37職員調書(3)'!E61</f>
        <v>0</v>
      </c>
      <c r="L61" s="909">
        <f>F61+'P36職員調書(2)'!F61+'P37職員調書(3)'!F61</f>
        <v>0</v>
      </c>
      <c r="M61" s="926">
        <f t="shared" si="2"/>
        <v>0</v>
      </c>
    </row>
    <row r="62" spans="1:35">
      <c r="C62" s="910" t="s">
        <v>28</v>
      </c>
      <c r="D62" s="909">
        <f>COUNTIFS(B6:B50,"調理員",H6:H50,"常勤")</f>
        <v>0</v>
      </c>
      <c r="E62" s="909">
        <f>COUNTIFS(B6:B50,"調理員",H6:H50,"非常勤（パート含む）")</f>
        <v>0</v>
      </c>
      <c r="F62" s="926">
        <f>COUNTIFS(B6:B50,"調理員",H6:H50,"育児短時間")</f>
        <v>0</v>
      </c>
      <c r="G62" s="926">
        <f t="shared" si="1"/>
        <v>0</v>
      </c>
      <c r="I62" s="910" t="s">
        <v>28</v>
      </c>
      <c r="J62" s="909">
        <f>D62+'P36職員調書(2)'!D62+'P37職員調書(3)'!D62</f>
        <v>0</v>
      </c>
      <c r="K62" s="909">
        <f>E62+'P36職員調書(2)'!E62+'P37職員調書(3)'!E62</f>
        <v>0</v>
      </c>
      <c r="L62" s="909">
        <f>F62+'P36職員調書(2)'!F62+'P37職員調書(3)'!F62</f>
        <v>0</v>
      </c>
      <c r="M62" s="926">
        <f t="shared" si="2"/>
        <v>0</v>
      </c>
    </row>
    <row r="63" spans="1:35">
      <c r="C63" s="910" t="s">
        <v>554</v>
      </c>
      <c r="D63" s="909">
        <f>COUNTIFS(B6:B50,"医師",H6:H50,"常勤")</f>
        <v>0</v>
      </c>
      <c r="E63" s="909">
        <f>COUNTIFS(B6:B50,"医師",H6:H50,"非常勤（パート含む）")</f>
        <v>0</v>
      </c>
      <c r="F63" s="926">
        <f>COUNTIFS(B6:B50,"医師",H6:H50,"育児短時間")</f>
        <v>0</v>
      </c>
      <c r="G63" s="926">
        <f t="shared" si="1"/>
        <v>0</v>
      </c>
      <c r="I63" s="910" t="s">
        <v>554</v>
      </c>
      <c r="J63" s="909">
        <f>D63+'P36職員調書(2)'!D63+'P37職員調書(3)'!D63</f>
        <v>0</v>
      </c>
      <c r="K63" s="909">
        <f>E63+'P36職員調書(2)'!E63+'P37職員調書(3)'!E63</f>
        <v>0</v>
      </c>
      <c r="L63" s="909">
        <f>F63+'P36職員調書(2)'!F63+'P37職員調書(3)'!F63</f>
        <v>0</v>
      </c>
      <c r="M63" s="926">
        <f t="shared" si="2"/>
        <v>0</v>
      </c>
    </row>
    <row r="64" spans="1:35">
      <c r="C64" s="910" t="s">
        <v>303</v>
      </c>
      <c r="D64" s="909">
        <f>COUNTIFS(B6:B50,"その他",H6:H50,"常勤")</f>
        <v>0</v>
      </c>
      <c r="E64" s="909">
        <f>COUNTIFS(B6:B50,"その他",H6:H50,"非常勤（パート含む）")</f>
        <v>0</v>
      </c>
      <c r="F64" s="926">
        <f>COUNTIFS(B6:B50,"その他",H6:H50,"育児短時間")</f>
        <v>0</v>
      </c>
      <c r="G64" s="926">
        <f t="shared" si="1"/>
        <v>0</v>
      </c>
      <c r="I64" s="910" t="s">
        <v>303</v>
      </c>
      <c r="J64" s="909">
        <f>D64+'P36職員調書(2)'!D64+'P37職員調書(3)'!D64</f>
        <v>0</v>
      </c>
      <c r="K64" s="909">
        <f>E64+'P36職員調書(2)'!E64+'P37職員調書(3)'!E64</f>
        <v>0</v>
      </c>
      <c r="L64" s="909">
        <f>F64+'P36職員調書(2)'!F64+'P37職員調書(3)'!F64</f>
        <v>0</v>
      </c>
      <c r="M64" s="926">
        <f t="shared" si="2"/>
        <v>0</v>
      </c>
    </row>
    <row r="65" spans="3:13">
      <c r="C65" s="910"/>
      <c r="D65" s="909"/>
      <c r="E65" s="909"/>
      <c r="F65" s="926"/>
      <c r="G65" s="926"/>
      <c r="I65" s="910"/>
      <c r="J65" s="909"/>
      <c r="K65" s="909"/>
      <c r="L65" s="926"/>
      <c r="M65" s="926"/>
    </row>
    <row r="66" spans="3:13">
      <c r="C66" s="910"/>
      <c r="D66" s="909"/>
      <c r="E66" s="909"/>
      <c r="F66" s="926"/>
      <c r="G66" s="926"/>
      <c r="I66" s="910"/>
      <c r="J66" s="909"/>
      <c r="K66" s="909"/>
      <c r="L66" s="926"/>
      <c r="M66" s="926"/>
    </row>
    <row r="67" spans="3:13">
      <c r="C67" s="910"/>
      <c r="D67" s="909"/>
      <c r="E67" s="909"/>
      <c r="F67" s="926"/>
      <c r="G67" s="926"/>
      <c r="I67" s="910"/>
      <c r="J67" s="909"/>
      <c r="K67" s="909"/>
      <c r="L67" s="926"/>
      <c r="M67" s="926"/>
    </row>
    <row r="68" spans="3:13">
      <c r="C68" s="910"/>
      <c r="D68" s="909"/>
      <c r="E68" s="909"/>
      <c r="F68" s="926"/>
      <c r="G68" s="926"/>
      <c r="I68" s="910"/>
      <c r="J68" s="909"/>
      <c r="K68" s="909"/>
      <c r="L68" s="926"/>
      <c r="M68" s="926"/>
    </row>
    <row r="69" spans="3:13">
      <c r="C69" s="910"/>
      <c r="D69" s="909"/>
      <c r="E69" s="909"/>
      <c r="F69" s="926"/>
      <c r="G69" s="926"/>
      <c r="I69" s="910"/>
      <c r="J69" s="909"/>
      <c r="K69" s="909"/>
      <c r="L69" s="926"/>
      <c r="M69" s="926"/>
    </row>
    <row r="70" spans="3:13">
      <c r="C70" s="910"/>
      <c r="D70" s="909"/>
      <c r="E70" s="909"/>
      <c r="F70" s="926"/>
      <c r="G70" s="926"/>
      <c r="I70" s="910"/>
      <c r="J70" s="909"/>
      <c r="K70" s="909"/>
      <c r="L70" s="926"/>
      <c r="M70" s="926"/>
    </row>
    <row r="71" spans="3:13">
      <c r="C71" s="910"/>
      <c r="D71" s="909"/>
      <c r="E71" s="909"/>
      <c r="F71" s="926"/>
      <c r="G71" s="926"/>
      <c r="I71" s="910"/>
      <c r="J71" s="909"/>
      <c r="K71" s="909"/>
      <c r="L71" s="926"/>
      <c r="M71" s="926"/>
    </row>
    <row r="74" spans="3:13">
      <c r="C74" s="911" t="s">
        <v>128</v>
      </c>
      <c r="D74" s="911" t="s">
        <v>197</v>
      </c>
    </row>
    <row r="75" spans="3:13">
      <c r="C75" s="912" t="s">
        <v>1074</v>
      </c>
      <c r="D75" s="912" t="s">
        <v>1077</v>
      </c>
    </row>
    <row r="76" spans="3:13">
      <c r="C76" s="912" t="s">
        <v>1075</v>
      </c>
      <c r="D76" s="912" t="s">
        <v>1078</v>
      </c>
    </row>
    <row r="77" spans="3:13">
      <c r="C77" s="912" t="s">
        <v>1076</v>
      </c>
      <c r="D77" s="912" t="s">
        <v>1079</v>
      </c>
    </row>
    <row r="78" spans="3:13">
      <c r="C78" s="913"/>
      <c r="D78" s="912" t="s">
        <v>1080</v>
      </c>
    </row>
    <row r="79" spans="3:13">
      <c r="C79" s="913"/>
      <c r="D79" s="912" t="s">
        <v>1081</v>
      </c>
    </row>
    <row r="80" spans="3:13">
      <c r="C80" s="914"/>
      <c r="D80" s="916"/>
    </row>
    <row r="81" spans="4:4">
      <c r="D81" s="917"/>
    </row>
  </sheetData>
  <mergeCells count="480">
    <mergeCell ref="I3:L3"/>
    <mergeCell ref="R4:W4"/>
    <mergeCell ref="X4:AC4"/>
    <mergeCell ref="AD4:AI4"/>
    <mergeCell ref="M8:O8"/>
    <mergeCell ref="E3:E5"/>
    <mergeCell ref="F3:F5"/>
    <mergeCell ref="M3:O5"/>
    <mergeCell ref="I4:I5"/>
    <mergeCell ref="J4:J5"/>
    <mergeCell ref="K4:K5"/>
    <mergeCell ref="L4:L5"/>
    <mergeCell ref="B6:B8"/>
    <mergeCell ref="C6:C8"/>
    <mergeCell ref="D6:D8"/>
    <mergeCell ref="E6:E8"/>
    <mergeCell ref="F6:F8"/>
    <mergeCell ref="G6:G8"/>
    <mergeCell ref="H6:H8"/>
    <mergeCell ref="I6:I8"/>
    <mergeCell ref="J6:J8"/>
    <mergeCell ref="K6:K8"/>
    <mergeCell ref="L6:L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B9:B11"/>
    <mergeCell ref="C9:C11"/>
    <mergeCell ref="D9:D11"/>
    <mergeCell ref="E9:E11"/>
    <mergeCell ref="F9:F11"/>
    <mergeCell ref="G9:G11"/>
    <mergeCell ref="H9:H11"/>
    <mergeCell ref="I9:I11"/>
    <mergeCell ref="J9:J11"/>
    <mergeCell ref="K9:K11"/>
    <mergeCell ref="L9:L11"/>
    <mergeCell ref="M9:O11"/>
    <mergeCell ref="R9:R11"/>
    <mergeCell ref="S9:S11"/>
    <mergeCell ref="T9:T11"/>
    <mergeCell ref="U9:U11"/>
    <mergeCell ref="V9:V11"/>
    <mergeCell ref="W9:W11"/>
    <mergeCell ref="X9:X11"/>
    <mergeCell ref="Y9:Y11"/>
    <mergeCell ref="Z9:Z11"/>
    <mergeCell ref="AA9:AA11"/>
    <mergeCell ref="AB9:AB11"/>
    <mergeCell ref="AC9:AC11"/>
    <mergeCell ref="AD9:AD11"/>
    <mergeCell ref="AE9:AE11"/>
    <mergeCell ref="AF9:AF11"/>
    <mergeCell ref="AG9:AG11"/>
    <mergeCell ref="AH9:AH11"/>
    <mergeCell ref="AI9:AI11"/>
    <mergeCell ref="B12:B14"/>
    <mergeCell ref="C12:C14"/>
    <mergeCell ref="D12:D14"/>
    <mergeCell ref="E12:E14"/>
    <mergeCell ref="F12:F14"/>
    <mergeCell ref="G12:G14"/>
    <mergeCell ref="H12:H14"/>
    <mergeCell ref="I12:I14"/>
    <mergeCell ref="J12:J14"/>
    <mergeCell ref="K12:K14"/>
    <mergeCell ref="L12:L14"/>
    <mergeCell ref="M12:O14"/>
    <mergeCell ref="R12:R14"/>
    <mergeCell ref="S12:S14"/>
    <mergeCell ref="T12:T14"/>
    <mergeCell ref="U12:U14"/>
    <mergeCell ref="V12:V14"/>
    <mergeCell ref="W12:W14"/>
    <mergeCell ref="X12:X14"/>
    <mergeCell ref="Y12:Y14"/>
    <mergeCell ref="Z12:Z14"/>
    <mergeCell ref="AA12:AA14"/>
    <mergeCell ref="AB12:AB14"/>
    <mergeCell ref="AC12:AC14"/>
    <mergeCell ref="AD12:AD14"/>
    <mergeCell ref="AE12:AE14"/>
    <mergeCell ref="AF12:AF14"/>
    <mergeCell ref="AG12:AG14"/>
    <mergeCell ref="AH12:AH14"/>
    <mergeCell ref="AI12:AI14"/>
    <mergeCell ref="B15:B17"/>
    <mergeCell ref="C15:C17"/>
    <mergeCell ref="D15:D17"/>
    <mergeCell ref="E15:E17"/>
    <mergeCell ref="F15:F17"/>
    <mergeCell ref="G15:G17"/>
    <mergeCell ref="H15:H17"/>
    <mergeCell ref="I15:I17"/>
    <mergeCell ref="J15:J17"/>
    <mergeCell ref="K15:K17"/>
    <mergeCell ref="L15:L17"/>
    <mergeCell ref="M15:O17"/>
    <mergeCell ref="R15:R17"/>
    <mergeCell ref="S15:S17"/>
    <mergeCell ref="T15:T17"/>
    <mergeCell ref="U15:U17"/>
    <mergeCell ref="V15:V17"/>
    <mergeCell ref="W15:W17"/>
    <mergeCell ref="X15:X17"/>
    <mergeCell ref="Y15:Y17"/>
    <mergeCell ref="Z15:Z17"/>
    <mergeCell ref="AA15:AA17"/>
    <mergeCell ref="AB15:AB17"/>
    <mergeCell ref="AC15:AC17"/>
    <mergeCell ref="AD15:AD17"/>
    <mergeCell ref="AE15:AE17"/>
    <mergeCell ref="AF15:AF17"/>
    <mergeCell ref="AG15:AG17"/>
    <mergeCell ref="AH15:AH17"/>
    <mergeCell ref="AI15:AI17"/>
    <mergeCell ref="B18:B20"/>
    <mergeCell ref="C18:C20"/>
    <mergeCell ref="D18:D20"/>
    <mergeCell ref="E18:E20"/>
    <mergeCell ref="F18:F20"/>
    <mergeCell ref="G18:G20"/>
    <mergeCell ref="H18:H20"/>
    <mergeCell ref="I18:I20"/>
    <mergeCell ref="J18:J20"/>
    <mergeCell ref="K18:K20"/>
    <mergeCell ref="L18:L20"/>
    <mergeCell ref="M18:O20"/>
    <mergeCell ref="R18:R20"/>
    <mergeCell ref="S18:S20"/>
    <mergeCell ref="T18:T20"/>
    <mergeCell ref="U18:U20"/>
    <mergeCell ref="V18:V20"/>
    <mergeCell ref="W18:W20"/>
    <mergeCell ref="X18:X20"/>
    <mergeCell ref="Y18:Y20"/>
    <mergeCell ref="Z18:Z20"/>
    <mergeCell ref="AA18:AA20"/>
    <mergeCell ref="AB18:AB20"/>
    <mergeCell ref="AC18:AC20"/>
    <mergeCell ref="AD18:AD20"/>
    <mergeCell ref="AE18:AE20"/>
    <mergeCell ref="AF18:AF20"/>
    <mergeCell ref="AG18:AG20"/>
    <mergeCell ref="AH18:AH20"/>
    <mergeCell ref="AI18:AI20"/>
    <mergeCell ref="B21:B23"/>
    <mergeCell ref="C21:C23"/>
    <mergeCell ref="D21:D23"/>
    <mergeCell ref="E21:E23"/>
    <mergeCell ref="F21:F23"/>
    <mergeCell ref="G21:G23"/>
    <mergeCell ref="H21:H23"/>
    <mergeCell ref="I21:I23"/>
    <mergeCell ref="J21:J23"/>
    <mergeCell ref="K21:K23"/>
    <mergeCell ref="L21:L23"/>
    <mergeCell ref="M21:O23"/>
    <mergeCell ref="R21:R23"/>
    <mergeCell ref="S21:S23"/>
    <mergeCell ref="T21:T23"/>
    <mergeCell ref="U21:U23"/>
    <mergeCell ref="V21:V23"/>
    <mergeCell ref="W21:W23"/>
    <mergeCell ref="X21:X23"/>
    <mergeCell ref="Y21:Y23"/>
    <mergeCell ref="Z21:Z23"/>
    <mergeCell ref="AA21:AA23"/>
    <mergeCell ref="AB21:AB23"/>
    <mergeCell ref="AC21:AC23"/>
    <mergeCell ref="AD21:AD23"/>
    <mergeCell ref="AE21:AE23"/>
    <mergeCell ref="AF21:AF23"/>
    <mergeCell ref="AG21:AG23"/>
    <mergeCell ref="AH21:AH23"/>
    <mergeCell ref="AI21:AI23"/>
    <mergeCell ref="B24:B26"/>
    <mergeCell ref="C24:C26"/>
    <mergeCell ref="D24:D26"/>
    <mergeCell ref="E24:E26"/>
    <mergeCell ref="F24:F26"/>
    <mergeCell ref="G24:G26"/>
    <mergeCell ref="H24:H26"/>
    <mergeCell ref="I24:I26"/>
    <mergeCell ref="J24:J26"/>
    <mergeCell ref="K24:K26"/>
    <mergeCell ref="L24:L26"/>
    <mergeCell ref="M24:O26"/>
    <mergeCell ref="R24:R26"/>
    <mergeCell ref="S24:S26"/>
    <mergeCell ref="T24:T26"/>
    <mergeCell ref="U24:U26"/>
    <mergeCell ref="V24:V26"/>
    <mergeCell ref="W24:W26"/>
    <mergeCell ref="X24:X26"/>
    <mergeCell ref="Y24:Y26"/>
    <mergeCell ref="Z24:Z26"/>
    <mergeCell ref="AA24:AA26"/>
    <mergeCell ref="AB24:AB26"/>
    <mergeCell ref="AC24:AC26"/>
    <mergeCell ref="AD24:AD26"/>
    <mergeCell ref="AE24:AE26"/>
    <mergeCell ref="AF24:AF26"/>
    <mergeCell ref="AG24:AG26"/>
    <mergeCell ref="AH24:AH26"/>
    <mergeCell ref="AI24:AI26"/>
    <mergeCell ref="B27:B29"/>
    <mergeCell ref="C27:C29"/>
    <mergeCell ref="D27:D29"/>
    <mergeCell ref="E27:E29"/>
    <mergeCell ref="F27:F29"/>
    <mergeCell ref="G27:G29"/>
    <mergeCell ref="H27:H29"/>
    <mergeCell ref="I27:I29"/>
    <mergeCell ref="J27:J29"/>
    <mergeCell ref="K27:K29"/>
    <mergeCell ref="L27:L29"/>
    <mergeCell ref="M27:O29"/>
    <mergeCell ref="R27:R29"/>
    <mergeCell ref="S27:S29"/>
    <mergeCell ref="T27:T29"/>
    <mergeCell ref="U27:U29"/>
    <mergeCell ref="V27:V29"/>
    <mergeCell ref="W27:W29"/>
    <mergeCell ref="X27:X29"/>
    <mergeCell ref="Y27:Y29"/>
    <mergeCell ref="Z27:Z29"/>
    <mergeCell ref="AA27:AA29"/>
    <mergeCell ref="AB27:AB29"/>
    <mergeCell ref="AC27:AC29"/>
    <mergeCell ref="AD27:AD29"/>
    <mergeCell ref="AE27:AE29"/>
    <mergeCell ref="AF27:AF29"/>
    <mergeCell ref="AG27:AG29"/>
    <mergeCell ref="AH27:AH29"/>
    <mergeCell ref="AI27:AI29"/>
    <mergeCell ref="B30:B32"/>
    <mergeCell ref="C30:C32"/>
    <mergeCell ref="D30:D32"/>
    <mergeCell ref="E30:E32"/>
    <mergeCell ref="F30:F32"/>
    <mergeCell ref="G30:G32"/>
    <mergeCell ref="H30:H32"/>
    <mergeCell ref="I30:I32"/>
    <mergeCell ref="J30:J32"/>
    <mergeCell ref="K30:K32"/>
    <mergeCell ref="L30:L32"/>
    <mergeCell ref="M30:O32"/>
    <mergeCell ref="R30:R32"/>
    <mergeCell ref="S30:S32"/>
    <mergeCell ref="T30:T32"/>
    <mergeCell ref="U30:U32"/>
    <mergeCell ref="V30:V32"/>
    <mergeCell ref="W30:W32"/>
    <mergeCell ref="X30:X32"/>
    <mergeCell ref="Y30:Y32"/>
    <mergeCell ref="Z30:Z32"/>
    <mergeCell ref="AA30:AA32"/>
    <mergeCell ref="AB30:AB32"/>
    <mergeCell ref="AC30:AC32"/>
    <mergeCell ref="AD30:AD32"/>
    <mergeCell ref="AE30:AE32"/>
    <mergeCell ref="AF30:AF32"/>
    <mergeCell ref="AG30:AG32"/>
    <mergeCell ref="AH30:AH32"/>
    <mergeCell ref="AI30:AI32"/>
    <mergeCell ref="B33:B35"/>
    <mergeCell ref="C33:C35"/>
    <mergeCell ref="D33:D35"/>
    <mergeCell ref="E33:E35"/>
    <mergeCell ref="F33:F35"/>
    <mergeCell ref="G33:G35"/>
    <mergeCell ref="H33:H35"/>
    <mergeCell ref="I33:I35"/>
    <mergeCell ref="J33:J35"/>
    <mergeCell ref="K33:K35"/>
    <mergeCell ref="L33:L35"/>
    <mergeCell ref="M33:O35"/>
    <mergeCell ref="R33:R35"/>
    <mergeCell ref="S33:S35"/>
    <mergeCell ref="T33:T35"/>
    <mergeCell ref="U33:U35"/>
    <mergeCell ref="V33:V35"/>
    <mergeCell ref="W33:W35"/>
    <mergeCell ref="X33:X35"/>
    <mergeCell ref="Y33:Y35"/>
    <mergeCell ref="Z33:Z35"/>
    <mergeCell ref="AA33:AA35"/>
    <mergeCell ref="AB33:AB35"/>
    <mergeCell ref="AC33:AC35"/>
    <mergeCell ref="AD33:AD35"/>
    <mergeCell ref="AE33:AE35"/>
    <mergeCell ref="AF33:AF35"/>
    <mergeCell ref="AG33:AG35"/>
    <mergeCell ref="AH33:AH35"/>
    <mergeCell ref="AI33:AI35"/>
    <mergeCell ref="B36:B38"/>
    <mergeCell ref="C36:C38"/>
    <mergeCell ref="D36:D38"/>
    <mergeCell ref="E36:E38"/>
    <mergeCell ref="F36:F38"/>
    <mergeCell ref="G36:G38"/>
    <mergeCell ref="H36:H38"/>
    <mergeCell ref="I36:I38"/>
    <mergeCell ref="J36:J38"/>
    <mergeCell ref="K36:K38"/>
    <mergeCell ref="L36:L38"/>
    <mergeCell ref="M36:O38"/>
    <mergeCell ref="R36:R38"/>
    <mergeCell ref="S36:S38"/>
    <mergeCell ref="T36:T38"/>
    <mergeCell ref="U36:U38"/>
    <mergeCell ref="V36:V38"/>
    <mergeCell ref="W36:W38"/>
    <mergeCell ref="X36:X38"/>
    <mergeCell ref="Y36:Y38"/>
    <mergeCell ref="Z36:Z38"/>
    <mergeCell ref="AA36:AA38"/>
    <mergeCell ref="AB36:AB38"/>
    <mergeCell ref="AC36:AC38"/>
    <mergeCell ref="AD36:AD38"/>
    <mergeCell ref="AE36:AE38"/>
    <mergeCell ref="AF36:AF38"/>
    <mergeCell ref="AG36:AG38"/>
    <mergeCell ref="AH36:AH38"/>
    <mergeCell ref="AI36:AI38"/>
    <mergeCell ref="B39:B41"/>
    <mergeCell ref="C39:C41"/>
    <mergeCell ref="D39:D41"/>
    <mergeCell ref="E39:E41"/>
    <mergeCell ref="F39:F41"/>
    <mergeCell ref="G39:G41"/>
    <mergeCell ref="H39:H41"/>
    <mergeCell ref="I39:I41"/>
    <mergeCell ref="J39:J41"/>
    <mergeCell ref="K39:K41"/>
    <mergeCell ref="L39:L41"/>
    <mergeCell ref="M39:O41"/>
    <mergeCell ref="R39:R41"/>
    <mergeCell ref="S39:S41"/>
    <mergeCell ref="T39:T41"/>
    <mergeCell ref="U39:U41"/>
    <mergeCell ref="V39:V41"/>
    <mergeCell ref="W39:W41"/>
    <mergeCell ref="X39:X41"/>
    <mergeCell ref="Y39:Y41"/>
    <mergeCell ref="Z39:Z41"/>
    <mergeCell ref="AA39:AA41"/>
    <mergeCell ref="AB39:AB41"/>
    <mergeCell ref="AC39:AC41"/>
    <mergeCell ref="AD39:AD41"/>
    <mergeCell ref="AE39:AE41"/>
    <mergeCell ref="AF39:AF41"/>
    <mergeCell ref="AG39:AG41"/>
    <mergeCell ref="AH39:AH41"/>
    <mergeCell ref="AI39:AI41"/>
    <mergeCell ref="B42:B44"/>
    <mergeCell ref="C42:C44"/>
    <mergeCell ref="D42:D44"/>
    <mergeCell ref="E42:E44"/>
    <mergeCell ref="F42:F44"/>
    <mergeCell ref="G42:G44"/>
    <mergeCell ref="H42:H44"/>
    <mergeCell ref="I42:I44"/>
    <mergeCell ref="J42:J44"/>
    <mergeCell ref="K42:K44"/>
    <mergeCell ref="L42:L44"/>
    <mergeCell ref="M42:O44"/>
    <mergeCell ref="R42:R44"/>
    <mergeCell ref="S42:S44"/>
    <mergeCell ref="T42:T44"/>
    <mergeCell ref="U42:U44"/>
    <mergeCell ref="V42:V44"/>
    <mergeCell ref="W42:W44"/>
    <mergeCell ref="X42:X44"/>
    <mergeCell ref="Y42:Y44"/>
    <mergeCell ref="Z42:Z44"/>
    <mergeCell ref="AA42:AA44"/>
    <mergeCell ref="AB42:AB44"/>
    <mergeCell ref="AC42:AC44"/>
    <mergeCell ref="AD42:AD44"/>
    <mergeCell ref="AE42:AE44"/>
    <mergeCell ref="AF42:AF44"/>
    <mergeCell ref="AG42:AG44"/>
    <mergeCell ref="AH42:AH44"/>
    <mergeCell ref="AI42:AI44"/>
    <mergeCell ref="B45:B47"/>
    <mergeCell ref="C45:C47"/>
    <mergeCell ref="D45:D47"/>
    <mergeCell ref="E45:E47"/>
    <mergeCell ref="F45:F47"/>
    <mergeCell ref="G45:G47"/>
    <mergeCell ref="H45:H47"/>
    <mergeCell ref="I45:I47"/>
    <mergeCell ref="J45:J47"/>
    <mergeCell ref="K45:K47"/>
    <mergeCell ref="L45:L47"/>
    <mergeCell ref="M45:O47"/>
    <mergeCell ref="R45:R47"/>
    <mergeCell ref="S45:S47"/>
    <mergeCell ref="T45:T47"/>
    <mergeCell ref="U45:U47"/>
    <mergeCell ref="V45:V47"/>
    <mergeCell ref="W45:W47"/>
    <mergeCell ref="X45:X47"/>
    <mergeCell ref="Y45:Y47"/>
    <mergeCell ref="Z45:Z47"/>
    <mergeCell ref="AA45:AA47"/>
    <mergeCell ref="AB45:AB47"/>
    <mergeCell ref="AC45:AC47"/>
    <mergeCell ref="AD45:AD47"/>
    <mergeCell ref="AE45:AE47"/>
    <mergeCell ref="AF45:AF47"/>
    <mergeCell ref="AG45:AG47"/>
    <mergeCell ref="AH45:AH47"/>
    <mergeCell ref="AI45:AI47"/>
    <mergeCell ref="B48:B50"/>
    <mergeCell ref="C48:C50"/>
    <mergeCell ref="D48:D50"/>
    <mergeCell ref="E48:E50"/>
    <mergeCell ref="F48:F50"/>
    <mergeCell ref="G48:G50"/>
    <mergeCell ref="H48:H50"/>
    <mergeCell ref="I48:I50"/>
    <mergeCell ref="J48:J50"/>
    <mergeCell ref="K48:K50"/>
    <mergeCell ref="L48:L50"/>
    <mergeCell ref="M48:O50"/>
    <mergeCell ref="R48:R50"/>
    <mergeCell ref="S48:S50"/>
    <mergeCell ref="T48:T50"/>
    <mergeCell ref="U48:U50"/>
    <mergeCell ref="V48:V50"/>
    <mergeCell ref="W48:W50"/>
    <mergeCell ref="X48:X50"/>
    <mergeCell ref="Y48:Y50"/>
    <mergeCell ref="Z48:Z50"/>
    <mergeCell ref="AA48:AA50"/>
    <mergeCell ref="AB48:AB50"/>
    <mergeCell ref="AC48:AC50"/>
    <mergeCell ref="AD48:AD50"/>
    <mergeCell ref="AE48:AE50"/>
    <mergeCell ref="AF48:AF50"/>
    <mergeCell ref="AG48:AG50"/>
    <mergeCell ref="AH48:AH50"/>
    <mergeCell ref="AI48:AI50"/>
    <mergeCell ref="Q51:Q52"/>
    <mergeCell ref="R51:R52"/>
    <mergeCell ref="S51:S52"/>
    <mergeCell ref="T51:T52"/>
    <mergeCell ref="U51:U52"/>
    <mergeCell ref="V51:V52"/>
    <mergeCell ref="W51:W52"/>
    <mergeCell ref="X51:X52"/>
    <mergeCell ref="Y51:Y52"/>
    <mergeCell ref="Z51:Z52"/>
    <mergeCell ref="AA51:AA52"/>
    <mergeCell ref="AB51:AB52"/>
    <mergeCell ref="AC51:AC52"/>
    <mergeCell ref="AD51:AD52"/>
    <mergeCell ref="AE51:AE52"/>
    <mergeCell ref="AF51:AF52"/>
    <mergeCell ref="AG51:AG52"/>
    <mergeCell ref="AH51:AH52"/>
    <mergeCell ref="AI51:AI52"/>
  </mergeCells>
  <phoneticPr fontId="1"/>
  <conditionalFormatting sqref="K9:K50">
    <cfRule type="expression" dxfId="26" priority="1">
      <formula>OR($H$9="育休中",$H$9="退職済")</formula>
    </cfRule>
  </conditionalFormatting>
  <conditionalFormatting sqref="K6:K8">
    <cfRule type="expression" dxfId="25" priority="2">
      <formula>OR($H$9="育休中",$H$9="退職済")</formula>
    </cfRule>
  </conditionalFormatting>
  <conditionalFormatting sqref="J18:J20">
    <cfRule type="expression" dxfId="24" priority="4">
      <formula>OR($H$9="育休中",$H$9="退職済")</formula>
    </cfRule>
  </conditionalFormatting>
  <conditionalFormatting sqref="J9:J17 J21:J50">
    <cfRule type="expression" dxfId="23" priority="6">
      <formula>OR($H$9="育休中",$H$9="退職済")</formula>
    </cfRule>
  </conditionalFormatting>
  <conditionalFormatting sqref="J6:J8">
    <cfRule type="expression" dxfId="22" priority="13">
      <formula>OR($H$9="育休中",$H$9="退職済")</formula>
    </cfRule>
  </conditionalFormatting>
  <conditionalFormatting sqref="L9:L50">
    <cfRule type="expression" dxfId="21" priority="3">
      <formula>OR($H$9="育休中",$H$9="退職済")</formula>
    </cfRule>
  </conditionalFormatting>
  <conditionalFormatting sqref="L6:L8">
    <cfRule type="expression" dxfId="20" priority="12">
      <formula>OR($H$9="育休中",$H$9="退職済")</formula>
    </cfRule>
  </conditionalFormatting>
  <dataValidations count="6">
    <dataValidation type="list" allowBlank="1" showDropDown="0" showInputMessage="1" showErrorMessage="1" sqref="J6:J50">
      <formula1>"3,3.25,3.5,3.75,4,4.25,4.5,4.75,5,5.25,5.5,5.75,6,6.25,6.5,6.75,7,7.25,7.5,7.75,8,8.25,8.5,8.75,9"</formula1>
    </dataValidation>
    <dataValidation type="list" allowBlank="1" showDropDown="0" showInputMessage="1" showErrorMessage="1" sqref="L6:L50">
      <formula1>"1,2,3,4,5,6,7"</formula1>
    </dataValidation>
    <dataValidation type="list" allowBlank="1" showDropDown="0" showInputMessage="1" showErrorMessage="1" sqref="K6:K50">
      <formula1>"1,2,3,4,5,6,7,8,9,10,11,12,13,14,15,16,17,18,19,20,21,22,23,24,25,26,27,28,29,30,31"</formula1>
    </dataValidation>
    <dataValidation type="list" allowBlank="1" showDropDown="0" showInputMessage="1" showErrorMessage="1" sqref="H6:H50">
      <formula1>"選択,常勤,非常勤（パート含む）,育児短時間,育休中,退職済み,その他"</formula1>
    </dataValidation>
    <dataValidation type="list" allowBlank="1" showDropDown="0" showInputMessage="1" showErrorMessage="0" sqref="E6:E50">
      <formula1>INDIRECT(B6)</formula1>
    </dataValidation>
    <dataValidation type="list" allowBlank="1" showDropDown="0" showInputMessage="1" showErrorMessage="1" sqref="B6:B50">
      <formula1>"選択,施設長,生活相談員,介護職員,看護職員,栄養士,管理栄養士,事務員,調理員,医師,その他"</formula1>
    </dataValidation>
  </dataValidations>
  <pageMargins left="0.75" right="0.28999999999999998" top="0.96000000000000008" bottom="0.16" header="0.26" footer="0.18"/>
  <pageSetup paperSize="9" scale="79" firstPageNumber="35" fitToWidth="1" fitToHeight="1" orientation="landscape" usePrinterDefaults="1" useFirstPageNumber="1" r:id="rId1"/>
  <headerFooter alignWithMargins="0">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AI71"/>
  <sheetViews>
    <sheetView view="pageBreakPreview" zoomScaleSheetLayoutView="100" workbookViewId="0">
      <selection activeCell="E1" sqref="E1"/>
    </sheetView>
  </sheetViews>
  <sheetFormatPr defaultRowHeight="13"/>
  <cols>
    <col min="1" max="1" width="2.25" customWidth="1"/>
    <col min="2" max="2" width="11.5" customWidth="1"/>
    <col min="3" max="3" width="17.875" customWidth="1"/>
    <col min="4" max="4" width="14.875" customWidth="1"/>
    <col min="5" max="5" width="9" bestFit="1" customWidth="1"/>
    <col min="6" max="6" width="6.5" customWidth="1"/>
    <col min="7" max="7" width="7" customWidth="1"/>
    <col min="8" max="8" width="13.75" customWidth="1"/>
    <col min="9" max="9" width="12.625" customWidth="1"/>
    <col min="10" max="10" width="13.375" customWidth="1"/>
    <col min="11" max="11" width="10.25" customWidth="1"/>
    <col min="12" max="12" width="12.75" customWidth="1"/>
    <col min="13" max="13" width="11.375" bestFit="1" customWidth="1"/>
    <col min="14" max="14" width="9.875" customWidth="1"/>
    <col min="15" max="264" width="9" bestFit="1" customWidth="1"/>
  </cols>
  <sheetData>
    <row r="1" spans="1:35" ht="15.75" customHeight="1">
      <c r="B1" s="4" t="s">
        <v>593</v>
      </c>
      <c r="C1" s="4"/>
      <c r="D1" s="4"/>
      <c r="E1" s="332" t="s">
        <v>858</v>
      </c>
      <c r="F1" s="4"/>
      <c r="G1" s="4"/>
      <c r="H1" s="4"/>
      <c r="I1" s="4"/>
      <c r="J1" s="4"/>
      <c r="K1" s="4"/>
      <c r="L1" s="4"/>
      <c r="M1" s="4"/>
      <c r="N1" s="4"/>
      <c r="O1" s="4"/>
    </row>
    <row r="2" spans="1:35" ht="15.75" customHeight="1">
      <c r="B2" s="899" t="s">
        <v>934</v>
      </c>
      <c r="C2" s="4"/>
      <c r="D2" s="4"/>
      <c r="E2" s="332"/>
      <c r="F2" s="4"/>
      <c r="G2" s="4"/>
      <c r="H2" s="4"/>
      <c r="I2" s="4"/>
      <c r="J2" s="4"/>
      <c r="K2" s="4"/>
      <c r="L2" s="4"/>
      <c r="M2" s="4"/>
      <c r="N2" s="4"/>
      <c r="O2" s="4"/>
    </row>
    <row r="3" spans="1:35" s="891" customFormat="1" ht="9.9499999999999993" customHeight="1">
      <c r="A3" s="892"/>
      <c r="B3" s="900"/>
      <c r="C3" s="900"/>
      <c r="D3" s="900"/>
      <c r="E3" s="918" t="s">
        <v>174</v>
      </c>
      <c r="F3" s="924" t="s">
        <v>277</v>
      </c>
      <c r="G3" s="927"/>
      <c r="H3" s="928"/>
      <c r="I3" s="934" t="s">
        <v>752</v>
      </c>
      <c r="J3" s="940"/>
      <c r="K3" s="940"/>
      <c r="L3" s="949"/>
      <c r="M3" s="953" t="s">
        <v>280</v>
      </c>
      <c r="N3" s="953"/>
      <c r="O3" s="953"/>
      <c r="P3" s="964"/>
      <c r="V3" s="988"/>
      <c r="AB3" s="988"/>
      <c r="AH3" s="988"/>
    </row>
    <row r="4" spans="1:35" s="891" customFormat="1" ht="9.9499999999999993" customHeight="1">
      <c r="A4" s="893" t="s">
        <v>224</v>
      </c>
      <c r="B4" s="901" t="s">
        <v>572</v>
      </c>
      <c r="C4" s="901" t="s">
        <v>275</v>
      </c>
      <c r="D4" s="901" t="s">
        <v>616</v>
      </c>
      <c r="E4" s="919"/>
      <c r="F4" s="11"/>
      <c r="G4" s="901" t="s">
        <v>131</v>
      </c>
      <c r="H4" s="929" t="s">
        <v>749</v>
      </c>
      <c r="I4" s="935" t="s">
        <v>155</v>
      </c>
      <c r="J4" s="941" t="s">
        <v>665</v>
      </c>
      <c r="K4" s="941" t="s">
        <v>932</v>
      </c>
      <c r="L4" s="941" t="s">
        <v>751</v>
      </c>
      <c r="M4" s="953"/>
      <c r="N4" s="953"/>
      <c r="O4" s="953"/>
      <c r="P4" s="964"/>
      <c r="R4" s="968" t="s">
        <v>197</v>
      </c>
      <c r="S4" s="972"/>
      <c r="T4" s="972"/>
      <c r="U4" s="972"/>
      <c r="V4" s="972"/>
      <c r="W4" s="993"/>
      <c r="X4" s="968" t="str">
        <v>介護職員</v>
      </c>
      <c r="Y4" s="972"/>
      <c r="Z4" s="972"/>
      <c r="AA4" s="972"/>
      <c r="AB4" s="972"/>
      <c r="AC4" s="993"/>
      <c r="AD4" s="968" t="s">
        <v>903</v>
      </c>
      <c r="AE4" s="972"/>
      <c r="AF4" s="972"/>
      <c r="AG4" s="972"/>
      <c r="AH4" s="972"/>
      <c r="AI4" s="993"/>
    </row>
    <row r="5" spans="1:35" s="891" customFormat="1" ht="12.75" customHeight="1">
      <c r="A5" s="894"/>
      <c r="B5" s="902"/>
      <c r="C5" s="902"/>
      <c r="D5" s="902"/>
      <c r="E5" s="920"/>
      <c r="F5" s="12"/>
      <c r="G5" s="902" t="s">
        <v>278</v>
      </c>
      <c r="H5" s="930"/>
      <c r="I5" s="936"/>
      <c r="J5" s="942"/>
      <c r="K5" s="942"/>
      <c r="L5" s="942"/>
      <c r="M5" s="954"/>
      <c r="N5" s="954"/>
      <c r="O5" s="954"/>
      <c r="P5" s="964"/>
      <c r="R5" s="969" t="s">
        <v>434</v>
      </c>
      <c r="S5" s="973" t="s">
        <v>37</v>
      </c>
      <c r="T5" s="979" t="s">
        <v>841</v>
      </c>
      <c r="U5" s="985" t="s">
        <v>925</v>
      </c>
      <c r="V5" s="989" t="s">
        <v>933</v>
      </c>
      <c r="W5" s="994" t="s">
        <v>717</v>
      </c>
      <c r="X5" s="969" t="s">
        <v>434</v>
      </c>
      <c r="Y5" s="973" t="s">
        <v>37</v>
      </c>
      <c r="Z5" s="979" t="s">
        <v>841</v>
      </c>
      <c r="AA5" s="985" t="s">
        <v>925</v>
      </c>
      <c r="AB5" s="989" t="s">
        <v>933</v>
      </c>
      <c r="AC5" s="994" t="s">
        <v>717</v>
      </c>
      <c r="AD5" s="969" t="s">
        <v>434</v>
      </c>
      <c r="AE5" s="973" t="s">
        <v>37</v>
      </c>
      <c r="AF5" s="979" t="s">
        <v>841</v>
      </c>
      <c r="AG5" s="985" t="s">
        <v>925</v>
      </c>
      <c r="AH5" s="989" t="s">
        <v>933</v>
      </c>
      <c r="AI5" s="994" t="s">
        <v>717</v>
      </c>
    </row>
    <row r="6" spans="1:35" s="891" customFormat="1" ht="13.5" customHeight="1">
      <c r="A6" s="1000">
        <v>16</v>
      </c>
      <c r="B6" s="903" t="s">
        <v>990</v>
      </c>
      <c r="C6" s="906"/>
      <c r="D6" s="906"/>
      <c r="E6" s="921"/>
      <c r="F6" s="906"/>
      <c r="G6" s="906"/>
      <c r="H6" s="931" t="s">
        <v>990</v>
      </c>
      <c r="I6" s="937"/>
      <c r="J6" s="943"/>
      <c r="K6" s="946"/>
      <c r="L6" s="950"/>
      <c r="M6" s="955" t="s">
        <v>928</v>
      </c>
      <c r="N6" s="959"/>
      <c r="O6" s="961" t="s">
        <v>239</v>
      </c>
      <c r="P6" s="965"/>
      <c r="R6" s="970">
        <f>IF(AND(B6="生活相談員",H6="常勤"),J6*L6,0)</f>
        <v>0</v>
      </c>
      <c r="S6" s="974">
        <f>IF(AND(B6="生活相談員",H6="常勤",J6*L6&gt;=32),J6*L6,0)</f>
        <v>0</v>
      </c>
      <c r="T6" s="980">
        <f>IF(AND(B6="生活相談員",H6="常勤",J6*L6&lt;32),32,0)</f>
        <v>0</v>
      </c>
      <c r="U6" s="986">
        <f>IF(AND(B6="生活相談員",H6="非常勤（パート含む）"),J6*L6,0)</f>
        <v>0</v>
      </c>
      <c r="V6" s="990">
        <f>IF(AND(B6="生活相談員",H6="育児短時間"),J6*L6,0)</f>
        <v>0</v>
      </c>
      <c r="W6" s="995">
        <f>IF(AND(B6="生活相談員",H6="育児短時間"),30,0)</f>
        <v>0</v>
      </c>
      <c r="X6" s="970">
        <f>IF(AND(B6="介護職員",H6="常勤"),J6*L6,0)</f>
        <v>0</v>
      </c>
      <c r="Y6" s="974">
        <f>IF(AND(B6="介護職員",H6="常勤",J6*L6&gt;=32),J6*L6,0)</f>
        <v>0</v>
      </c>
      <c r="Z6" s="980">
        <f>IF(AND(B6="介護職員",H6="常勤",J6*L6&lt;32),32,0)</f>
        <v>0</v>
      </c>
      <c r="AA6" s="986">
        <f>IF(AND(B6="介護職員",H6="非常勤（パート含む）"),J6*L6,0)</f>
        <v>0</v>
      </c>
      <c r="AB6" s="990">
        <f>IF(AND(B6="介護職員",H6="育児短時間"),J6*L6,0)</f>
        <v>0</v>
      </c>
      <c r="AC6" s="995">
        <f>IF(AND(B6="介護職員",H6="育児短時間"),30,0)</f>
        <v>0</v>
      </c>
      <c r="AD6" s="970">
        <f>IF(AND(B6="看護職員",H6="常勤"),J6*L6,0)</f>
        <v>0</v>
      </c>
      <c r="AE6" s="974">
        <f>IF(AND(B6="看護職員",H6="常勤",J6*L6&gt;=32),J6*L6,0)</f>
        <v>0</v>
      </c>
      <c r="AF6" s="980">
        <f>IF(AND(B6="看護職員",H6="常勤",J6*L6&lt;32),32,0)</f>
        <v>0</v>
      </c>
      <c r="AG6" s="986">
        <f>IF(AND(B6="看護職員",H6="非常勤（パート含む）"),J6*L6,0)</f>
        <v>0</v>
      </c>
      <c r="AH6" s="990">
        <f>IF(AND(B6="看護職員",H6="育児短時間"),J6*L6,0)</f>
        <v>0</v>
      </c>
      <c r="AI6" s="995">
        <f>IF(AND(B6="看護職員",H6="育児短時間"),30,0)</f>
        <v>0</v>
      </c>
    </row>
    <row r="7" spans="1:35" s="891" customFormat="1" ht="13.5" customHeight="1">
      <c r="A7" s="1001"/>
      <c r="B7" s="904"/>
      <c r="C7" s="907"/>
      <c r="D7" s="907"/>
      <c r="E7" s="922"/>
      <c r="F7" s="907"/>
      <c r="G7" s="907"/>
      <c r="H7" s="932"/>
      <c r="I7" s="938"/>
      <c r="J7" s="944"/>
      <c r="K7" s="947"/>
      <c r="L7" s="951"/>
      <c r="M7" s="956" t="s">
        <v>526</v>
      </c>
      <c r="N7" s="958"/>
      <c r="O7" s="962" t="s">
        <v>837</v>
      </c>
      <c r="P7" s="965"/>
      <c r="R7" s="970"/>
      <c r="S7" s="975"/>
      <c r="T7" s="981"/>
      <c r="U7" s="986"/>
      <c r="V7" s="991"/>
      <c r="W7" s="996"/>
      <c r="X7" s="970"/>
      <c r="Y7" s="975"/>
      <c r="Z7" s="981"/>
      <c r="AA7" s="986"/>
      <c r="AB7" s="991"/>
      <c r="AC7" s="996"/>
      <c r="AD7" s="970"/>
      <c r="AE7" s="975"/>
      <c r="AF7" s="981"/>
      <c r="AG7" s="986"/>
      <c r="AH7" s="991"/>
      <c r="AI7" s="996"/>
    </row>
    <row r="8" spans="1:35" s="891" customFormat="1" ht="13.5" customHeight="1">
      <c r="A8" s="1002"/>
      <c r="B8" s="905"/>
      <c r="C8" s="908"/>
      <c r="D8" s="908"/>
      <c r="E8" s="923"/>
      <c r="F8" s="908"/>
      <c r="G8" s="908"/>
      <c r="H8" s="933"/>
      <c r="I8" s="939"/>
      <c r="J8" s="945"/>
      <c r="K8" s="948"/>
      <c r="L8" s="952"/>
      <c r="M8" s="957"/>
      <c r="N8" s="960"/>
      <c r="O8" s="963"/>
      <c r="P8" s="965"/>
      <c r="R8" s="970"/>
      <c r="S8" s="976"/>
      <c r="T8" s="982"/>
      <c r="U8" s="986"/>
      <c r="V8" s="992"/>
      <c r="W8" s="997"/>
      <c r="X8" s="970"/>
      <c r="Y8" s="976"/>
      <c r="Z8" s="982"/>
      <c r="AA8" s="986"/>
      <c r="AB8" s="992"/>
      <c r="AC8" s="997"/>
      <c r="AD8" s="970"/>
      <c r="AE8" s="976"/>
      <c r="AF8" s="982"/>
      <c r="AG8" s="986"/>
      <c r="AH8" s="992"/>
      <c r="AI8" s="997"/>
    </row>
    <row r="9" spans="1:35" s="891" customFormat="1" ht="13.5" customHeight="1">
      <c r="A9" s="1000">
        <v>17</v>
      </c>
      <c r="B9" s="903"/>
      <c r="C9" s="906"/>
      <c r="D9" s="906"/>
      <c r="E9" s="921"/>
      <c r="F9" s="906"/>
      <c r="G9" s="906"/>
      <c r="H9" s="931"/>
      <c r="I9" s="937"/>
      <c r="J9" s="943"/>
      <c r="K9" s="946"/>
      <c r="L9" s="946"/>
      <c r="M9" s="908"/>
      <c r="N9" s="908"/>
      <c r="O9" s="908"/>
      <c r="R9" s="970">
        <f>IF(AND(B9="生活相談員",H9="常勤"),J9*L9,0)</f>
        <v>0</v>
      </c>
      <c r="S9" s="974">
        <f>IF(AND(B9="生活相談員",H9="常勤",J9*L9&gt;=32),J9*L9,0)</f>
        <v>0</v>
      </c>
      <c r="T9" s="980">
        <f>IF(AND(B9="生活相談員",H9="常勤",J9*L9&lt;32),32,0)</f>
        <v>0</v>
      </c>
      <c r="U9" s="986">
        <f>IF(AND(B9="生活相談員",H9="非常勤（パート含む）"),J9*L9,0)</f>
        <v>0</v>
      </c>
      <c r="V9" s="990">
        <f>IF(AND(B9="生活相談員",H9="育児短時間"),J9*L9,0)</f>
        <v>0</v>
      </c>
      <c r="W9" s="995">
        <f>IF(AND(B9="生活相談員",H9="育児短時間"),30,0)</f>
        <v>0</v>
      </c>
      <c r="X9" s="970">
        <f>IF(AND(B9="介護職員",H9="常勤"),J9*L9,0)</f>
        <v>0</v>
      </c>
      <c r="Y9" s="974">
        <f>IF(AND(B9="介護職員",H9="常勤",J9*L9&gt;=32),J9*L9,0)</f>
        <v>0</v>
      </c>
      <c r="Z9" s="980">
        <f>IF(AND(B9="介護職員",H9="常勤",J9*L9&lt;32),32,0)</f>
        <v>0</v>
      </c>
      <c r="AA9" s="986">
        <f>IF(AND(B9="介護職員",H9="非常勤（パート含む）"),J9*L9,0)</f>
        <v>0</v>
      </c>
      <c r="AB9" s="990">
        <f>IF(AND(B9="介護職員",H9="育児短時間"),J9*L9,0)</f>
        <v>0</v>
      </c>
      <c r="AC9" s="995">
        <f>IF(AND(B9="介護職員",H9="育児短時間"),30,0)</f>
        <v>0</v>
      </c>
      <c r="AD9" s="970">
        <f>IF(AND(B9="看護職員",H9="常勤"),J9*L9,0)</f>
        <v>0</v>
      </c>
      <c r="AE9" s="974">
        <f>IF(AND(B9="看護職員",H9="常勤",J9*L9&gt;=32),J9*L9,0)</f>
        <v>0</v>
      </c>
      <c r="AF9" s="980">
        <f>IF(AND(B9="看護職員",H9="常勤",J9*L9&lt;32),32,0)</f>
        <v>0</v>
      </c>
      <c r="AG9" s="986">
        <f>IF(AND(B9="看護職員",H9="非常勤（パート含む）"),J9*L9,0)</f>
        <v>0</v>
      </c>
      <c r="AH9" s="990">
        <f>IF(AND(B9="看護職員",H9="育児短時間"),J9*L9,0)</f>
        <v>0</v>
      </c>
      <c r="AI9" s="995">
        <f>IF(AND(B9="看護職員",H9="育児短時間"),30,0)</f>
        <v>0</v>
      </c>
    </row>
    <row r="10" spans="1:35" s="891" customFormat="1" ht="13.5" customHeight="1">
      <c r="A10" s="1001"/>
      <c r="B10" s="904"/>
      <c r="C10" s="907"/>
      <c r="D10" s="907"/>
      <c r="E10" s="922"/>
      <c r="F10" s="907"/>
      <c r="G10" s="907"/>
      <c r="H10" s="932"/>
      <c r="I10" s="938"/>
      <c r="J10" s="944"/>
      <c r="K10" s="947"/>
      <c r="L10" s="947"/>
      <c r="M10" s="958"/>
      <c r="N10" s="958"/>
      <c r="O10" s="958"/>
      <c r="R10" s="970"/>
      <c r="S10" s="975"/>
      <c r="T10" s="981"/>
      <c r="U10" s="986"/>
      <c r="V10" s="991"/>
      <c r="W10" s="996"/>
      <c r="X10" s="970"/>
      <c r="Y10" s="975"/>
      <c r="Z10" s="981"/>
      <c r="AA10" s="986"/>
      <c r="AB10" s="991"/>
      <c r="AC10" s="996"/>
      <c r="AD10" s="970"/>
      <c r="AE10" s="975"/>
      <c r="AF10" s="981"/>
      <c r="AG10" s="986"/>
      <c r="AH10" s="991"/>
      <c r="AI10" s="996"/>
    </row>
    <row r="11" spans="1:35" s="891" customFormat="1" ht="13.5" customHeight="1">
      <c r="A11" s="1002"/>
      <c r="B11" s="905"/>
      <c r="C11" s="908"/>
      <c r="D11" s="908"/>
      <c r="E11" s="923"/>
      <c r="F11" s="908"/>
      <c r="G11" s="908"/>
      <c r="H11" s="933"/>
      <c r="I11" s="939"/>
      <c r="J11" s="945"/>
      <c r="K11" s="948"/>
      <c r="L11" s="948"/>
      <c r="M11" s="958"/>
      <c r="N11" s="958"/>
      <c r="O11" s="958"/>
      <c r="R11" s="970"/>
      <c r="S11" s="976"/>
      <c r="T11" s="982"/>
      <c r="U11" s="986"/>
      <c r="V11" s="992"/>
      <c r="W11" s="997"/>
      <c r="X11" s="970"/>
      <c r="Y11" s="976"/>
      <c r="Z11" s="982"/>
      <c r="AA11" s="986"/>
      <c r="AB11" s="992"/>
      <c r="AC11" s="997"/>
      <c r="AD11" s="970"/>
      <c r="AE11" s="976"/>
      <c r="AF11" s="982"/>
      <c r="AG11" s="986"/>
      <c r="AH11" s="992"/>
      <c r="AI11" s="997"/>
    </row>
    <row r="12" spans="1:35" s="891" customFormat="1" ht="13.5" customHeight="1">
      <c r="A12" s="1000">
        <v>18</v>
      </c>
      <c r="B12" s="903"/>
      <c r="C12" s="906"/>
      <c r="D12" s="906"/>
      <c r="E12" s="921"/>
      <c r="F12" s="906"/>
      <c r="G12" s="906"/>
      <c r="H12" s="931"/>
      <c r="I12" s="937"/>
      <c r="J12" s="943"/>
      <c r="K12" s="946"/>
      <c r="L12" s="946"/>
      <c r="M12" s="958"/>
      <c r="N12" s="958"/>
      <c r="O12" s="958"/>
      <c r="R12" s="970">
        <f>IF(AND(B12="生活相談員",H12="常勤"),J12*L12,0)</f>
        <v>0</v>
      </c>
      <c r="S12" s="974">
        <f>IF(AND(B12="生活相談員",H12="常勤",J12*L12&gt;=32),J12*L12,0)</f>
        <v>0</v>
      </c>
      <c r="T12" s="980">
        <f>IF(AND(B12="生活相談員",H12="常勤",J12*L12&lt;32),32,0)</f>
        <v>0</v>
      </c>
      <c r="U12" s="986">
        <f>IF(AND(B12="生活相談員",H12="非常勤（パート含む）"),J12*L12,0)</f>
        <v>0</v>
      </c>
      <c r="V12" s="990">
        <f>IF(AND(B12="生活相談員",H12="育児短時間"),J12*L12,0)</f>
        <v>0</v>
      </c>
      <c r="W12" s="995">
        <f>IF(AND(B12="生活相談員",H12="育児短時間"),30,0)</f>
        <v>0</v>
      </c>
      <c r="X12" s="970">
        <f>IF(AND(B12="介護職員",H12="常勤"),J12*L12,0)</f>
        <v>0</v>
      </c>
      <c r="Y12" s="974">
        <f>IF(AND(B12="介護職員",H12="常勤",J12*L12&gt;=32),J12*L12,0)</f>
        <v>0</v>
      </c>
      <c r="Z12" s="980">
        <f>IF(AND(B12="介護職員",H12="常勤",J12*L12&lt;32),32,0)</f>
        <v>0</v>
      </c>
      <c r="AA12" s="986">
        <f>IF(AND(B12="介護職員",H12="非常勤（パート含む）"),J12*L12,0)</f>
        <v>0</v>
      </c>
      <c r="AB12" s="990">
        <f>IF(AND(B12="介護職員",H12="育児短時間"),J12*L12,0)</f>
        <v>0</v>
      </c>
      <c r="AC12" s="995">
        <f>IF(AND(B12="介護職員",H12="育児短時間"),30,0)</f>
        <v>0</v>
      </c>
      <c r="AD12" s="970">
        <f>IF(AND(B12="看護職員",H12="常勤"),J12*L12,0)</f>
        <v>0</v>
      </c>
      <c r="AE12" s="974">
        <f>IF(AND(B12="看護職員",H12="常勤",J12*L12&gt;=32),J12*L12,0)</f>
        <v>0</v>
      </c>
      <c r="AF12" s="980">
        <f>IF(AND(B12="看護職員",H12="常勤",J12*L12&lt;32),32,0)</f>
        <v>0</v>
      </c>
      <c r="AG12" s="986">
        <f>IF(AND(B12="看護職員",H12="非常勤（パート含む）"),J12*L12,0)</f>
        <v>0</v>
      </c>
      <c r="AH12" s="990">
        <f>IF(AND(B12="看護職員",H12="育児短時間"),J12*L12,0)</f>
        <v>0</v>
      </c>
      <c r="AI12" s="995">
        <f>IF(AND(B12="看護職員",H12="育児短時間"),30,0)</f>
        <v>0</v>
      </c>
    </row>
    <row r="13" spans="1:35" s="891" customFormat="1" ht="13.5" customHeight="1">
      <c r="A13" s="1001"/>
      <c r="B13" s="904"/>
      <c r="C13" s="907"/>
      <c r="D13" s="907"/>
      <c r="E13" s="922"/>
      <c r="F13" s="907"/>
      <c r="G13" s="907"/>
      <c r="H13" s="932"/>
      <c r="I13" s="938"/>
      <c r="J13" s="944"/>
      <c r="K13" s="947"/>
      <c r="L13" s="947"/>
      <c r="M13" s="958"/>
      <c r="N13" s="958"/>
      <c r="O13" s="958"/>
      <c r="R13" s="970"/>
      <c r="S13" s="975"/>
      <c r="T13" s="981"/>
      <c r="U13" s="986"/>
      <c r="V13" s="991"/>
      <c r="W13" s="996"/>
      <c r="X13" s="970"/>
      <c r="Y13" s="975"/>
      <c r="Z13" s="981"/>
      <c r="AA13" s="986"/>
      <c r="AB13" s="991"/>
      <c r="AC13" s="996"/>
      <c r="AD13" s="970"/>
      <c r="AE13" s="975"/>
      <c r="AF13" s="981"/>
      <c r="AG13" s="986"/>
      <c r="AH13" s="991"/>
      <c r="AI13" s="996"/>
    </row>
    <row r="14" spans="1:35" s="891" customFormat="1" ht="13.5" customHeight="1">
      <c r="A14" s="1002"/>
      <c r="B14" s="905"/>
      <c r="C14" s="908"/>
      <c r="D14" s="908"/>
      <c r="E14" s="923"/>
      <c r="F14" s="908"/>
      <c r="G14" s="908"/>
      <c r="H14" s="933"/>
      <c r="I14" s="939"/>
      <c r="J14" s="945"/>
      <c r="K14" s="948"/>
      <c r="L14" s="948"/>
      <c r="M14" s="958"/>
      <c r="N14" s="958"/>
      <c r="O14" s="958"/>
      <c r="R14" s="970"/>
      <c r="S14" s="976"/>
      <c r="T14" s="982"/>
      <c r="U14" s="986"/>
      <c r="V14" s="992"/>
      <c r="W14" s="997"/>
      <c r="X14" s="970"/>
      <c r="Y14" s="976"/>
      <c r="Z14" s="982"/>
      <c r="AA14" s="986"/>
      <c r="AB14" s="992"/>
      <c r="AC14" s="997"/>
      <c r="AD14" s="970"/>
      <c r="AE14" s="976"/>
      <c r="AF14" s="982"/>
      <c r="AG14" s="986"/>
      <c r="AH14" s="992"/>
      <c r="AI14" s="997"/>
    </row>
    <row r="15" spans="1:35" s="891" customFormat="1" ht="13.5" customHeight="1">
      <c r="A15" s="1000">
        <v>19</v>
      </c>
      <c r="B15" s="903"/>
      <c r="C15" s="906"/>
      <c r="D15" s="906"/>
      <c r="E15" s="921"/>
      <c r="F15" s="906"/>
      <c r="G15" s="906"/>
      <c r="H15" s="931"/>
      <c r="I15" s="937"/>
      <c r="J15" s="943"/>
      <c r="K15" s="946"/>
      <c r="L15" s="946"/>
      <c r="M15" s="958"/>
      <c r="N15" s="958"/>
      <c r="O15" s="958"/>
      <c r="R15" s="970">
        <f>IF(AND(B15="生活相談員",H15="常勤"),J15*L15,0)</f>
        <v>0</v>
      </c>
      <c r="S15" s="974">
        <f>IF(AND(B15="生活相談員",H15="常勤",J15*L15&gt;=32),J15*L15,0)</f>
        <v>0</v>
      </c>
      <c r="T15" s="980">
        <f>IF(AND(B15="生活相談員",H15="常勤",J15*L15&lt;32),32,0)</f>
        <v>0</v>
      </c>
      <c r="U15" s="986">
        <f>IF(AND(B15="生活相談員",H15="非常勤（パート含む）"),J15*L15,0)</f>
        <v>0</v>
      </c>
      <c r="V15" s="990">
        <f>IF(AND(B15="生活相談員",H15="育児短時間"),J15*L15,0)</f>
        <v>0</v>
      </c>
      <c r="W15" s="995">
        <f>IF(AND(B15="生活相談員",H15="育児短時間"),30,0)</f>
        <v>0</v>
      </c>
      <c r="X15" s="970">
        <f>IF(AND(B15="介護職員",H15="常勤"),J15*L15,0)</f>
        <v>0</v>
      </c>
      <c r="Y15" s="974">
        <f>IF(AND(B15="介護職員",H15="常勤",J15*L15&gt;=32),J15*L15,0)</f>
        <v>0</v>
      </c>
      <c r="Z15" s="980">
        <f>IF(AND(B15="介護職員",H15="常勤",J15*L15&lt;32),32,0)</f>
        <v>0</v>
      </c>
      <c r="AA15" s="986">
        <f>IF(AND(B15="介護職員",H15="非常勤（パート含む）"),J15*L15,0)</f>
        <v>0</v>
      </c>
      <c r="AB15" s="990">
        <f>IF(AND(B15="介護職員",H15="育児短時間"),J15*L15,0)</f>
        <v>0</v>
      </c>
      <c r="AC15" s="995">
        <f>IF(AND(B15="介護職員",H15="育児短時間"),30,0)</f>
        <v>0</v>
      </c>
      <c r="AD15" s="970">
        <f>IF(AND(B15="看護職員",H15="常勤"),J15*L15,0)</f>
        <v>0</v>
      </c>
      <c r="AE15" s="974">
        <f>IF(AND(B15="看護職員",H15="常勤",J15*L15&gt;=32),J15*L15,0)</f>
        <v>0</v>
      </c>
      <c r="AF15" s="980">
        <f>IF(AND(B15="看護職員",H15="常勤",J15*L15&lt;32),32,0)</f>
        <v>0</v>
      </c>
      <c r="AG15" s="986">
        <f>IF(AND(B15="看護職員",H15="非常勤（パート含む）"),J15*L15,0)</f>
        <v>0</v>
      </c>
      <c r="AH15" s="990">
        <f>IF(AND(B15="看護職員",H15="育児短時間"),J15*L15,0)</f>
        <v>0</v>
      </c>
      <c r="AI15" s="995">
        <f>IF(AND(B15="看護職員",H15="育児短時間"),30,0)</f>
        <v>0</v>
      </c>
    </row>
    <row r="16" spans="1:35" s="891" customFormat="1" ht="13.5" customHeight="1">
      <c r="A16" s="1001"/>
      <c r="B16" s="904"/>
      <c r="C16" s="907"/>
      <c r="D16" s="907"/>
      <c r="E16" s="922"/>
      <c r="F16" s="907"/>
      <c r="G16" s="907"/>
      <c r="H16" s="932"/>
      <c r="I16" s="938"/>
      <c r="J16" s="944"/>
      <c r="K16" s="947"/>
      <c r="L16" s="947"/>
      <c r="M16" s="958"/>
      <c r="N16" s="958"/>
      <c r="O16" s="958"/>
      <c r="R16" s="970"/>
      <c r="S16" s="975"/>
      <c r="T16" s="981"/>
      <c r="U16" s="986"/>
      <c r="V16" s="991"/>
      <c r="W16" s="996"/>
      <c r="X16" s="970"/>
      <c r="Y16" s="975"/>
      <c r="Z16" s="981"/>
      <c r="AA16" s="986"/>
      <c r="AB16" s="991"/>
      <c r="AC16" s="996"/>
      <c r="AD16" s="970"/>
      <c r="AE16" s="975"/>
      <c r="AF16" s="981"/>
      <c r="AG16" s="986"/>
      <c r="AH16" s="991"/>
      <c r="AI16" s="996"/>
    </row>
    <row r="17" spans="1:35" s="891" customFormat="1" ht="13.5" customHeight="1">
      <c r="A17" s="1002"/>
      <c r="B17" s="905"/>
      <c r="C17" s="908"/>
      <c r="D17" s="908"/>
      <c r="E17" s="923"/>
      <c r="F17" s="908"/>
      <c r="G17" s="908"/>
      <c r="H17" s="933"/>
      <c r="I17" s="939"/>
      <c r="J17" s="945"/>
      <c r="K17" s="948"/>
      <c r="L17" s="948"/>
      <c r="M17" s="958"/>
      <c r="N17" s="958"/>
      <c r="O17" s="958"/>
      <c r="R17" s="970"/>
      <c r="S17" s="976"/>
      <c r="T17" s="982"/>
      <c r="U17" s="986"/>
      <c r="V17" s="992"/>
      <c r="W17" s="997"/>
      <c r="X17" s="970"/>
      <c r="Y17" s="976"/>
      <c r="Z17" s="982"/>
      <c r="AA17" s="986"/>
      <c r="AB17" s="992"/>
      <c r="AC17" s="997"/>
      <c r="AD17" s="970"/>
      <c r="AE17" s="976"/>
      <c r="AF17" s="982"/>
      <c r="AG17" s="986"/>
      <c r="AH17" s="992"/>
      <c r="AI17" s="997"/>
    </row>
    <row r="18" spans="1:35" s="891" customFormat="1" ht="13.5" customHeight="1">
      <c r="A18" s="1000">
        <v>20</v>
      </c>
      <c r="B18" s="903"/>
      <c r="C18" s="906"/>
      <c r="D18" s="906"/>
      <c r="E18" s="921"/>
      <c r="F18" s="906"/>
      <c r="G18" s="906"/>
      <c r="H18" s="931"/>
      <c r="I18" s="937"/>
      <c r="J18" s="943"/>
      <c r="K18" s="946"/>
      <c r="L18" s="946"/>
      <c r="M18" s="958"/>
      <c r="N18" s="958"/>
      <c r="O18" s="958"/>
      <c r="R18" s="970">
        <f>IF(AND(B18="生活相談員",H18="常勤"),J18*L18,0)</f>
        <v>0</v>
      </c>
      <c r="S18" s="974">
        <f>IF(AND(B18="生活相談員",H18="常勤",J18*L18&gt;=32),J18*L18,0)</f>
        <v>0</v>
      </c>
      <c r="T18" s="980">
        <f>IF(AND(B18="生活相談員",H18="常勤",J18*L18&lt;32),32,0)</f>
        <v>0</v>
      </c>
      <c r="U18" s="986">
        <f>IF(AND(B18="生活相談員",H18="非常勤（パート含む）"),J18*L18,0)</f>
        <v>0</v>
      </c>
      <c r="V18" s="990">
        <f>IF(AND(B18="生活相談員",H18="育児短時間"),J18*L18,0)</f>
        <v>0</v>
      </c>
      <c r="W18" s="995">
        <f>IF(AND(B18="生活相談員",H18="育児短時間"),30,0)</f>
        <v>0</v>
      </c>
      <c r="X18" s="970">
        <f>IF(AND(B18="介護職員",H18="常勤"),J18*L18,0)</f>
        <v>0</v>
      </c>
      <c r="Y18" s="974">
        <f>IF(AND(B18="介護職員",H18="常勤",J18*L18&gt;=32),J18*L18,0)</f>
        <v>0</v>
      </c>
      <c r="Z18" s="980">
        <f>IF(AND(B18="介護職員",H18="常勤",J18*L18&lt;32),32,0)</f>
        <v>0</v>
      </c>
      <c r="AA18" s="986">
        <f>IF(AND(B18="介護職員",H18="非常勤（パート含む）"),J18*L18,0)</f>
        <v>0</v>
      </c>
      <c r="AB18" s="990">
        <f>IF(AND(B18="介護職員",H18="育児短時間"),J18*L18,0)</f>
        <v>0</v>
      </c>
      <c r="AC18" s="995">
        <f>IF(AND(B18="介護職員",H18="育児短時間"),30,0)</f>
        <v>0</v>
      </c>
      <c r="AD18" s="970">
        <f>IF(AND(B18="看護職員",H18="常勤"),J18*L18,0)</f>
        <v>0</v>
      </c>
      <c r="AE18" s="974">
        <f>IF(AND(B18="看護職員",H18="常勤",J18*L18&gt;=32),J18*L18,0)</f>
        <v>0</v>
      </c>
      <c r="AF18" s="980">
        <f>IF(AND(B18="看護職員",H18="常勤",J18*L18&lt;32),32,0)</f>
        <v>0</v>
      </c>
      <c r="AG18" s="986">
        <f>IF(AND(B18="看護職員",H18="非常勤（パート含む）"),J18*L18,0)</f>
        <v>0</v>
      </c>
      <c r="AH18" s="990">
        <f>IF(AND(B18="看護職員",H18="育児短時間"),J18*L18,0)</f>
        <v>0</v>
      </c>
      <c r="AI18" s="995">
        <f>IF(AND(B18="看護職員",H18="育児短時間"),30,0)</f>
        <v>0</v>
      </c>
    </row>
    <row r="19" spans="1:35" s="891" customFormat="1" ht="13.5" customHeight="1">
      <c r="A19" s="1001"/>
      <c r="B19" s="904"/>
      <c r="C19" s="907"/>
      <c r="D19" s="907"/>
      <c r="E19" s="922"/>
      <c r="F19" s="907"/>
      <c r="G19" s="907"/>
      <c r="H19" s="932"/>
      <c r="I19" s="938"/>
      <c r="J19" s="944"/>
      <c r="K19" s="947"/>
      <c r="L19" s="947"/>
      <c r="M19" s="958"/>
      <c r="N19" s="958"/>
      <c r="O19" s="958"/>
      <c r="R19" s="970"/>
      <c r="S19" s="975"/>
      <c r="T19" s="981"/>
      <c r="U19" s="986"/>
      <c r="V19" s="991"/>
      <c r="W19" s="996"/>
      <c r="X19" s="970"/>
      <c r="Y19" s="975"/>
      <c r="Z19" s="981"/>
      <c r="AA19" s="986"/>
      <c r="AB19" s="991"/>
      <c r="AC19" s="996"/>
      <c r="AD19" s="970"/>
      <c r="AE19" s="975"/>
      <c r="AF19" s="981"/>
      <c r="AG19" s="986"/>
      <c r="AH19" s="991"/>
      <c r="AI19" s="996"/>
    </row>
    <row r="20" spans="1:35" s="891" customFormat="1" ht="13.5" customHeight="1">
      <c r="A20" s="1002"/>
      <c r="B20" s="905"/>
      <c r="C20" s="908"/>
      <c r="D20" s="908"/>
      <c r="E20" s="923"/>
      <c r="F20" s="908"/>
      <c r="G20" s="908"/>
      <c r="H20" s="933"/>
      <c r="I20" s="939"/>
      <c r="J20" s="945"/>
      <c r="K20" s="948"/>
      <c r="L20" s="948"/>
      <c r="M20" s="958"/>
      <c r="N20" s="958"/>
      <c r="O20" s="958"/>
      <c r="R20" s="970"/>
      <c r="S20" s="976"/>
      <c r="T20" s="982"/>
      <c r="U20" s="986"/>
      <c r="V20" s="992"/>
      <c r="W20" s="997"/>
      <c r="X20" s="970"/>
      <c r="Y20" s="976"/>
      <c r="Z20" s="982"/>
      <c r="AA20" s="986"/>
      <c r="AB20" s="992"/>
      <c r="AC20" s="997"/>
      <c r="AD20" s="970"/>
      <c r="AE20" s="976"/>
      <c r="AF20" s="982"/>
      <c r="AG20" s="986"/>
      <c r="AH20" s="992"/>
      <c r="AI20" s="997"/>
    </row>
    <row r="21" spans="1:35" s="891" customFormat="1" ht="13.5" customHeight="1">
      <c r="A21" s="1000">
        <v>21</v>
      </c>
      <c r="B21" s="903"/>
      <c r="C21" s="906"/>
      <c r="D21" s="906"/>
      <c r="E21" s="921"/>
      <c r="F21" s="906"/>
      <c r="G21" s="906"/>
      <c r="H21" s="931"/>
      <c r="I21" s="937"/>
      <c r="J21" s="943"/>
      <c r="K21" s="946"/>
      <c r="L21" s="946"/>
      <c r="M21" s="958"/>
      <c r="N21" s="958"/>
      <c r="O21" s="958"/>
      <c r="R21" s="970">
        <f>IF(AND(B21="生活相談員",H21="常勤"),J21*L21,0)</f>
        <v>0</v>
      </c>
      <c r="S21" s="974">
        <f>IF(AND(B21="生活相談員",H21="常勤",J21*L21&gt;=32),J21*L21,0)</f>
        <v>0</v>
      </c>
      <c r="T21" s="980">
        <f>IF(AND(B21="生活相談員",H21="常勤",J21*L21&lt;32),32,0)</f>
        <v>0</v>
      </c>
      <c r="U21" s="986">
        <f>IF(AND(B21="生活相談員",H21="非常勤（パート含む）"),J21*L21,0)</f>
        <v>0</v>
      </c>
      <c r="V21" s="990">
        <f>IF(AND(B21="生活相談員",H21="育児短時間"),J21*L21,0)</f>
        <v>0</v>
      </c>
      <c r="W21" s="995">
        <f>IF(AND(B21="生活相談員",H21="育児短時間"),30,0)</f>
        <v>0</v>
      </c>
      <c r="X21" s="970">
        <f>IF(AND(B21="介護職員",H21="常勤"),J21*L21,0)</f>
        <v>0</v>
      </c>
      <c r="Y21" s="974">
        <f>IF(AND(B21="介護職員",H21="常勤",J21*L21&gt;=32),J21*L21,0)</f>
        <v>0</v>
      </c>
      <c r="Z21" s="980">
        <f>IF(AND(B21="介護職員",H21="常勤",J21*L21&lt;32),32,0)</f>
        <v>0</v>
      </c>
      <c r="AA21" s="986">
        <f>IF(AND(B21="介護職員",H21="非常勤（パート含む）"),J21*L21,0)</f>
        <v>0</v>
      </c>
      <c r="AB21" s="990">
        <f>IF(AND(B21="介護職員",H21="育児短時間"),J21*L21,0)</f>
        <v>0</v>
      </c>
      <c r="AC21" s="995">
        <f>IF(AND(B21="介護職員",H21="育児短時間"),30,0)</f>
        <v>0</v>
      </c>
      <c r="AD21" s="970">
        <f>IF(AND(B21="看護職員",H21="常勤"),J21*L21,0)</f>
        <v>0</v>
      </c>
      <c r="AE21" s="974">
        <f>IF(AND(B21="看護職員",H21="常勤",J21*L21&gt;=32),J21*L21,0)</f>
        <v>0</v>
      </c>
      <c r="AF21" s="980">
        <f>IF(AND(B21="看護職員",H21="常勤",J21*L21&lt;32),32,0)</f>
        <v>0</v>
      </c>
      <c r="AG21" s="986">
        <f>IF(AND(B21="看護職員",H21="非常勤（パート含む）"),J21*L21,0)</f>
        <v>0</v>
      </c>
      <c r="AH21" s="990">
        <f>IF(AND(B21="看護職員",H21="育児短時間"),J21*L21,0)</f>
        <v>0</v>
      </c>
      <c r="AI21" s="995">
        <f>IF(AND(B21="看護職員",H21="育児短時間"),30,0)</f>
        <v>0</v>
      </c>
    </row>
    <row r="22" spans="1:35" s="891" customFormat="1" ht="13.5" customHeight="1">
      <c r="A22" s="1001"/>
      <c r="B22" s="904"/>
      <c r="C22" s="907"/>
      <c r="D22" s="907"/>
      <c r="E22" s="922"/>
      <c r="F22" s="907"/>
      <c r="G22" s="907"/>
      <c r="H22" s="932"/>
      <c r="I22" s="938"/>
      <c r="J22" s="944"/>
      <c r="K22" s="947"/>
      <c r="L22" s="947"/>
      <c r="M22" s="958"/>
      <c r="N22" s="958"/>
      <c r="O22" s="958"/>
      <c r="R22" s="970"/>
      <c r="S22" s="975"/>
      <c r="T22" s="981"/>
      <c r="U22" s="986"/>
      <c r="V22" s="991"/>
      <c r="W22" s="996"/>
      <c r="X22" s="970"/>
      <c r="Y22" s="975"/>
      <c r="Z22" s="981"/>
      <c r="AA22" s="986"/>
      <c r="AB22" s="991"/>
      <c r="AC22" s="996"/>
      <c r="AD22" s="970"/>
      <c r="AE22" s="975"/>
      <c r="AF22" s="981"/>
      <c r="AG22" s="986"/>
      <c r="AH22" s="991"/>
      <c r="AI22" s="996"/>
    </row>
    <row r="23" spans="1:35" s="891" customFormat="1" ht="13.5" customHeight="1">
      <c r="A23" s="1002"/>
      <c r="B23" s="905"/>
      <c r="C23" s="908"/>
      <c r="D23" s="908"/>
      <c r="E23" s="923"/>
      <c r="F23" s="908"/>
      <c r="G23" s="908"/>
      <c r="H23" s="933"/>
      <c r="I23" s="939"/>
      <c r="J23" s="945"/>
      <c r="K23" s="948"/>
      <c r="L23" s="948"/>
      <c r="M23" s="958"/>
      <c r="N23" s="958"/>
      <c r="O23" s="958"/>
      <c r="R23" s="970"/>
      <c r="S23" s="976"/>
      <c r="T23" s="982"/>
      <c r="U23" s="986"/>
      <c r="V23" s="992"/>
      <c r="W23" s="997"/>
      <c r="X23" s="970"/>
      <c r="Y23" s="976"/>
      <c r="Z23" s="982"/>
      <c r="AA23" s="986"/>
      <c r="AB23" s="992"/>
      <c r="AC23" s="997"/>
      <c r="AD23" s="970"/>
      <c r="AE23" s="976"/>
      <c r="AF23" s="982"/>
      <c r="AG23" s="986"/>
      <c r="AH23" s="992"/>
      <c r="AI23" s="997"/>
    </row>
    <row r="24" spans="1:35" s="891" customFormat="1" ht="13.5" customHeight="1">
      <c r="A24" s="1000">
        <v>22</v>
      </c>
      <c r="B24" s="903"/>
      <c r="C24" s="906"/>
      <c r="D24" s="906"/>
      <c r="E24" s="921"/>
      <c r="F24" s="906"/>
      <c r="G24" s="906"/>
      <c r="H24" s="931"/>
      <c r="I24" s="937"/>
      <c r="J24" s="943"/>
      <c r="K24" s="946"/>
      <c r="L24" s="946"/>
      <c r="M24" s="958"/>
      <c r="N24" s="958"/>
      <c r="O24" s="958"/>
      <c r="R24" s="970">
        <f>IF(AND(B24="生活相談員",H24="常勤"),J24*L24,0)</f>
        <v>0</v>
      </c>
      <c r="S24" s="974">
        <f>IF(AND(B24="生活相談員",H24="常勤",J24*L24&gt;=32),J24*L24,0)</f>
        <v>0</v>
      </c>
      <c r="T24" s="980">
        <f>IF(AND(B24="生活相談員",H24="常勤",J24*L24&lt;32),32,0)</f>
        <v>0</v>
      </c>
      <c r="U24" s="986">
        <f>IF(AND(B24="生活相談員",H24="非常勤（パート含む）"),J24*L24,0)</f>
        <v>0</v>
      </c>
      <c r="V24" s="990">
        <f>IF(AND(B24="生活相談員",H24="育児短時間"),J24*L24,0)</f>
        <v>0</v>
      </c>
      <c r="W24" s="995">
        <f>IF(AND(B24="生活相談員",H24="育児短時間"),30,0)</f>
        <v>0</v>
      </c>
      <c r="X24" s="970">
        <f>IF(AND(B24="介護職員",H24="常勤"),J24*L24,0)</f>
        <v>0</v>
      </c>
      <c r="Y24" s="974">
        <f>IF(AND(B24="介護職員",H24="常勤",J24*L24&gt;=32),J24*L24,0)</f>
        <v>0</v>
      </c>
      <c r="Z24" s="980">
        <f>IF(AND(B24="介護職員",H24="常勤",J24*L24&lt;32),32,0)</f>
        <v>0</v>
      </c>
      <c r="AA24" s="986">
        <f>IF(AND(B24="介護職員",H24="非常勤（パート含む）"),J24*L24,0)</f>
        <v>0</v>
      </c>
      <c r="AB24" s="990">
        <f>IF(AND(B24="介護職員",H24="育児短時間"),J24*L24,0)</f>
        <v>0</v>
      </c>
      <c r="AC24" s="995">
        <f>IF(AND(B24="介護職員",H24="育児短時間"),30,0)</f>
        <v>0</v>
      </c>
      <c r="AD24" s="970">
        <f>IF(AND(B24="看護職員",H24="常勤"),J24*L24,0)</f>
        <v>0</v>
      </c>
      <c r="AE24" s="974">
        <f>IF(AND(B24="看護職員",H24="常勤",J24*L24&gt;=32),J24*L24,0)</f>
        <v>0</v>
      </c>
      <c r="AF24" s="980">
        <f>IF(AND(B24="看護職員",H24="常勤",J24*L24&lt;32),32,0)</f>
        <v>0</v>
      </c>
      <c r="AG24" s="986">
        <f>IF(AND(B24="看護職員",H24="非常勤（パート含む）"),J24*L24,0)</f>
        <v>0</v>
      </c>
      <c r="AH24" s="990">
        <f>IF(AND(B24="看護職員",H24="育児短時間"),J24*L24,0)</f>
        <v>0</v>
      </c>
      <c r="AI24" s="995">
        <f>IF(AND(B24="看護職員",H24="育児短時間"),30,0)</f>
        <v>0</v>
      </c>
    </row>
    <row r="25" spans="1:35" s="891" customFormat="1" ht="13.5" customHeight="1">
      <c r="A25" s="1001"/>
      <c r="B25" s="904"/>
      <c r="C25" s="907"/>
      <c r="D25" s="907"/>
      <c r="E25" s="922"/>
      <c r="F25" s="907"/>
      <c r="G25" s="907"/>
      <c r="H25" s="932"/>
      <c r="I25" s="938"/>
      <c r="J25" s="944"/>
      <c r="K25" s="947"/>
      <c r="L25" s="947"/>
      <c r="M25" s="958"/>
      <c r="N25" s="958"/>
      <c r="O25" s="958"/>
      <c r="R25" s="970"/>
      <c r="S25" s="975"/>
      <c r="T25" s="981"/>
      <c r="U25" s="986"/>
      <c r="V25" s="991"/>
      <c r="W25" s="996"/>
      <c r="X25" s="970"/>
      <c r="Y25" s="975"/>
      <c r="Z25" s="981"/>
      <c r="AA25" s="986"/>
      <c r="AB25" s="991"/>
      <c r="AC25" s="996"/>
      <c r="AD25" s="970"/>
      <c r="AE25" s="975"/>
      <c r="AF25" s="981"/>
      <c r="AG25" s="986"/>
      <c r="AH25" s="991"/>
      <c r="AI25" s="996"/>
    </row>
    <row r="26" spans="1:35" s="891" customFormat="1" ht="13.5" customHeight="1">
      <c r="A26" s="1002"/>
      <c r="B26" s="905"/>
      <c r="C26" s="908"/>
      <c r="D26" s="908"/>
      <c r="E26" s="923"/>
      <c r="F26" s="908"/>
      <c r="G26" s="908"/>
      <c r="H26" s="933"/>
      <c r="I26" s="939"/>
      <c r="J26" s="945"/>
      <c r="K26" s="948"/>
      <c r="L26" s="948"/>
      <c r="M26" s="958"/>
      <c r="N26" s="958"/>
      <c r="O26" s="958"/>
      <c r="R26" s="970"/>
      <c r="S26" s="976"/>
      <c r="T26" s="982"/>
      <c r="U26" s="986"/>
      <c r="V26" s="992"/>
      <c r="W26" s="997"/>
      <c r="X26" s="970"/>
      <c r="Y26" s="976"/>
      <c r="Z26" s="982"/>
      <c r="AA26" s="986"/>
      <c r="AB26" s="992"/>
      <c r="AC26" s="997"/>
      <c r="AD26" s="970"/>
      <c r="AE26" s="976"/>
      <c r="AF26" s="982"/>
      <c r="AG26" s="986"/>
      <c r="AH26" s="992"/>
      <c r="AI26" s="997"/>
    </row>
    <row r="27" spans="1:35" s="891" customFormat="1" ht="13.5" customHeight="1">
      <c r="A27" s="1000">
        <v>23</v>
      </c>
      <c r="B27" s="903"/>
      <c r="C27" s="906"/>
      <c r="D27" s="906"/>
      <c r="E27" s="921"/>
      <c r="F27" s="906"/>
      <c r="G27" s="906"/>
      <c r="H27" s="931"/>
      <c r="I27" s="937"/>
      <c r="J27" s="943"/>
      <c r="K27" s="946"/>
      <c r="L27" s="946"/>
      <c r="M27" s="958"/>
      <c r="N27" s="958"/>
      <c r="O27" s="958"/>
      <c r="R27" s="970">
        <f>IF(AND(B27="生活相談員",H27="常勤"),J27*L27,0)</f>
        <v>0</v>
      </c>
      <c r="S27" s="974">
        <f>IF(AND(B27="生活相談員",H27="常勤",J27*L27&gt;=32),J27*L27,0)</f>
        <v>0</v>
      </c>
      <c r="T27" s="980">
        <f>IF(AND(B27="生活相談員",H27="常勤",J27*L27&lt;32),32,0)</f>
        <v>0</v>
      </c>
      <c r="U27" s="986">
        <f>IF(AND(B27="生活相談員",H27="非常勤（パート含む）"),J27*L27,0)</f>
        <v>0</v>
      </c>
      <c r="V27" s="990">
        <f>IF(AND(B27="生活相談員",H27="育児短時間"),J27*L27,0)</f>
        <v>0</v>
      </c>
      <c r="W27" s="995">
        <f>IF(AND(B27="生活相談員",H27="育児短時間"),30,0)</f>
        <v>0</v>
      </c>
      <c r="X27" s="970">
        <f>IF(AND(B27="介護職員",H27="常勤"),J27*L27,0)</f>
        <v>0</v>
      </c>
      <c r="Y27" s="974">
        <f>IF(AND(B27="介護職員",H27="常勤",J27*L27&gt;=32),J27*L27,0)</f>
        <v>0</v>
      </c>
      <c r="Z27" s="980">
        <f>IF(AND(B27="介護職員",H27="常勤",J27*L27&lt;32),32,0)</f>
        <v>0</v>
      </c>
      <c r="AA27" s="986">
        <f>IF(AND(B27="介護職員",H27="非常勤（パート含む）"),J27*L27,0)</f>
        <v>0</v>
      </c>
      <c r="AB27" s="990">
        <f>IF(AND(B27="介護職員",H27="育児短時間"),J27*L27,0)</f>
        <v>0</v>
      </c>
      <c r="AC27" s="995">
        <f>IF(AND(B27="介護職員",H27="育児短時間"),30,0)</f>
        <v>0</v>
      </c>
      <c r="AD27" s="970">
        <f>IF(AND(B27="看護職員",H27="常勤"),J27*L27,0)</f>
        <v>0</v>
      </c>
      <c r="AE27" s="974">
        <f>IF(AND(B27="看護職員",H27="常勤",J27*L27&gt;=32),J27*L27,0)</f>
        <v>0</v>
      </c>
      <c r="AF27" s="980">
        <f>IF(AND(B27="看護職員",H27="常勤",J27*L27&lt;32),32,0)</f>
        <v>0</v>
      </c>
      <c r="AG27" s="986">
        <f>IF(AND(B27="看護職員",H27="非常勤（パート含む）"),J27*L27,0)</f>
        <v>0</v>
      </c>
      <c r="AH27" s="990">
        <f>IF(AND(B27="看護職員",H27="育児短時間"),J27*L27,0)</f>
        <v>0</v>
      </c>
      <c r="AI27" s="995">
        <f>IF(AND(B27="看護職員",H27="育児短時間"),30,0)</f>
        <v>0</v>
      </c>
    </row>
    <row r="28" spans="1:35" s="891" customFormat="1" ht="13.5" customHeight="1">
      <c r="A28" s="1001"/>
      <c r="B28" s="904"/>
      <c r="C28" s="907"/>
      <c r="D28" s="907"/>
      <c r="E28" s="922"/>
      <c r="F28" s="907"/>
      <c r="G28" s="907"/>
      <c r="H28" s="932"/>
      <c r="I28" s="938"/>
      <c r="J28" s="944"/>
      <c r="K28" s="947"/>
      <c r="L28" s="947"/>
      <c r="M28" s="958"/>
      <c r="N28" s="958"/>
      <c r="O28" s="958"/>
      <c r="R28" s="970"/>
      <c r="S28" s="975"/>
      <c r="T28" s="981"/>
      <c r="U28" s="986"/>
      <c r="V28" s="991"/>
      <c r="W28" s="996"/>
      <c r="X28" s="970"/>
      <c r="Y28" s="975"/>
      <c r="Z28" s="981"/>
      <c r="AA28" s="986"/>
      <c r="AB28" s="991"/>
      <c r="AC28" s="996"/>
      <c r="AD28" s="970"/>
      <c r="AE28" s="975"/>
      <c r="AF28" s="981"/>
      <c r="AG28" s="986"/>
      <c r="AH28" s="991"/>
      <c r="AI28" s="996"/>
    </row>
    <row r="29" spans="1:35" s="891" customFormat="1" ht="13.5" customHeight="1">
      <c r="A29" s="1002"/>
      <c r="B29" s="905"/>
      <c r="C29" s="908"/>
      <c r="D29" s="908"/>
      <c r="E29" s="923"/>
      <c r="F29" s="908"/>
      <c r="G29" s="908"/>
      <c r="H29" s="933"/>
      <c r="I29" s="939"/>
      <c r="J29" s="945"/>
      <c r="K29" s="948"/>
      <c r="L29" s="948"/>
      <c r="M29" s="958"/>
      <c r="N29" s="958"/>
      <c r="O29" s="958"/>
      <c r="R29" s="970"/>
      <c r="S29" s="976"/>
      <c r="T29" s="982"/>
      <c r="U29" s="986"/>
      <c r="V29" s="992"/>
      <c r="W29" s="997"/>
      <c r="X29" s="970"/>
      <c r="Y29" s="976"/>
      <c r="Z29" s="982"/>
      <c r="AA29" s="986"/>
      <c r="AB29" s="992"/>
      <c r="AC29" s="997"/>
      <c r="AD29" s="970"/>
      <c r="AE29" s="976"/>
      <c r="AF29" s="982"/>
      <c r="AG29" s="986"/>
      <c r="AH29" s="992"/>
      <c r="AI29" s="997"/>
    </row>
    <row r="30" spans="1:35" s="891" customFormat="1" ht="13.5" customHeight="1">
      <c r="A30" s="1000">
        <v>24</v>
      </c>
      <c r="B30" s="903"/>
      <c r="C30" s="906"/>
      <c r="D30" s="906"/>
      <c r="E30" s="921"/>
      <c r="F30" s="906"/>
      <c r="G30" s="906"/>
      <c r="H30" s="931"/>
      <c r="I30" s="937"/>
      <c r="J30" s="943"/>
      <c r="K30" s="946"/>
      <c r="L30" s="946"/>
      <c r="M30" s="958"/>
      <c r="N30" s="958"/>
      <c r="O30" s="958"/>
      <c r="R30" s="970">
        <f>IF(AND(B30="生活相談員",H30="常勤"),J30*L30,0)</f>
        <v>0</v>
      </c>
      <c r="S30" s="974">
        <f>IF(AND(B30="生活相談員",H30="常勤",J30*L30&gt;=32),J30*L30,0)</f>
        <v>0</v>
      </c>
      <c r="T30" s="980">
        <f>IF(AND(B30="生活相談員",H30="常勤",J30*L30&lt;32),32,0)</f>
        <v>0</v>
      </c>
      <c r="U30" s="986">
        <f>IF(AND(B30="生活相談員",H30="非常勤（パート含む）"),J30*L30,0)</f>
        <v>0</v>
      </c>
      <c r="V30" s="990">
        <f>IF(AND(B30="生活相談員",H30="育児短時間"),J30*L30,0)</f>
        <v>0</v>
      </c>
      <c r="W30" s="995">
        <f>IF(AND(B30="生活相談員",H30="育児短時間"),30,0)</f>
        <v>0</v>
      </c>
      <c r="X30" s="970">
        <f>IF(AND(B30="介護職員",H30="常勤"),J30*L30,0)</f>
        <v>0</v>
      </c>
      <c r="Y30" s="974">
        <f>IF(AND(B30="介護職員",H30="常勤",J30*L30&gt;=32),J30*L30,0)</f>
        <v>0</v>
      </c>
      <c r="Z30" s="980">
        <f>IF(AND(B30="介護職員",H30="常勤",J30*L30&lt;32),32,0)</f>
        <v>0</v>
      </c>
      <c r="AA30" s="986">
        <f>IF(AND(B30="介護職員",H30="非常勤（パート含む）"),J30*L30,0)</f>
        <v>0</v>
      </c>
      <c r="AB30" s="990">
        <f>IF(AND(B30="介護職員",H30="育児短時間"),J30*L30,0)</f>
        <v>0</v>
      </c>
      <c r="AC30" s="995">
        <f>IF(AND(B30="介護職員",H30="育児短時間"),30,0)</f>
        <v>0</v>
      </c>
      <c r="AD30" s="970">
        <f>IF(AND(B30="看護職員",H30="常勤"),J30*L30,0)</f>
        <v>0</v>
      </c>
      <c r="AE30" s="974">
        <f>IF(AND(B30="看護職員",H30="常勤",J30*L30&gt;=32),J30*L30,0)</f>
        <v>0</v>
      </c>
      <c r="AF30" s="980">
        <f>IF(AND(B30="看護職員",H30="常勤",J30*L30&lt;32),32,0)</f>
        <v>0</v>
      </c>
      <c r="AG30" s="986">
        <f>IF(AND(B30="看護職員",H30="非常勤（パート含む）"),J30*L30,0)</f>
        <v>0</v>
      </c>
      <c r="AH30" s="990">
        <f>IF(AND(B30="看護職員",H30="育児短時間"),J30*L30,0)</f>
        <v>0</v>
      </c>
      <c r="AI30" s="995">
        <f>IF(AND(B30="看護職員",H30="育児短時間"),30,0)</f>
        <v>0</v>
      </c>
    </row>
    <row r="31" spans="1:35" s="891" customFormat="1" ht="13.5" customHeight="1">
      <c r="A31" s="1001"/>
      <c r="B31" s="904"/>
      <c r="C31" s="907"/>
      <c r="D31" s="907"/>
      <c r="E31" s="922"/>
      <c r="F31" s="907"/>
      <c r="G31" s="907"/>
      <c r="H31" s="932"/>
      <c r="I31" s="938"/>
      <c r="J31" s="944"/>
      <c r="K31" s="947"/>
      <c r="L31" s="947"/>
      <c r="M31" s="958"/>
      <c r="N31" s="958"/>
      <c r="O31" s="958"/>
      <c r="R31" s="970"/>
      <c r="S31" s="975"/>
      <c r="T31" s="981"/>
      <c r="U31" s="986"/>
      <c r="V31" s="991"/>
      <c r="W31" s="996"/>
      <c r="X31" s="970"/>
      <c r="Y31" s="975"/>
      <c r="Z31" s="981"/>
      <c r="AA31" s="986"/>
      <c r="AB31" s="991"/>
      <c r="AC31" s="996"/>
      <c r="AD31" s="970"/>
      <c r="AE31" s="975"/>
      <c r="AF31" s="981"/>
      <c r="AG31" s="986"/>
      <c r="AH31" s="991"/>
      <c r="AI31" s="996"/>
    </row>
    <row r="32" spans="1:35" s="891" customFormat="1" ht="13.5" customHeight="1">
      <c r="A32" s="1002"/>
      <c r="B32" s="905"/>
      <c r="C32" s="908"/>
      <c r="D32" s="908"/>
      <c r="E32" s="923"/>
      <c r="F32" s="908"/>
      <c r="G32" s="908"/>
      <c r="H32" s="933"/>
      <c r="I32" s="939"/>
      <c r="J32" s="945"/>
      <c r="K32" s="948"/>
      <c r="L32" s="948"/>
      <c r="M32" s="958"/>
      <c r="N32" s="958"/>
      <c r="O32" s="958"/>
      <c r="R32" s="970"/>
      <c r="S32" s="976"/>
      <c r="T32" s="982"/>
      <c r="U32" s="986"/>
      <c r="V32" s="992"/>
      <c r="W32" s="997"/>
      <c r="X32" s="970"/>
      <c r="Y32" s="976"/>
      <c r="Z32" s="982"/>
      <c r="AA32" s="986"/>
      <c r="AB32" s="992"/>
      <c r="AC32" s="997"/>
      <c r="AD32" s="970"/>
      <c r="AE32" s="976"/>
      <c r="AF32" s="982"/>
      <c r="AG32" s="986"/>
      <c r="AH32" s="992"/>
      <c r="AI32" s="997"/>
    </row>
    <row r="33" spans="1:35" s="891" customFormat="1" ht="13.5" customHeight="1">
      <c r="A33" s="1000">
        <v>25</v>
      </c>
      <c r="B33" s="903"/>
      <c r="C33" s="906"/>
      <c r="D33" s="906"/>
      <c r="E33" s="921"/>
      <c r="F33" s="906"/>
      <c r="G33" s="906"/>
      <c r="H33" s="931"/>
      <c r="I33" s="937"/>
      <c r="J33" s="943"/>
      <c r="K33" s="946"/>
      <c r="L33" s="946"/>
      <c r="M33" s="958"/>
      <c r="N33" s="958"/>
      <c r="O33" s="958"/>
      <c r="R33" s="970">
        <f>IF(AND(B33="生活相談員",H33="常勤"),J33*L33,0)</f>
        <v>0</v>
      </c>
      <c r="S33" s="974">
        <f>IF(AND(B33="生活相談員",H33="常勤",J33*L33&gt;=32),J33*L33,0)</f>
        <v>0</v>
      </c>
      <c r="T33" s="980">
        <f>IF(AND(B33="生活相談員",H33="常勤",J33*L33&lt;32),32,0)</f>
        <v>0</v>
      </c>
      <c r="U33" s="986">
        <f>IF(AND(B33="生活相談員",H33="非常勤（パート含む）"),J33*L33,0)</f>
        <v>0</v>
      </c>
      <c r="V33" s="990">
        <f>IF(AND(B33="生活相談員",H33="育児短時間"),J33*L33,0)</f>
        <v>0</v>
      </c>
      <c r="W33" s="995">
        <f>IF(AND(B33="生活相談員",H33="育児短時間"),30,0)</f>
        <v>0</v>
      </c>
      <c r="X33" s="970">
        <f>IF(AND(B33="介護職員",H33="常勤"),J33*L33,0)</f>
        <v>0</v>
      </c>
      <c r="Y33" s="974">
        <f>IF(AND(B33="介護職員",H33="常勤",J33*L33&gt;=32),J33*L33,0)</f>
        <v>0</v>
      </c>
      <c r="Z33" s="980">
        <f>IF(AND(B33="介護職員",H33="常勤",J33*L33&lt;32),32,0)</f>
        <v>0</v>
      </c>
      <c r="AA33" s="986">
        <f>IF(AND(B33="介護職員",H33="非常勤（パート含む）"),J33*L33,0)</f>
        <v>0</v>
      </c>
      <c r="AB33" s="990">
        <f>IF(AND(B33="介護職員",H33="育児短時間"),J33*L33,0)</f>
        <v>0</v>
      </c>
      <c r="AC33" s="995">
        <f>IF(AND(B33="介護職員",H33="育児短時間"),30,0)</f>
        <v>0</v>
      </c>
      <c r="AD33" s="970">
        <f>IF(AND(B33="看護職員",H33="常勤"),J33*L33,0)</f>
        <v>0</v>
      </c>
      <c r="AE33" s="974">
        <f>IF(AND(B33="看護職員",H33="常勤",J33*L33&gt;=32),J33*L33,0)</f>
        <v>0</v>
      </c>
      <c r="AF33" s="980">
        <f>IF(AND(B33="看護職員",H33="常勤",J33*L33&lt;32),32,0)</f>
        <v>0</v>
      </c>
      <c r="AG33" s="986">
        <f>IF(AND(B33="看護職員",H33="非常勤（パート含む）"),J33*L33,0)</f>
        <v>0</v>
      </c>
      <c r="AH33" s="990">
        <f>IF(AND(B33="看護職員",H33="育児短時間"),J33*L33,0)</f>
        <v>0</v>
      </c>
      <c r="AI33" s="995">
        <f>IF(AND(B33="看護職員",H33="育児短時間"),30,0)</f>
        <v>0</v>
      </c>
    </row>
    <row r="34" spans="1:35" s="891" customFormat="1" ht="13.5" customHeight="1">
      <c r="A34" s="1001"/>
      <c r="B34" s="904"/>
      <c r="C34" s="907"/>
      <c r="D34" s="907"/>
      <c r="E34" s="922"/>
      <c r="F34" s="907"/>
      <c r="G34" s="907"/>
      <c r="H34" s="932"/>
      <c r="I34" s="938"/>
      <c r="J34" s="944"/>
      <c r="K34" s="947"/>
      <c r="L34" s="947"/>
      <c r="M34" s="958"/>
      <c r="N34" s="958"/>
      <c r="O34" s="958"/>
      <c r="R34" s="970"/>
      <c r="S34" s="975"/>
      <c r="T34" s="981"/>
      <c r="U34" s="986"/>
      <c r="V34" s="991"/>
      <c r="W34" s="996"/>
      <c r="X34" s="970"/>
      <c r="Y34" s="975"/>
      <c r="Z34" s="981"/>
      <c r="AA34" s="986"/>
      <c r="AB34" s="991"/>
      <c r="AC34" s="996"/>
      <c r="AD34" s="970"/>
      <c r="AE34" s="975"/>
      <c r="AF34" s="981"/>
      <c r="AG34" s="986"/>
      <c r="AH34" s="991"/>
      <c r="AI34" s="996"/>
    </row>
    <row r="35" spans="1:35" s="891" customFormat="1" ht="13.5" customHeight="1">
      <c r="A35" s="1002"/>
      <c r="B35" s="905"/>
      <c r="C35" s="908"/>
      <c r="D35" s="908"/>
      <c r="E35" s="923"/>
      <c r="F35" s="908"/>
      <c r="G35" s="908"/>
      <c r="H35" s="933"/>
      <c r="I35" s="939"/>
      <c r="J35" s="945"/>
      <c r="K35" s="948"/>
      <c r="L35" s="948"/>
      <c r="M35" s="958"/>
      <c r="N35" s="958"/>
      <c r="O35" s="958"/>
      <c r="R35" s="970"/>
      <c r="S35" s="976"/>
      <c r="T35" s="982"/>
      <c r="U35" s="986"/>
      <c r="V35" s="992"/>
      <c r="W35" s="997"/>
      <c r="X35" s="970"/>
      <c r="Y35" s="976"/>
      <c r="Z35" s="982"/>
      <c r="AA35" s="986"/>
      <c r="AB35" s="992"/>
      <c r="AC35" s="997"/>
      <c r="AD35" s="970"/>
      <c r="AE35" s="976"/>
      <c r="AF35" s="982"/>
      <c r="AG35" s="986"/>
      <c r="AH35" s="992"/>
      <c r="AI35" s="997"/>
    </row>
    <row r="36" spans="1:35" s="891" customFormat="1" ht="13.5" customHeight="1">
      <c r="A36" s="1000">
        <v>26</v>
      </c>
      <c r="B36" s="903"/>
      <c r="C36" s="906"/>
      <c r="D36" s="906"/>
      <c r="E36" s="921"/>
      <c r="F36" s="906"/>
      <c r="G36" s="906"/>
      <c r="H36" s="931"/>
      <c r="I36" s="937"/>
      <c r="J36" s="943"/>
      <c r="K36" s="946"/>
      <c r="L36" s="946"/>
      <c r="M36" s="958"/>
      <c r="N36" s="958"/>
      <c r="O36" s="958"/>
      <c r="R36" s="970">
        <f>IF(AND(B36="生活相談員",H36="常勤"),J36*L36,0)</f>
        <v>0</v>
      </c>
      <c r="S36" s="974">
        <f>IF(AND(B36="生活相談員",H36="常勤",J36*L36&gt;=32),J36*L36,0)</f>
        <v>0</v>
      </c>
      <c r="T36" s="980">
        <f>IF(AND(B36="生活相談員",H36="常勤",J36*L36&lt;32),32,0)</f>
        <v>0</v>
      </c>
      <c r="U36" s="986">
        <f>IF(AND(B36="生活相談員",H36="非常勤（パート含む）"),J36*L36,0)</f>
        <v>0</v>
      </c>
      <c r="V36" s="990">
        <f>IF(AND(B36="生活相談員",H36="育児短時間"),J36*L36,0)</f>
        <v>0</v>
      </c>
      <c r="W36" s="995">
        <f>IF(AND(B36="生活相談員",H36="育児短時間"),30,0)</f>
        <v>0</v>
      </c>
      <c r="X36" s="970">
        <f>IF(AND(B36="介護職員",H36="常勤"),J36*L36,0)</f>
        <v>0</v>
      </c>
      <c r="Y36" s="974">
        <f>IF(AND(B36="介護職員",H36="常勤",J36*L36&gt;=32),J36*L36,0)</f>
        <v>0</v>
      </c>
      <c r="Z36" s="980">
        <f>IF(AND(B36="介護職員",H36="常勤",J36*L36&lt;32),32,0)</f>
        <v>0</v>
      </c>
      <c r="AA36" s="986">
        <f>IF(AND(B36="介護職員",H36="非常勤（パート含む）"),J36*L36,0)</f>
        <v>0</v>
      </c>
      <c r="AB36" s="990">
        <f>IF(AND(B36="介護職員",H36="育児短時間"),J36*L36,0)</f>
        <v>0</v>
      </c>
      <c r="AC36" s="995">
        <f>IF(AND(B36="介護職員",H36="育児短時間"),30,0)</f>
        <v>0</v>
      </c>
      <c r="AD36" s="970">
        <f>IF(AND(B36="看護職員",H36="常勤"),J36*L36,0)</f>
        <v>0</v>
      </c>
      <c r="AE36" s="974">
        <f>IF(AND(B36="看護職員",H36="常勤",J36*L36&gt;=32),J36*L36,0)</f>
        <v>0</v>
      </c>
      <c r="AF36" s="980">
        <f>IF(AND(B36="看護職員",H36="常勤",J36*L36&lt;32),32,0)</f>
        <v>0</v>
      </c>
      <c r="AG36" s="986">
        <f>IF(AND(B36="看護職員",H36="非常勤（パート含む）"),J36*L36,0)</f>
        <v>0</v>
      </c>
      <c r="AH36" s="990">
        <f>IF(AND(B36="看護職員",H36="育児短時間"),J36*L36,0)</f>
        <v>0</v>
      </c>
      <c r="AI36" s="995">
        <f>IF(AND(B36="看護職員",H36="育児短時間"),30,0)</f>
        <v>0</v>
      </c>
    </row>
    <row r="37" spans="1:35" s="891" customFormat="1" ht="13.5" customHeight="1">
      <c r="A37" s="1001"/>
      <c r="B37" s="904"/>
      <c r="C37" s="907"/>
      <c r="D37" s="907"/>
      <c r="E37" s="922"/>
      <c r="F37" s="907"/>
      <c r="G37" s="907"/>
      <c r="H37" s="932"/>
      <c r="I37" s="938"/>
      <c r="J37" s="944"/>
      <c r="K37" s="947"/>
      <c r="L37" s="947"/>
      <c r="M37" s="958"/>
      <c r="N37" s="958"/>
      <c r="O37" s="958"/>
      <c r="R37" s="970"/>
      <c r="S37" s="975"/>
      <c r="T37" s="981"/>
      <c r="U37" s="986"/>
      <c r="V37" s="991"/>
      <c r="W37" s="996"/>
      <c r="X37" s="970"/>
      <c r="Y37" s="975"/>
      <c r="Z37" s="981"/>
      <c r="AA37" s="986"/>
      <c r="AB37" s="991"/>
      <c r="AC37" s="996"/>
      <c r="AD37" s="970"/>
      <c r="AE37" s="975"/>
      <c r="AF37" s="981"/>
      <c r="AG37" s="986"/>
      <c r="AH37" s="991"/>
      <c r="AI37" s="996"/>
    </row>
    <row r="38" spans="1:35" s="891" customFormat="1" ht="13.5" customHeight="1">
      <c r="A38" s="1002"/>
      <c r="B38" s="905"/>
      <c r="C38" s="908"/>
      <c r="D38" s="908"/>
      <c r="E38" s="923"/>
      <c r="F38" s="908"/>
      <c r="G38" s="908"/>
      <c r="H38" s="933"/>
      <c r="I38" s="939"/>
      <c r="J38" s="945"/>
      <c r="K38" s="948"/>
      <c r="L38" s="948"/>
      <c r="M38" s="958"/>
      <c r="N38" s="958"/>
      <c r="O38" s="958"/>
      <c r="R38" s="970"/>
      <c r="S38" s="976"/>
      <c r="T38" s="982"/>
      <c r="U38" s="986"/>
      <c r="V38" s="992"/>
      <c r="W38" s="997"/>
      <c r="X38" s="970"/>
      <c r="Y38" s="976"/>
      <c r="Z38" s="982"/>
      <c r="AA38" s="986"/>
      <c r="AB38" s="992"/>
      <c r="AC38" s="997"/>
      <c r="AD38" s="970"/>
      <c r="AE38" s="976"/>
      <c r="AF38" s="982"/>
      <c r="AG38" s="986"/>
      <c r="AH38" s="992"/>
      <c r="AI38" s="997"/>
    </row>
    <row r="39" spans="1:35" s="891" customFormat="1" ht="13.5" customHeight="1">
      <c r="A39" s="1000">
        <v>27</v>
      </c>
      <c r="B39" s="903"/>
      <c r="C39" s="906"/>
      <c r="D39" s="906"/>
      <c r="E39" s="921"/>
      <c r="F39" s="906"/>
      <c r="G39" s="906"/>
      <c r="H39" s="931"/>
      <c r="I39" s="937"/>
      <c r="J39" s="943"/>
      <c r="K39" s="946"/>
      <c r="L39" s="946"/>
      <c r="M39" s="958"/>
      <c r="N39" s="958"/>
      <c r="O39" s="958"/>
      <c r="R39" s="970">
        <f>IF(AND(B39="生活相談員",H39="常勤"),J39*L39,0)</f>
        <v>0</v>
      </c>
      <c r="S39" s="974">
        <f>IF(AND(B39="生活相談員",H39="常勤",J39*L39&gt;=32),J39*L39,0)</f>
        <v>0</v>
      </c>
      <c r="T39" s="980">
        <f>IF(AND(B39="生活相談員",H39="常勤",J39*L39&lt;32),32,0)</f>
        <v>0</v>
      </c>
      <c r="U39" s="986">
        <f>IF(AND(B39="生活相談員",H39="非常勤（パート含む）"),J39*L39,0)</f>
        <v>0</v>
      </c>
      <c r="V39" s="990">
        <f>IF(AND(B39="生活相談員",H39="育児短時間"),J39*L39,0)</f>
        <v>0</v>
      </c>
      <c r="W39" s="995">
        <f>IF(AND(B39="生活相談員",H39="育児短時間"),30,0)</f>
        <v>0</v>
      </c>
      <c r="X39" s="970">
        <f>IF(AND(B39="介護職員",H39="常勤"),J39*L39,0)</f>
        <v>0</v>
      </c>
      <c r="Y39" s="974">
        <f>IF(AND(B39="介護職員",H39="常勤",J39*L39&gt;=32),J39*L39,0)</f>
        <v>0</v>
      </c>
      <c r="Z39" s="980">
        <f>IF(AND(B39="介護職員",H39="常勤",J39*L39&lt;32),32,0)</f>
        <v>0</v>
      </c>
      <c r="AA39" s="986">
        <f>IF(AND(B39="介護職員",H39="非常勤（パート含む）"),J39*L39,0)</f>
        <v>0</v>
      </c>
      <c r="AB39" s="990">
        <f>IF(AND(B39="介護職員",H39="育児短時間"),J39*L39,0)</f>
        <v>0</v>
      </c>
      <c r="AC39" s="995">
        <f>IF(AND(B39="介護職員",H39="育児短時間"),30,0)</f>
        <v>0</v>
      </c>
      <c r="AD39" s="970">
        <f>IF(AND(B39="看護職員",H39="常勤"),J39*L39,0)</f>
        <v>0</v>
      </c>
      <c r="AE39" s="974">
        <f>IF(AND(B39="看護職員",H39="常勤",J39*L39&gt;=32),J39*L39,0)</f>
        <v>0</v>
      </c>
      <c r="AF39" s="980">
        <f>IF(AND(B39="看護職員",H39="常勤",J39*L39&lt;32),32,0)</f>
        <v>0</v>
      </c>
      <c r="AG39" s="986">
        <f>IF(AND(B39="看護職員",H39="非常勤（パート含む）"),J39*L39,0)</f>
        <v>0</v>
      </c>
      <c r="AH39" s="990">
        <f>IF(AND(B39="看護職員",H39="育児短時間"),J39*L39,0)</f>
        <v>0</v>
      </c>
      <c r="AI39" s="995">
        <f>IF(AND(B39="看護職員",H39="育児短時間"),30,0)</f>
        <v>0</v>
      </c>
    </row>
    <row r="40" spans="1:35" s="891" customFormat="1" ht="13.5" customHeight="1">
      <c r="A40" s="1001"/>
      <c r="B40" s="904"/>
      <c r="C40" s="907"/>
      <c r="D40" s="907"/>
      <c r="E40" s="922"/>
      <c r="F40" s="907"/>
      <c r="G40" s="907"/>
      <c r="H40" s="932"/>
      <c r="I40" s="938"/>
      <c r="J40" s="944"/>
      <c r="K40" s="947"/>
      <c r="L40" s="947"/>
      <c r="M40" s="958"/>
      <c r="N40" s="958"/>
      <c r="O40" s="958"/>
      <c r="P40" s="966"/>
      <c r="R40" s="970"/>
      <c r="S40" s="975"/>
      <c r="T40" s="981"/>
      <c r="U40" s="986"/>
      <c r="V40" s="991"/>
      <c r="W40" s="996"/>
      <c r="X40" s="970"/>
      <c r="Y40" s="975"/>
      <c r="Z40" s="981"/>
      <c r="AA40" s="986"/>
      <c r="AB40" s="991"/>
      <c r="AC40" s="996"/>
      <c r="AD40" s="970"/>
      <c r="AE40" s="975"/>
      <c r="AF40" s="981"/>
      <c r="AG40" s="986"/>
      <c r="AH40" s="991"/>
      <c r="AI40" s="996"/>
    </row>
    <row r="41" spans="1:35" s="891" customFormat="1" ht="13.5" customHeight="1">
      <c r="A41" s="1002"/>
      <c r="B41" s="905"/>
      <c r="C41" s="908"/>
      <c r="D41" s="908"/>
      <c r="E41" s="923"/>
      <c r="F41" s="908"/>
      <c r="G41" s="908"/>
      <c r="H41" s="933"/>
      <c r="I41" s="939"/>
      <c r="J41" s="945"/>
      <c r="K41" s="948"/>
      <c r="L41" s="948"/>
      <c r="M41" s="958"/>
      <c r="N41" s="958"/>
      <c r="O41" s="958"/>
      <c r="R41" s="970"/>
      <c r="S41" s="976"/>
      <c r="T41" s="982"/>
      <c r="U41" s="986"/>
      <c r="V41" s="992"/>
      <c r="W41" s="997"/>
      <c r="X41" s="970"/>
      <c r="Y41" s="976"/>
      <c r="Z41" s="982"/>
      <c r="AA41" s="986"/>
      <c r="AB41" s="992"/>
      <c r="AC41" s="997"/>
      <c r="AD41" s="970"/>
      <c r="AE41" s="976"/>
      <c r="AF41" s="982"/>
      <c r="AG41" s="986"/>
      <c r="AH41" s="992"/>
      <c r="AI41" s="997"/>
    </row>
    <row r="42" spans="1:35" s="891" customFormat="1" ht="13.5" customHeight="1">
      <c r="A42" s="1000">
        <v>28</v>
      </c>
      <c r="B42" s="903"/>
      <c r="C42" s="906"/>
      <c r="D42" s="906"/>
      <c r="E42" s="921"/>
      <c r="F42" s="906"/>
      <c r="G42" s="906"/>
      <c r="H42" s="931"/>
      <c r="I42" s="937"/>
      <c r="J42" s="943"/>
      <c r="K42" s="946"/>
      <c r="L42" s="946"/>
      <c r="M42" s="958"/>
      <c r="N42" s="958"/>
      <c r="O42" s="958"/>
      <c r="R42" s="970">
        <f>IF(AND(B42="生活相談員",H42="常勤"),J42*L42,0)</f>
        <v>0</v>
      </c>
      <c r="S42" s="974">
        <f>IF(AND(B42="生活相談員",H42="常勤",J42*L42&gt;=32),J42*L42,0)</f>
        <v>0</v>
      </c>
      <c r="T42" s="980">
        <f>IF(AND(B42="生活相談員",H42="常勤",J42*L42&lt;32),32,0)</f>
        <v>0</v>
      </c>
      <c r="U42" s="986">
        <f>IF(AND(B42="生活相談員",H42="非常勤（パート含む）"),J42*L42,0)</f>
        <v>0</v>
      </c>
      <c r="V42" s="990">
        <f>IF(AND(B42="生活相談員",H42="育児短時間"),J42*L42,0)</f>
        <v>0</v>
      </c>
      <c r="W42" s="995">
        <f>IF(AND(B42="生活相談員",H42="育児短時間"),30,0)</f>
        <v>0</v>
      </c>
      <c r="X42" s="970">
        <f>IF(AND(B42="介護職員",H42="常勤"),J42*L42,0)</f>
        <v>0</v>
      </c>
      <c r="Y42" s="974">
        <f>IF(AND(B42="介護職員",H42="常勤",J42*L42&gt;=32),J42*L42,0)</f>
        <v>0</v>
      </c>
      <c r="Z42" s="980">
        <f>IF(AND(B42="介護職員",H42="常勤",J42*L42&lt;32),32,0)</f>
        <v>0</v>
      </c>
      <c r="AA42" s="986">
        <f>IF(AND(B42="介護職員",H42="非常勤（パート含む）"),J42*L42,0)</f>
        <v>0</v>
      </c>
      <c r="AB42" s="990">
        <f>IF(AND(B42="介護職員",H42="育児短時間"),J42*L42,0)</f>
        <v>0</v>
      </c>
      <c r="AC42" s="995">
        <f>IF(AND(B42="介護職員",H42="育児短時間"),30,0)</f>
        <v>0</v>
      </c>
      <c r="AD42" s="970">
        <f>IF(AND(B42="看護職員",H42="常勤"),J42*L42,0)</f>
        <v>0</v>
      </c>
      <c r="AE42" s="974">
        <f>IF(AND(B42="看護職員",H42="常勤",J42*L42&gt;=32),J42*L42,0)</f>
        <v>0</v>
      </c>
      <c r="AF42" s="980">
        <f>IF(AND(B42="看護職員",H42="常勤",J42*L42&lt;32),32,0)</f>
        <v>0</v>
      </c>
      <c r="AG42" s="986">
        <f>IF(AND(B42="看護職員",H42="非常勤（パート含む）"),J42*L42,0)</f>
        <v>0</v>
      </c>
      <c r="AH42" s="990">
        <f>IF(AND(B42="看護職員",H42="育児短時間"),J42*L42,0)</f>
        <v>0</v>
      </c>
      <c r="AI42" s="995">
        <f>IF(AND(B42="看護職員",H42="育児短時間"),30,0)</f>
        <v>0</v>
      </c>
    </row>
    <row r="43" spans="1:35" s="891" customFormat="1" ht="13.5" customHeight="1">
      <c r="A43" s="1001"/>
      <c r="B43" s="904"/>
      <c r="C43" s="907"/>
      <c r="D43" s="907"/>
      <c r="E43" s="922"/>
      <c r="F43" s="907"/>
      <c r="G43" s="907"/>
      <c r="H43" s="932"/>
      <c r="I43" s="938"/>
      <c r="J43" s="944"/>
      <c r="K43" s="947"/>
      <c r="L43" s="947"/>
      <c r="M43" s="958"/>
      <c r="N43" s="958"/>
      <c r="O43" s="958"/>
      <c r="R43" s="970"/>
      <c r="S43" s="975"/>
      <c r="T43" s="981"/>
      <c r="U43" s="986"/>
      <c r="V43" s="991"/>
      <c r="W43" s="996"/>
      <c r="X43" s="970"/>
      <c r="Y43" s="975"/>
      <c r="Z43" s="981"/>
      <c r="AA43" s="986"/>
      <c r="AB43" s="991"/>
      <c r="AC43" s="996"/>
      <c r="AD43" s="970"/>
      <c r="AE43" s="975"/>
      <c r="AF43" s="981"/>
      <c r="AG43" s="986"/>
      <c r="AH43" s="991"/>
      <c r="AI43" s="996"/>
    </row>
    <row r="44" spans="1:35" s="891" customFormat="1" ht="13.5" customHeight="1">
      <c r="A44" s="1002"/>
      <c r="B44" s="905"/>
      <c r="C44" s="908"/>
      <c r="D44" s="908"/>
      <c r="E44" s="923"/>
      <c r="F44" s="908"/>
      <c r="G44" s="908"/>
      <c r="H44" s="933"/>
      <c r="I44" s="939"/>
      <c r="J44" s="945"/>
      <c r="K44" s="948"/>
      <c r="L44" s="948"/>
      <c r="M44" s="958"/>
      <c r="N44" s="958"/>
      <c r="O44" s="958"/>
      <c r="R44" s="970"/>
      <c r="S44" s="976"/>
      <c r="T44" s="982"/>
      <c r="U44" s="986"/>
      <c r="V44" s="992"/>
      <c r="W44" s="997"/>
      <c r="X44" s="970"/>
      <c r="Y44" s="976"/>
      <c r="Z44" s="982"/>
      <c r="AA44" s="986"/>
      <c r="AB44" s="992"/>
      <c r="AC44" s="997"/>
      <c r="AD44" s="970"/>
      <c r="AE44" s="976"/>
      <c r="AF44" s="982"/>
      <c r="AG44" s="986"/>
      <c r="AH44" s="992"/>
      <c r="AI44" s="997"/>
    </row>
    <row r="45" spans="1:35" s="891" customFormat="1" ht="13.5" customHeight="1">
      <c r="A45" s="1000">
        <v>29</v>
      </c>
      <c r="B45" s="903"/>
      <c r="C45" s="906"/>
      <c r="D45" s="906"/>
      <c r="E45" s="921"/>
      <c r="F45" s="906"/>
      <c r="G45" s="906"/>
      <c r="H45" s="931"/>
      <c r="I45" s="937"/>
      <c r="J45" s="943"/>
      <c r="K45" s="946"/>
      <c r="L45" s="946"/>
      <c r="M45" s="958"/>
      <c r="N45" s="958"/>
      <c r="O45" s="958"/>
      <c r="R45" s="970">
        <f>IF(AND(B45="生活相談員",H45="常勤"),J45*L45,0)</f>
        <v>0</v>
      </c>
      <c r="S45" s="974">
        <f>IF(AND(B45="生活相談員",H45="常勤",J45*L45&gt;=32),J45*L45,0)</f>
        <v>0</v>
      </c>
      <c r="T45" s="980">
        <f>IF(AND(B45="生活相談員",H45="常勤",J45*L45&lt;32),32,0)</f>
        <v>0</v>
      </c>
      <c r="U45" s="986">
        <f>IF(AND(B45="生活相談員",H45="非常勤（パート含む）"),J45*L45,0)</f>
        <v>0</v>
      </c>
      <c r="V45" s="990">
        <f>IF(AND(B45="生活相談員",H45="育児短時間"),J45*L45,0)</f>
        <v>0</v>
      </c>
      <c r="W45" s="995">
        <f>IF(AND(B45="生活相談員",H45="育児短時間"),30,0)</f>
        <v>0</v>
      </c>
      <c r="X45" s="970">
        <f>IF(AND(B45="介護職員",H45="常勤"),J45*L45,0)</f>
        <v>0</v>
      </c>
      <c r="Y45" s="974">
        <f>IF(AND(B45="介護職員",H45="常勤",J45*L45&gt;=32),J45*L45,0)</f>
        <v>0</v>
      </c>
      <c r="Z45" s="980">
        <f>IF(AND(B45="介護職員",H45="常勤",J45*L45&lt;32),32,0)</f>
        <v>0</v>
      </c>
      <c r="AA45" s="986">
        <f>IF(AND(B45="介護職員",H45="非常勤（パート含む）"),J45*L45,0)</f>
        <v>0</v>
      </c>
      <c r="AB45" s="990">
        <f>IF(AND(B45="介護職員",H45="育児短時間"),J45*L45,0)</f>
        <v>0</v>
      </c>
      <c r="AC45" s="995">
        <f>IF(AND(B45="介護職員",H45="育児短時間"),30,0)</f>
        <v>0</v>
      </c>
      <c r="AD45" s="970">
        <f>IF(AND(B45="看護職員",H45="常勤"),J45*L45,0)</f>
        <v>0</v>
      </c>
      <c r="AE45" s="974">
        <f>IF(AND(B45="看護職員",H45="常勤",J45*L45&gt;=32),J45*L45,0)</f>
        <v>0</v>
      </c>
      <c r="AF45" s="980">
        <f>IF(AND(B45="看護職員",H45="常勤",J45*L45&lt;32),32,0)</f>
        <v>0</v>
      </c>
      <c r="AG45" s="986">
        <f>IF(AND(B45="看護職員",H45="非常勤（パート含む）"),J45*L45,0)</f>
        <v>0</v>
      </c>
      <c r="AH45" s="990">
        <f>IF(AND(B45="看護職員",H45="育児短時間"),J45*L45,0)</f>
        <v>0</v>
      </c>
      <c r="AI45" s="995">
        <f>IF(AND(B45="看護職員",H45="育児短時間"),30,0)</f>
        <v>0</v>
      </c>
    </row>
    <row r="46" spans="1:35" s="891" customFormat="1" ht="13.5" customHeight="1">
      <c r="A46" s="1001"/>
      <c r="B46" s="904"/>
      <c r="C46" s="907"/>
      <c r="D46" s="907"/>
      <c r="E46" s="922"/>
      <c r="F46" s="907"/>
      <c r="G46" s="907"/>
      <c r="H46" s="932"/>
      <c r="I46" s="938"/>
      <c r="J46" s="944"/>
      <c r="K46" s="947"/>
      <c r="L46" s="947"/>
      <c r="M46" s="958"/>
      <c r="N46" s="958"/>
      <c r="O46" s="958"/>
      <c r="R46" s="970"/>
      <c r="S46" s="975"/>
      <c r="T46" s="981"/>
      <c r="U46" s="986"/>
      <c r="V46" s="991"/>
      <c r="W46" s="996"/>
      <c r="X46" s="970"/>
      <c r="Y46" s="975"/>
      <c r="Z46" s="981"/>
      <c r="AA46" s="986"/>
      <c r="AB46" s="991"/>
      <c r="AC46" s="996"/>
      <c r="AD46" s="970"/>
      <c r="AE46" s="975"/>
      <c r="AF46" s="981"/>
      <c r="AG46" s="986"/>
      <c r="AH46" s="991"/>
      <c r="AI46" s="996"/>
    </row>
    <row r="47" spans="1:35" s="891" customFormat="1" ht="13.5" customHeight="1">
      <c r="A47" s="1002"/>
      <c r="B47" s="905"/>
      <c r="C47" s="908"/>
      <c r="D47" s="908"/>
      <c r="E47" s="923"/>
      <c r="F47" s="908"/>
      <c r="G47" s="908"/>
      <c r="H47" s="933"/>
      <c r="I47" s="939"/>
      <c r="J47" s="945"/>
      <c r="K47" s="948"/>
      <c r="L47" s="948"/>
      <c r="M47" s="958"/>
      <c r="N47" s="958"/>
      <c r="O47" s="958"/>
      <c r="R47" s="970"/>
      <c r="S47" s="976"/>
      <c r="T47" s="982"/>
      <c r="U47" s="986"/>
      <c r="V47" s="992"/>
      <c r="W47" s="997"/>
      <c r="X47" s="970"/>
      <c r="Y47" s="976"/>
      <c r="Z47" s="982"/>
      <c r="AA47" s="986"/>
      <c r="AB47" s="992"/>
      <c r="AC47" s="997"/>
      <c r="AD47" s="970"/>
      <c r="AE47" s="976"/>
      <c r="AF47" s="982"/>
      <c r="AG47" s="986"/>
      <c r="AH47" s="992"/>
      <c r="AI47" s="997"/>
    </row>
    <row r="48" spans="1:35" s="891" customFormat="1" ht="13.5" customHeight="1">
      <c r="A48" s="1000">
        <v>30</v>
      </c>
      <c r="B48" s="903"/>
      <c r="C48" s="906"/>
      <c r="D48" s="906"/>
      <c r="E48" s="921"/>
      <c r="F48" s="906"/>
      <c r="G48" s="906"/>
      <c r="H48" s="931"/>
      <c r="I48" s="937"/>
      <c r="J48" s="943"/>
      <c r="K48" s="946"/>
      <c r="L48" s="946"/>
      <c r="M48" s="958"/>
      <c r="N48" s="958"/>
      <c r="O48" s="958"/>
      <c r="R48" s="970">
        <f>IF(AND(B48="生活相談員",H48="常勤"),J48*L48,0)</f>
        <v>0</v>
      </c>
      <c r="S48" s="974">
        <f>IF(AND(B48="生活相談員",H48="常勤",J48*L48&gt;=32),J48*L48,0)</f>
        <v>0</v>
      </c>
      <c r="T48" s="980">
        <f>IF(AND(B48="生活相談員",H48="常勤",J48*L48&lt;32),32,0)</f>
        <v>0</v>
      </c>
      <c r="U48" s="986">
        <f>IF(AND(B48="生活相談員",H48="非常勤（パート含む）"),J48*L48,0)</f>
        <v>0</v>
      </c>
      <c r="V48" s="990">
        <f>IF(AND(B48="生活相談員",H48="育児短時間"),J48*L48,0)</f>
        <v>0</v>
      </c>
      <c r="W48" s="995">
        <f>IF(AND(B48="生活相談員",H48="育児短時間"),30,0)</f>
        <v>0</v>
      </c>
      <c r="X48" s="970">
        <f>IF(AND(B48="介護職員",H48="常勤"),J48*L48,0)</f>
        <v>0</v>
      </c>
      <c r="Y48" s="974">
        <f>IF(AND(B48="介護職員",H48="常勤",J48*L48&gt;=32),J48*L48,0)</f>
        <v>0</v>
      </c>
      <c r="Z48" s="980">
        <f>IF(AND(B48="介護職員",H48="常勤",J48*L48&lt;32),32,0)</f>
        <v>0</v>
      </c>
      <c r="AA48" s="986">
        <f>IF(AND(B48="介護職員",H48="非常勤（パート含む）"),J48*L48,0)</f>
        <v>0</v>
      </c>
      <c r="AB48" s="990">
        <f>IF(AND(B48="介護職員",H48="育児短時間"),J48*L48,0)</f>
        <v>0</v>
      </c>
      <c r="AC48" s="995">
        <f>IF(AND(B48="介護職員",H48="育児短時間"),30,0)</f>
        <v>0</v>
      </c>
      <c r="AD48" s="970">
        <f>IF(AND(B48="看護職員",H48="常勤"),J48*L48,0)</f>
        <v>0</v>
      </c>
      <c r="AE48" s="974">
        <f>IF(AND(B48="看護職員",H48="常勤",J48*L48&gt;=32),J48*L48,0)</f>
        <v>0</v>
      </c>
      <c r="AF48" s="980">
        <f>IF(AND(B48="看護職員",H48="常勤",J48*L48&lt;32),32,0)</f>
        <v>0</v>
      </c>
      <c r="AG48" s="986">
        <f>IF(AND(B48="看護職員",H48="非常勤（パート含む）"),J48*L48,0)</f>
        <v>0</v>
      </c>
      <c r="AH48" s="990">
        <f>IF(AND(B48="看護職員",H48="育児短時間"),J48*L48,0)</f>
        <v>0</v>
      </c>
      <c r="AI48" s="995">
        <f>IF(AND(B48="看護職員",H48="育児短時間"),30,0)</f>
        <v>0</v>
      </c>
    </row>
    <row r="49" spans="1:35" s="891" customFormat="1" ht="13.5" customHeight="1">
      <c r="A49" s="1001"/>
      <c r="B49" s="904"/>
      <c r="C49" s="907"/>
      <c r="D49" s="907"/>
      <c r="E49" s="922"/>
      <c r="F49" s="907"/>
      <c r="G49" s="907"/>
      <c r="H49" s="932"/>
      <c r="I49" s="938"/>
      <c r="J49" s="944"/>
      <c r="K49" s="947"/>
      <c r="L49" s="947"/>
      <c r="M49" s="958"/>
      <c r="N49" s="958"/>
      <c r="O49" s="958"/>
      <c r="R49" s="970"/>
      <c r="S49" s="975"/>
      <c r="T49" s="981"/>
      <c r="U49" s="986"/>
      <c r="V49" s="991"/>
      <c r="W49" s="996"/>
      <c r="X49" s="970"/>
      <c r="Y49" s="975"/>
      <c r="Z49" s="981"/>
      <c r="AA49" s="986"/>
      <c r="AB49" s="991"/>
      <c r="AC49" s="996"/>
      <c r="AD49" s="970"/>
      <c r="AE49" s="975"/>
      <c r="AF49" s="981"/>
      <c r="AG49" s="986"/>
      <c r="AH49" s="991"/>
      <c r="AI49" s="996"/>
    </row>
    <row r="50" spans="1:35" s="891" customFormat="1" ht="13.5" customHeight="1">
      <c r="A50" s="1002"/>
      <c r="B50" s="905"/>
      <c r="C50" s="908"/>
      <c r="D50" s="908"/>
      <c r="E50" s="923"/>
      <c r="F50" s="908"/>
      <c r="G50" s="908"/>
      <c r="H50" s="933"/>
      <c r="I50" s="939"/>
      <c r="J50" s="945"/>
      <c r="K50" s="948"/>
      <c r="L50" s="948"/>
      <c r="M50" s="958"/>
      <c r="N50" s="958"/>
      <c r="O50" s="958"/>
      <c r="R50" s="970"/>
      <c r="S50" s="976"/>
      <c r="T50" s="982"/>
      <c r="U50" s="986"/>
      <c r="V50" s="992"/>
      <c r="W50" s="997"/>
      <c r="X50" s="970"/>
      <c r="Y50" s="976"/>
      <c r="Z50" s="982"/>
      <c r="AA50" s="986"/>
      <c r="AB50" s="992"/>
      <c r="AC50" s="997"/>
      <c r="AD50" s="970"/>
      <c r="AE50" s="976"/>
      <c r="AF50" s="982"/>
      <c r="AG50" s="986"/>
      <c r="AH50" s="992"/>
      <c r="AI50" s="997"/>
    </row>
    <row r="51" spans="1:35" s="891" customFormat="1" ht="9" customHeight="1">
      <c r="B51" s="332"/>
      <c r="C51" s="332"/>
      <c r="D51" s="332"/>
      <c r="E51" s="332"/>
      <c r="F51" s="332"/>
      <c r="G51" s="332"/>
      <c r="H51" s="332"/>
      <c r="I51" s="332"/>
      <c r="J51" s="332"/>
      <c r="K51" s="332"/>
      <c r="L51" s="332"/>
      <c r="M51" s="332"/>
      <c r="N51" s="332"/>
      <c r="O51" s="332"/>
      <c r="Q51" s="967" t="s">
        <v>926</v>
      </c>
      <c r="R51" s="970">
        <f t="shared" ref="R51:AI51" si="0">SUM(R6:R50)</f>
        <v>0</v>
      </c>
      <c r="S51" s="977">
        <f t="shared" si="0"/>
        <v>0</v>
      </c>
      <c r="T51" s="983">
        <f t="shared" si="0"/>
        <v>0</v>
      </c>
      <c r="U51" s="986">
        <f t="shared" si="0"/>
        <v>0</v>
      </c>
      <c r="V51" s="986">
        <f t="shared" si="0"/>
        <v>0</v>
      </c>
      <c r="W51" s="998">
        <f t="shared" si="0"/>
        <v>0</v>
      </c>
      <c r="X51" s="970">
        <f t="shared" si="0"/>
        <v>0</v>
      </c>
      <c r="Y51" s="977">
        <f t="shared" si="0"/>
        <v>0</v>
      </c>
      <c r="Z51" s="983">
        <f t="shared" si="0"/>
        <v>0</v>
      </c>
      <c r="AA51" s="986">
        <f t="shared" si="0"/>
        <v>0</v>
      </c>
      <c r="AB51" s="986">
        <f t="shared" si="0"/>
        <v>0</v>
      </c>
      <c r="AC51" s="998">
        <f t="shared" si="0"/>
        <v>0</v>
      </c>
      <c r="AD51" s="970">
        <f t="shared" si="0"/>
        <v>0</v>
      </c>
      <c r="AE51" s="977">
        <f t="shared" si="0"/>
        <v>0</v>
      </c>
      <c r="AF51" s="983">
        <f t="shared" si="0"/>
        <v>0</v>
      </c>
      <c r="AG51" s="986">
        <f t="shared" si="0"/>
        <v>0</v>
      </c>
      <c r="AH51" s="986">
        <f t="shared" si="0"/>
        <v>0</v>
      </c>
      <c r="AI51" s="998">
        <f t="shared" si="0"/>
        <v>0</v>
      </c>
    </row>
    <row r="52" spans="1:35" ht="6" customHeight="1">
      <c r="B52" s="4"/>
      <c r="C52" s="4"/>
      <c r="D52" s="4"/>
      <c r="E52" s="4"/>
      <c r="F52" s="4"/>
      <c r="G52" s="4"/>
      <c r="H52" s="4"/>
      <c r="I52" s="4"/>
      <c r="J52" s="4"/>
      <c r="K52" s="4"/>
      <c r="L52" s="4"/>
      <c r="M52" s="4"/>
      <c r="N52" s="4"/>
      <c r="O52" s="4"/>
      <c r="Q52" s="967"/>
      <c r="R52" s="971"/>
      <c r="S52" s="978"/>
      <c r="T52" s="984"/>
      <c r="U52" s="987"/>
      <c r="V52" s="987"/>
      <c r="W52" s="999"/>
      <c r="X52" s="971"/>
      <c r="Y52" s="978"/>
      <c r="Z52" s="984"/>
      <c r="AA52" s="987"/>
      <c r="AB52" s="987"/>
      <c r="AC52" s="999"/>
      <c r="AD52" s="971"/>
      <c r="AE52" s="978"/>
      <c r="AF52" s="984"/>
      <c r="AG52" s="987"/>
      <c r="AH52" s="987"/>
      <c r="AI52" s="999"/>
    </row>
    <row r="55" spans="1:35">
      <c r="C55" s="909" t="s">
        <v>262</v>
      </c>
      <c r="D55" s="915" t="s">
        <v>312</v>
      </c>
      <c r="E55" s="915" t="s">
        <v>84</v>
      </c>
      <c r="F55" s="925" t="s">
        <v>931</v>
      </c>
      <c r="G55" s="925" t="s">
        <v>343</v>
      </c>
    </row>
    <row r="56" spans="1:35">
      <c r="C56" s="910" t="s">
        <v>128</v>
      </c>
      <c r="D56" s="909">
        <f>COUNTIFS(B6:B50,"施設長",H6:H50,"常勤")</f>
        <v>0</v>
      </c>
      <c r="E56" s="909">
        <f>COUNTIFS(B6:B50,"施設長",H6:H50,"非常勤（パート含む）")</f>
        <v>0</v>
      </c>
      <c r="F56" s="926">
        <f>COUNTIFS(B6:B50,"施設長",H6:H50,"育児短時間")</f>
        <v>0</v>
      </c>
      <c r="G56" s="926">
        <f t="shared" ref="G56:G64" si="1">SUM(D56:F56)</f>
        <v>0</v>
      </c>
    </row>
    <row r="57" spans="1:35">
      <c r="C57" s="910" t="s">
        <v>746</v>
      </c>
      <c r="D57" s="909">
        <f>COUNTIFS(B6:B50,"生活相談員",H6:H50,"常勤")</f>
        <v>0</v>
      </c>
      <c r="E57" s="909">
        <f>COUNTIFS(B6:B50,"生活相談員",H6:H50,"非常勤（パート含む）")</f>
        <v>0</v>
      </c>
      <c r="F57" s="926">
        <f>COUNTIFS(B6:B50,"生活相談員",H6:H50,"育児短時間")</f>
        <v>0</v>
      </c>
      <c r="G57" s="926">
        <f t="shared" si="1"/>
        <v>0</v>
      </c>
    </row>
    <row r="58" spans="1:35">
      <c r="C58" s="910" t="str">
        <v>介護職員</v>
      </c>
      <c r="D58" s="909">
        <f>COUNTIFS(B6:B50,"介護職員",H6:H50,"常勤")</f>
        <v>0</v>
      </c>
      <c r="E58" s="909">
        <f>COUNTIFS(B6:B50,"介護職員",H6:H50,"非常勤（パート含む）")</f>
        <v>0</v>
      </c>
      <c r="F58" s="926">
        <f>COUNTIFS(B6:B50,"介護職員",H6:H50,"育児短時間")</f>
        <v>0</v>
      </c>
      <c r="G58" s="926">
        <f t="shared" si="1"/>
        <v>0</v>
      </c>
    </row>
    <row r="59" spans="1:35">
      <c r="C59" s="910" t="s">
        <v>903</v>
      </c>
      <c r="D59" s="909">
        <f>COUNTIFS(B6:B50,"看護職員",H6:H50,"常勤")</f>
        <v>0</v>
      </c>
      <c r="E59" s="909">
        <f>COUNTIFS(B6:B50,"看護職員",H6:H50,"非常勤（パート含む）")</f>
        <v>0</v>
      </c>
      <c r="F59" s="926">
        <f>COUNTIFS(B6:B50,"看護職員",H6:H50,"育児短時間")</f>
        <v>0</v>
      </c>
      <c r="G59" s="926">
        <f t="shared" si="1"/>
        <v>0</v>
      </c>
    </row>
    <row r="60" spans="1:35">
      <c r="C60" s="910" t="s">
        <v>532</v>
      </c>
      <c r="D60" s="909">
        <f>COUNTIFS(B6:B50,"栄養士",H6:H50,"常勤")+COUNTIFS(B6:B50,"管理栄養士",H6:H50,"常勤")</f>
        <v>0</v>
      </c>
      <c r="E60" s="909">
        <f>COUNTIFS(B6:B50,"栄養士",H6:H50,"非常勤（パート含む）")+COUNTIFS(B6:B50,"管理栄養士",H6:H50,"非常勤（パート含む）")</f>
        <v>0</v>
      </c>
      <c r="F60" s="926">
        <f>COUNTIFS(B6:B50,"栄養士",H6:H50,"育児短時間")+COUNTIFS(B6:B50,"管理栄養士",H6:H50,"育児短時間")</f>
        <v>0</v>
      </c>
      <c r="G60" s="926">
        <f t="shared" si="1"/>
        <v>0</v>
      </c>
    </row>
    <row r="61" spans="1:35">
      <c r="C61" s="910" t="s">
        <v>299</v>
      </c>
      <c r="D61" s="909">
        <f>COUNTIFS(B6:B50,"事務員",H6:H50,"常勤")</f>
        <v>0</v>
      </c>
      <c r="E61" s="909">
        <f>COUNTIFS(B6:B50,"事務員",H6:H50,"非常勤（パート含む）")</f>
        <v>0</v>
      </c>
      <c r="F61" s="926">
        <f>COUNTIFS(B6:B50,"事務員",H6:H50,"育児短時間")</f>
        <v>0</v>
      </c>
      <c r="G61" s="926">
        <f t="shared" si="1"/>
        <v>0</v>
      </c>
    </row>
    <row r="62" spans="1:35">
      <c r="C62" s="910" t="s">
        <v>28</v>
      </c>
      <c r="D62" s="909">
        <f>COUNTIFS(B6:B50,"調理員",H6:H50,"常勤")</f>
        <v>0</v>
      </c>
      <c r="E62" s="909">
        <f>COUNTIFS(B6:B50,"調理員",H6:H50,"非常勤（パート含む）")</f>
        <v>0</v>
      </c>
      <c r="F62" s="926">
        <f>COUNTIFS(B6:B50,"調理員",H6:H50,"育児短時間")</f>
        <v>0</v>
      </c>
      <c r="G62" s="926">
        <f t="shared" si="1"/>
        <v>0</v>
      </c>
    </row>
    <row r="63" spans="1:35">
      <c r="C63" s="910" t="s">
        <v>554</v>
      </c>
      <c r="D63" s="909">
        <f>COUNTIFS(B6:B50,"医師",H6:H50,"常勤")</f>
        <v>0</v>
      </c>
      <c r="E63" s="909">
        <f>COUNTIFS(B6:B50,"医師",H6:H50,"非常勤（パート含む）")</f>
        <v>0</v>
      </c>
      <c r="F63" s="926">
        <f>COUNTIFS(B6:B50,"医師",H6:H50,"育児短時間")</f>
        <v>0</v>
      </c>
      <c r="G63" s="926">
        <f t="shared" si="1"/>
        <v>0</v>
      </c>
    </row>
    <row r="64" spans="1:35">
      <c r="C64" s="910" t="s">
        <v>303</v>
      </c>
      <c r="D64" s="909">
        <f>COUNTIFS(B6:B50,"その他",H6:H50,"常勤")</f>
        <v>0</v>
      </c>
      <c r="E64" s="909">
        <f>COUNTIFS(B6:B50,"その他",H6:H50,"非常勤（パート含む）")</f>
        <v>0</v>
      </c>
      <c r="F64" s="926">
        <f>COUNTIFS(B6:B50,"その他",H6:H50,"育児短時間")</f>
        <v>0</v>
      </c>
      <c r="G64" s="926">
        <f t="shared" si="1"/>
        <v>0</v>
      </c>
    </row>
    <row r="65" spans="3:7">
      <c r="C65" s="910"/>
      <c r="D65" s="909"/>
      <c r="E65" s="909"/>
      <c r="F65" s="926"/>
      <c r="G65" s="926"/>
    </row>
    <row r="66" spans="3:7">
      <c r="C66" s="910"/>
      <c r="D66" s="909"/>
      <c r="E66" s="909"/>
      <c r="F66" s="926"/>
      <c r="G66" s="926"/>
    </row>
    <row r="67" spans="3:7">
      <c r="C67" s="910"/>
      <c r="D67" s="909"/>
      <c r="E67" s="909"/>
      <c r="F67" s="926"/>
      <c r="G67" s="926"/>
    </row>
    <row r="68" spans="3:7">
      <c r="C68" s="910"/>
      <c r="D68" s="909"/>
      <c r="E68" s="909"/>
      <c r="F68" s="926"/>
      <c r="G68" s="926"/>
    </row>
    <row r="69" spans="3:7">
      <c r="C69" s="910"/>
      <c r="D69" s="909"/>
      <c r="E69" s="909"/>
      <c r="F69" s="926"/>
      <c r="G69" s="926"/>
    </row>
    <row r="70" spans="3:7">
      <c r="C70" s="910"/>
      <c r="D70" s="909"/>
      <c r="E70" s="909"/>
      <c r="F70" s="926"/>
      <c r="G70" s="926"/>
    </row>
    <row r="71" spans="3:7">
      <c r="C71" s="910"/>
      <c r="D71" s="909"/>
      <c r="E71" s="909"/>
      <c r="F71" s="926"/>
      <c r="G71" s="926"/>
    </row>
  </sheetData>
  <mergeCells count="495">
    <mergeCell ref="I3:L3"/>
    <mergeCell ref="R4:W4"/>
    <mergeCell ref="X4:AC4"/>
    <mergeCell ref="AD4:AI4"/>
    <mergeCell ref="M8:O8"/>
    <mergeCell ref="E3:E5"/>
    <mergeCell ref="F3:F5"/>
    <mergeCell ref="M3:O5"/>
    <mergeCell ref="I4:I5"/>
    <mergeCell ref="J4:J5"/>
    <mergeCell ref="K4:K5"/>
    <mergeCell ref="L4:L5"/>
    <mergeCell ref="A6:A8"/>
    <mergeCell ref="B6:B8"/>
    <mergeCell ref="C6:C8"/>
    <mergeCell ref="D6:D8"/>
    <mergeCell ref="E6:E8"/>
    <mergeCell ref="F6:F8"/>
    <mergeCell ref="G6:G8"/>
    <mergeCell ref="H6:H8"/>
    <mergeCell ref="I6:I8"/>
    <mergeCell ref="J6:J8"/>
    <mergeCell ref="K6:K8"/>
    <mergeCell ref="L6:L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9:A11"/>
    <mergeCell ref="B9:B11"/>
    <mergeCell ref="C9:C11"/>
    <mergeCell ref="D9:D11"/>
    <mergeCell ref="E9:E11"/>
    <mergeCell ref="F9:F11"/>
    <mergeCell ref="G9:G11"/>
    <mergeCell ref="H9:H11"/>
    <mergeCell ref="I9:I11"/>
    <mergeCell ref="J9:J11"/>
    <mergeCell ref="K9:K11"/>
    <mergeCell ref="L9:L11"/>
    <mergeCell ref="M9:O11"/>
    <mergeCell ref="R9:R11"/>
    <mergeCell ref="S9:S11"/>
    <mergeCell ref="T9:T11"/>
    <mergeCell ref="U9:U11"/>
    <mergeCell ref="V9:V11"/>
    <mergeCell ref="W9:W11"/>
    <mergeCell ref="X9:X11"/>
    <mergeCell ref="Y9:Y11"/>
    <mergeCell ref="Z9:Z11"/>
    <mergeCell ref="AA9:AA11"/>
    <mergeCell ref="AB9:AB11"/>
    <mergeCell ref="AC9:AC11"/>
    <mergeCell ref="AD9:AD11"/>
    <mergeCell ref="AE9:AE11"/>
    <mergeCell ref="AF9:AF11"/>
    <mergeCell ref="AG9:AG11"/>
    <mergeCell ref="AH9:AH11"/>
    <mergeCell ref="AI9:AI11"/>
    <mergeCell ref="A12:A14"/>
    <mergeCell ref="B12:B14"/>
    <mergeCell ref="C12:C14"/>
    <mergeCell ref="D12:D14"/>
    <mergeCell ref="E12:E14"/>
    <mergeCell ref="F12:F14"/>
    <mergeCell ref="G12:G14"/>
    <mergeCell ref="H12:H14"/>
    <mergeCell ref="I12:I14"/>
    <mergeCell ref="J12:J14"/>
    <mergeCell ref="K12:K14"/>
    <mergeCell ref="L12:L14"/>
    <mergeCell ref="M12:O14"/>
    <mergeCell ref="R12:R14"/>
    <mergeCell ref="S12:S14"/>
    <mergeCell ref="T12:T14"/>
    <mergeCell ref="U12:U14"/>
    <mergeCell ref="V12:V14"/>
    <mergeCell ref="W12:W14"/>
    <mergeCell ref="X12:X14"/>
    <mergeCell ref="Y12:Y14"/>
    <mergeCell ref="Z12:Z14"/>
    <mergeCell ref="AA12:AA14"/>
    <mergeCell ref="AB12:AB14"/>
    <mergeCell ref="AC12:AC14"/>
    <mergeCell ref="AD12:AD14"/>
    <mergeCell ref="AE12:AE14"/>
    <mergeCell ref="AF12:AF14"/>
    <mergeCell ref="AG12:AG14"/>
    <mergeCell ref="AH12:AH14"/>
    <mergeCell ref="AI12:AI14"/>
    <mergeCell ref="A15:A17"/>
    <mergeCell ref="B15:B17"/>
    <mergeCell ref="C15:C17"/>
    <mergeCell ref="D15:D17"/>
    <mergeCell ref="E15:E17"/>
    <mergeCell ref="F15:F17"/>
    <mergeCell ref="G15:G17"/>
    <mergeCell ref="H15:H17"/>
    <mergeCell ref="I15:I17"/>
    <mergeCell ref="J15:J17"/>
    <mergeCell ref="K15:K17"/>
    <mergeCell ref="L15:L17"/>
    <mergeCell ref="M15:O17"/>
    <mergeCell ref="R15:R17"/>
    <mergeCell ref="S15:S17"/>
    <mergeCell ref="T15:T17"/>
    <mergeCell ref="U15:U17"/>
    <mergeCell ref="V15:V17"/>
    <mergeCell ref="W15:W17"/>
    <mergeCell ref="X15:X17"/>
    <mergeCell ref="Y15:Y17"/>
    <mergeCell ref="Z15:Z17"/>
    <mergeCell ref="AA15:AA17"/>
    <mergeCell ref="AB15:AB17"/>
    <mergeCell ref="AC15:AC17"/>
    <mergeCell ref="AD15:AD17"/>
    <mergeCell ref="AE15:AE17"/>
    <mergeCell ref="AF15:AF17"/>
    <mergeCell ref="AG15:AG17"/>
    <mergeCell ref="AH15:AH17"/>
    <mergeCell ref="AI15:AI17"/>
    <mergeCell ref="A18:A20"/>
    <mergeCell ref="B18:B20"/>
    <mergeCell ref="C18:C20"/>
    <mergeCell ref="D18:D20"/>
    <mergeCell ref="E18:E20"/>
    <mergeCell ref="F18:F20"/>
    <mergeCell ref="G18:G20"/>
    <mergeCell ref="H18:H20"/>
    <mergeCell ref="I18:I20"/>
    <mergeCell ref="J18:J20"/>
    <mergeCell ref="K18:K20"/>
    <mergeCell ref="L18:L20"/>
    <mergeCell ref="M18:O20"/>
    <mergeCell ref="R18:R20"/>
    <mergeCell ref="S18:S20"/>
    <mergeCell ref="T18:T20"/>
    <mergeCell ref="U18:U20"/>
    <mergeCell ref="V18:V20"/>
    <mergeCell ref="W18:W20"/>
    <mergeCell ref="X18:X20"/>
    <mergeCell ref="Y18:Y20"/>
    <mergeCell ref="Z18:Z20"/>
    <mergeCell ref="AA18:AA20"/>
    <mergeCell ref="AB18:AB20"/>
    <mergeCell ref="AC18:AC20"/>
    <mergeCell ref="AD18:AD20"/>
    <mergeCell ref="AE18:AE20"/>
    <mergeCell ref="AF18:AF20"/>
    <mergeCell ref="AG18:AG20"/>
    <mergeCell ref="AH18:AH20"/>
    <mergeCell ref="AI18:AI20"/>
    <mergeCell ref="A21:A23"/>
    <mergeCell ref="B21:B23"/>
    <mergeCell ref="C21:C23"/>
    <mergeCell ref="D21:D23"/>
    <mergeCell ref="E21:E23"/>
    <mergeCell ref="F21:F23"/>
    <mergeCell ref="G21:G23"/>
    <mergeCell ref="H21:H23"/>
    <mergeCell ref="I21:I23"/>
    <mergeCell ref="J21:J23"/>
    <mergeCell ref="K21:K23"/>
    <mergeCell ref="L21:L23"/>
    <mergeCell ref="M21:O23"/>
    <mergeCell ref="R21:R23"/>
    <mergeCell ref="S21:S23"/>
    <mergeCell ref="T21:T23"/>
    <mergeCell ref="U21:U23"/>
    <mergeCell ref="V21:V23"/>
    <mergeCell ref="W21:W23"/>
    <mergeCell ref="X21:X23"/>
    <mergeCell ref="Y21:Y23"/>
    <mergeCell ref="Z21:Z23"/>
    <mergeCell ref="AA21:AA23"/>
    <mergeCell ref="AB21:AB23"/>
    <mergeCell ref="AC21:AC23"/>
    <mergeCell ref="AD21:AD23"/>
    <mergeCell ref="AE21:AE23"/>
    <mergeCell ref="AF21:AF23"/>
    <mergeCell ref="AG21:AG23"/>
    <mergeCell ref="AH21:AH23"/>
    <mergeCell ref="AI21:AI23"/>
    <mergeCell ref="A24:A26"/>
    <mergeCell ref="B24:B26"/>
    <mergeCell ref="C24:C26"/>
    <mergeCell ref="D24:D26"/>
    <mergeCell ref="E24:E26"/>
    <mergeCell ref="F24:F26"/>
    <mergeCell ref="G24:G26"/>
    <mergeCell ref="H24:H26"/>
    <mergeCell ref="I24:I26"/>
    <mergeCell ref="J24:J26"/>
    <mergeCell ref="K24:K26"/>
    <mergeCell ref="L24:L26"/>
    <mergeCell ref="M24:O26"/>
    <mergeCell ref="R24:R26"/>
    <mergeCell ref="S24:S26"/>
    <mergeCell ref="T24:T26"/>
    <mergeCell ref="U24:U26"/>
    <mergeCell ref="V24:V26"/>
    <mergeCell ref="W24:W26"/>
    <mergeCell ref="X24:X26"/>
    <mergeCell ref="Y24:Y26"/>
    <mergeCell ref="Z24:Z26"/>
    <mergeCell ref="AA24:AA26"/>
    <mergeCell ref="AB24:AB26"/>
    <mergeCell ref="AC24:AC26"/>
    <mergeCell ref="AD24:AD26"/>
    <mergeCell ref="AE24:AE26"/>
    <mergeCell ref="AF24:AF26"/>
    <mergeCell ref="AG24:AG26"/>
    <mergeCell ref="AH24:AH26"/>
    <mergeCell ref="AI24:AI26"/>
    <mergeCell ref="A27:A29"/>
    <mergeCell ref="B27:B29"/>
    <mergeCell ref="C27:C29"/>
    <mergeCell ref="D27:D29"/>
    <mergeCell ref="E27:E29"/>
    <mergeCell ref="F27:F29"/>
    <mergeCell ref="G27:G29"/>
    <mergeCell ref="H27:H29"/>
    <mergeCell ref="I27:I29"/>
    <mergeCell ref="J27:J29"/>
    <mergeCell ref="K27:K29"/>
    <mergeCell ref="L27:L29"/>
    <mergeCell ref="M27:O29"/>
    <mergeCell ref="R27:R29"/>
    <mergeCell ref="S27:S29"/>
    <mergeCell ref="T27:T29"/>
    <mergeCell ref="U27:U29"/>
    <mergeCell ref="V27:V29"/>
    <mergeCell ref="W27:W29"/>
    <mergeCell ref="X27:X29"/>
    <mergeCell ref="Y27:Y29"/>
    <mergeCell ref="Z27:Z29"/>
    <mergeCell ref="AA27:AA29"/>
    <mergeCell ref="AB27:AB29"/>
    <mergeCell ref="AC27:AC29"/>
    <mergeCell ref="AD27:AD29"/>
    <mergeCell ref="AE27:AE29"/>
    <mergeCell ref="AF27:AF29"/>
    <mergeCell ref="AG27:AG29"/>
    <mergeCell ref="AH27:AH29"/>
    <mergeCell ref="AI27:AI29"/>
    <mergeCell ref="A30:A32"/>
    <mergeCell ref="B30:B32"/>
    <mergeCell ref="C30:C32"/>
    <mergeCell ref="D30:D32"/>
    <mergeCell ref="E30:E32"/>
    <mergeCell ref="F30:F32"/>
    <mergeCell ref="G30:G32"/>
    <mergeCell ref="H30:H32"/>
    <mergeCell ref="I30:I32"/>
    <mergeCell ref="J30:J32"/>
    <mergeCell ref="K30:K32"/>
    <mergeCell ref="L30:L32"/>
    <mergeCell ref="M30:O32"/>
    <mergeCell ref="R30:R32"/>
    <mergeCell ref="S30:S32"/>
    <mergeCell ref="T30:T32"/>
    <mergeCell ref="U30:U32"/>
    <mergeCell ref="V30:V32"/>
    <mergeCell ref="W30:W32"/>
    <mergeCell ref="X30:X32"/>
    <mergeCell ref="Y30:Y32"/>
    <mergeCell ref="Z30:Z32"/>
    <mergeCell ref="AA30:AA32"/>
    <mergeCell ref="AB30:AB32"/>
    <mergeCell ref="AC30:AC32"/>
    <mergeCell ref="AD30:AD32"/>
    <mergeCell ref="AE30:AE32"/>
    <mergeCell ref="AF30:AF32"/>
    <mergeCell ref="AG30:AG32"/>
    <mergeCell ref="AH30:AH32"/>
    <mergeCell ref="AI30:AI32"/>
    <mergeCell ref="A33:A35"/>
    <mergeCell ref="B33:B35"/>
    <mergeCell ref="C33:C35"/>
    <mergeCell ref="D33:D35"/>
    <mergeCell ref="E33:E35"/>
    <mergeCell ref="F33:F35"/>
    <mergeCell ref="G33:G35"/>
    <mergeCell ref="H33:H35"/>
    <mergeCell ref="I33:I35"/>
    <mergeCell ref="J33:J35"/>
    <mergeCell ref="K33:K35"/>
    <mergeCell ref="L33:L35"/>
    <mergeCell ref="M33:O35"/>
    <mergeCell ref="R33:R35"/>
    <mergeCell ref="S33:S35"/>
    <mergeCell ref="T33:T35"/>
    <mergeCell ref="U33:U35"/>
    <mergeCell ref="V33:V35"/>
    <mergeCell ref="W33:W35"/>
    <mergeCell ref="X33:X35"/>
    <mergeCell ref="Y33:Y35"/>
    <mergeCell ref="Z33:Z35"/>
    <mergeCell ref="AA33:AA35"/>
    <mergeCell ref="AB33:AB35"/>
    <mergeCell ref="AC33:AC35"/>
    <mergeCell ref="AD33:AD35"/>
    <mergeCell ref="AE33:AE35"/>
    <mergeCell ref="AF33:AF35"/>
    <mergeCell ref="AG33:AG35"/>
    <mergeCell ref="AH33:AH35"/>
    <mergeCell ref="AI33:AI35"/>
    <mergeCell ref="A36:A38"/>
    <mergeCell ref="B36:B38"/>
    <mergeCell ref="C36:C38"/>
    <mergeCell ref="D36:D38"/>
    <mergeCell ref="E36:E38"/>
    <mergeCell ref="F36:F38"/>
    <mergeCell ref="G36:G38"/>
    <mergeCell ref="H36:H38"/>
    <mergeCell ref="I36:I38"/>
    <mergeCell ref="J36:J38"/>
    <mergeCell ref="K36:K38"/>
    <mergeCell ref="L36:L38"/>
    <mergeCell ref="M36:O38"/>
    <mergeCell ref="R36:R38"/>
    <mergeCell ref="S36:S38"/>
    <mergeCell ref="T36:T38"/>
    <mergeCell ref="U36:U38"/>
    <mergeCell ref="V36:V38"/>
    <mergeCell ref="W36:W38"/>
    <mergeCell ref="X36:X38"/>
    <mergeCell ref="Y36:Y38"/>
    <mergeCell ref="Z36:Z38"/>
    <mergeCell ref="AA36:AA38"/>
    <mergeCell ref="AB36:AB38"/>
    <mergeCell ref="AC36:AC38"/>
    <mergeCell ref="AD36:AD38"/>
    <mergeCell ref="AE36:AE38"/>
    <mergeCell ref="AF36:AF38"/>
    <mergeCell ref="AG36:AG38"/>
    <mergeCell ref="AH36:AH38"/>
    <mergeCell ref="AI36:AI38"/>
    <mergeCell ref="A39:A41"/>
    <mergeCell ref="B39:B41"/>
    <mergeCell ref="C39:C41"/>
    <mergeCell ref="D39:D41"/>
    <mergeCell ref="E39:E41"/>
    <mergeCell ref="F39:F41"/>
    <mergeCell ref="G39:G41"/>
    <mergeCell ref="H39:H41"/>
    <mergeCell ref="I39:I41"/>
    <mergeCell ref="J39:J41"/>
    <mergeCell ref="K39:K41"/>
    <mergeCell ref="L39:L41"/>
    <mergeCell ref="M39:O41"/>
    <mergeCell ref="R39:R41"/>
    <mergeCell ref="S39:S41"/>
    <mergeCell ref="T39:T41"/>
    <mergeCell ref="U39:U41"/>
    <mergeCell ref="V39:V41"/>
    <mergeCell ref="W39:W41"/>
    <mergeCell ref="X39:X41"/>
    <mergeCell ref="Y39:Y41"/>
    <mergeCell ref="Z39:Z41"/>
    <mergeCell ref="AA39:AA41"/>
    <mergeCell ref="AB39:AB41"/>
    <mergeCell ref="AC39:AC41"/>
    <mergeCell ref="AD39:AD41"/>
    <mergeCell ref="AE39:AE41"/>
    <mergeCell ref="AF39:AF41"/>
    <mergeCell ref="AG39:AG41"/>
    <mergeCell ref="AH39:AH41"/>
    <mergeCell ref="AI39:AI41"/>
    <mergeCell ref="A42:A44"/>
    <mergeCell ref="B42:B44"/>
    <mergeCell ref="C42:C44"/>
    <mergeCell ref="D42:D44"/>
    <mergeCell ref="E42:E44"/>
    <mergeCell ref="F42:F44"/>
    <mergeCell ref="G42:G44"/>
    <mergeCell ref="H42:H44"/>
    <mergeCell ref="I42:I44"/>
    <mergeCell ref="J42:J44"/>
    <mergeCell ref="K42:K44"/>
    <mergeCell ref="L42:L44"/>
    <mergeCell ref="M42:O44"/>
    <mergeCell ref="R42:R44"/>
    <mergeCell ref="S42:S44"/>
    <mergeCell ref="T42:T44"/>
    <mergeCell ref="U42:U44"/>
    <mergeCell ref="V42:V44"/>
    <mergeCell ref="W42:W44"/>
    <mergeCell ref="X42:X44"/>
    <mergeCell ref="Y42:Y44"/>
    <mergeCell ref="Z42:Z44"/>
    <mergeCell ref="AA42:AA44"/>
    <mergeCell ref="AB42:AB44"/>
    <mergeCell ref="AC42:AC44"/>
    <mergeCell ref="AD42:AD44"/>
    <mergeCell ref="AE42:AE44"/>
    <mergeCell ref="AF42:AF44"/>
    <mergeCell ref="AG42:AG44"/>
    <mergeCell ref="AH42:AH44"/>
    <mergeCell ref="AI42:AI44"/>
    <mergeCell ref="A45:A47"/>
    <mergeCell ref="B45:B47"/>
    <mergeCell ref="C45:C47"/>
    <mergeCell ref="D45:D47"/>
    <mergeCell ref="E45:E47"/>
    <mergeCell ref="F45:F47"/>
    <mergeCell ref="G45:G47"/>
    <mergeCell ref="H45:H47"/>
    <mergeCell ref="I45:I47"/>
    <mergeCell ref="J45:J47"/>
    <mergeCell ref="K45:K47"/>
    <mergeCell ref="L45:L47"/>
    <mergeCell ref="M45:O47"/>
    <mergeCell ref="R45:R47"/>
    <mergeCell ref="S45:S47"/>
    <mergeCell ref="T45:T47"/>
    <mergeCell ref="U45:U47"/>
    <mergeCell ref="V45:V47"/>
    <mergeCell ref="W45:W47"/>
    <mergeCell ref="X45:X47"/>
    <mergeCell ref="Y45:Y47"/>
    <mergeCell ref="Z45:Z47"/>
    <mergeCell ref="AA45:AA47"/>
    <mergeCell ref="AB45:AB47"/>
    <mergeCell ref="AC45:AC47"/>
    <mergeCell ref="AD45:AD47"/>
    <mergeCell ref="AE45:AE47"/>
    <mergeCell ref="AF45:AF47"/>
    <mergeCell ref="AG45:AG47"/>
    <mergeCell ref="AH45:AH47"/>
    <mergeCell ref="AI45:AI47"/>
    <mergeCell ref="A48:A50"/>
    <mergeCell ref="B48:B50"/>
    <mergeCell ref="C48:C50"/>
    <mergeCell ref="D48:D50"/>
    <mergeCell ref="E48:E50"/>
    <mergeCell ref="F48:F50"/>
    <mergeCell ref="G48:G50"/>
    <mergeCell ref="H48:H50"/>
    <mergeCell ref="I48:I50"/>
    <mergeCell ref="J48:J50"/>
    <mergeCell ref="K48:K50"/>
    <mergeCell ref="L48:L50"/>
    <mergeCell ref="M48:O50"/>
    <mergeCell ref="R48:R50"/>
    <mergeCell ref="S48:S50"/>
    <mergeCell ref="T48:T50"/>
    <mergeCell ref="U48:U50"/>
    <mergeCell ref="V48:V50"/>
    <mergeCell ref="W48:W50"/>
    <mergeCell ref="X48:X50"/>
    <mergeCell ref="Y48:Y50"/>
    <mergeCell ref="Z48:Z50"/>
    <mergeCell ref="AA48:AA50"/>
    <mergeCell ref="AB48:AB50"/>
    <mergeCell ref="AC48:AC50"/>
    <mergeCell ref="AD48:AD50"/>
    <mergeCell ref="AE48:AE50"/>
    <mergeCell ref="AF48:AF50"/>
    <mergeCell ref="AG48:AG50"/>
    <mergeCell ref="AH48:AH50"/>
    <mergeCell ref="AI48:AI50"/>
    <mergeCell ref="Q51:Q52"/>
    <mergeCell ref="R51:R52"/>
    <mergeCell ref="S51:S52"/>
    <mergeCell ref="T51:T52"/>
    <mergeCell ref="U51:U52"/>
    <mergeCell ref="V51:V52"/>
    <mergeCell ref="W51:W52"/>
    <mergeCell ref="X51:X52"/>
    <mergeCell ref="Y51:Y52"/>
    <mergeCell ref="Z51:Z52"/>
    <mergeCell ref="AA51:AA52"/>
    <mergeCell ref="AB51:AB52"/>
    <mergeCell ref="AC51:AC52"/>
    <mergeCell ref="AD51:AD52"/>
    <mergeCell ref="AE51:AE52"/>
    <mergeCell ref="AF51:AF52"/>
    <mergeCell ref="AG51:AG52"/>
    <mergeCell ref="AH51:AH52"/>
    <mergeCell ref="AI51:AI52"/>
  </mergeCells>
  <phoneticPr fontId="1"/>
  <conditionalFormatting sqref="K9:K11">
    <cfRule type="expression" dxfId="19" priority="1">
      <formula>OR($H$9="育休中",$H$9="退職済")</formula>
    </cfRule>
  </conditionalFormatting>
  <conditionalFormatting sqref="J9:J11">
    <cfRule type="expression" dxfId="18" priority="3">
      <formula>OR($H$9="育休中",$H$9="退職済")</formula>
    </cfRule>
  </conditionalFormatting>
  <conditionalFormatting sqref="L9:L11">
    <cfRule type="expression" dxfId="17" priority="2">
      <formula>OR($H$9="育休中",$H$9="退職済")</formula>
    </cfRule>
  </conditionalFormatting>
  <conditionalFormatting sqref="K12:K50">
    <cfRule type="expression" dxfId="16" priority="4">
      <formula>OR($H$9="育休中",$H$9="退職済")</formula>
    </cfRule>
  </conditionalFormatting>
  <conditionalFormatting sqref="K6:K8">
    <cfRule type="expression" dxfId="15" priority="5">
      <formula>OR($H$9="育休中",$H$9="退職済")</formula>
    </cfRule>
  </conditionalFormatting>
  <conditionalFormatting sqref="J18:J20">
    <cfRule type="expression" dxfId="14" priority="7">
      <formula>OR($H$9="育休中",$H$9="退職済")</formula>
    </cfRule>
  </conditionalFormatting>
  <conditionalFormatting sqref="J12:J17 J21:J50">
    <cfRule type="expression" dxfId="13" priority="9">
      <formula>OR($H$9="育休中",$H$9="退職済")</formula>
    </cfRule>
  </conditionalFormatting>
  <conditionalFormatting sqref="J6:J8">
    <cfRule type="expression" dxfId="12" priority="16">
      <formula>OR($H$9="育休中",$H$9="退職済")</formula>
    </cfRule>
  </conditionalFormatting>
  <conditionalFormatting sqref="L12:L50">
    <cfRule type="expression" dxfId="11" priority="6">
      <formula>OR($H$9="育休中",$H$9="退職済")</formula>
    </cfRule>
  </conditionalFormatting>
  <conditionalFormatting sqref="L6:L8">
    <cfRule type="expression" dxfId="10" priority="15">
      <formula>OR($H$9="育休中",$H$9="退職済")</formula>
    </cfRule>
  </conditionalFormatting>
  <dataValidations count="6">
    <dataValidation type="list" allowBlank="1" showDropDown="0" showInputMessage="1" showErrorMessage="1" sqref="J6:J50">
      <formula1>"3,3.25,3.5,3.75,4,4.25,4.5,4.75,5,5.25,5.5,5.75,6,6.25,6.5,6.75,7,7.25,7.5,7.75,8,8.25,8.5,8.75,9"</formula1>
    </dataValidation>
    <dataValidation type="list" allowBlank="1" showDropDown="0" showInputMessage="1" showErrorMessage="1" sqref="L6:L50">
      <formula1>"1,2,3,4,5,6,7"</formula1>
    </dataValidation>
    <dataValidation type="list" allowBlank="1" showDropDown="0" showInputMessage="1" showErrorMessage="1" sqref="K6:K50">
      <formula1>"1,2,3,4,5,6,7,8,9,10,11,12,13,14,15,16,17,18,19,20,21,22,23,24,25,26,27,28,29,30,31"</formula1>
    </dataValidation>
    <dataValidation type="list" allowBlank="1" showDropDown="0" showInputMessage="1" showErrorMessage="1" sqref="H6:H50">
      <formula1>"選択,常勤,非常勤（パート含む）,育児短時間,育休中,退職済み,その他"</formula1>
    </dataValidation>
    <dataValidation type="list" allowBlank="1" showDropDown="0" showInputMessage="1" showErrorMessage="0" sqref="E6:E50">
      <formula1>INDIRECT(B6)</formula1>
    </dataValidation>
    <dataValidation type="list" allowBlank="1" showDropDown="0" showInputMessage="1" showErrorMessage="1" sqref="B6:B50">
      <formula1>"選択,施設長,生活相談員,介護職員,看護職員,栄養士,管理栄養士,事務員,調理員,医師,その他"</formula1>
    </dataValidation>
  </dataValidations>
  <pageMargins left="0.75" right="0.28999999999999998" top="0.96000000000000008" bottom="0.16" header="0.26" footer="0.18"/>
  <pageSetup paperSize="9" scale="79" firstPageNumber="36" fitToWidth="1" fitToHeight="1" orientation="landscape" usePrinterDefaults="1" useFirstPageNumber="1" r:id="rId1"/>
  <headerFooter alignWithMargins="0">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AI71"/>
  <sheetViews>
    <sheetView view="pageBreakPreview" zoomScaleSheetLayoutView="100" workbookViewId="0">
      <selection activeCell="E1" sqref="E1"/>
    </sheetView>
  </sheetViews>
  <sheetFormatPr defaultRowHeight="13"/>
  <cols>
    <col min="1" max="1" width="2.25" customWidth="1"/>
    <col min="2" max="2" width="11.5" customWidth="1"/>
    <col min="3" max="3" width="17.875" customWidth="1"/>
    <col min="4" max="4" width="14.875" customWidth="1"/>
    <col min="5" max="5" width="9" bestFit="1" customWidth="1"/>
    <col min="6" max="6" width="6.5" customWidth="1"/>
    <col min="7" max="7" width="7" customWidth="1"/>
    <col min="8" max="8" width="13.75" customWidth="1"/>
    <col min="9" max="9" width="12.625" customWidth="1"/>
    <col min="10" max="10" width="13.375" customWidth="1"/>
    <col min="11" max="11" width="10.25" customWidth="1"/>
    <col min="12" max="12" width="12.75" customWidth="1"/>
    <col min="13" max="13" width="11.375" bestFit="1" customWidth="1"/>
    <col min="14" max="14" width="9.875" customWidth="1"/>
    <col min="15" max="264" width="9" bestFit="1" customWidth="1"/>
  </cols>
  <sheetData>
    <row r="1" spans="1:35" ht="15.75" customHeight="1">
      <c r="B1" s="4" t="s">
        <v>593</v>
      </c>
      <c r="C1" s="4"/>
      <c r="D1" s="4"/>
      <c r="E1" s="332" t="s">
        <v>858</v>
      </c>
      <c r="F1" s="4"/>
      <c r="G1" s="4"/>
      <c r="H1" s="4"/>
      <c r="I1" s="4"/>
      <c r="J1" s="4"/>
      <c r="K1" s="4"/>
      <c r="L1" s="4"/>
      <c r="M1" s="4"/>
      <c r="N1" s="4"/>
      <c r="O1" s="4"/>
    </row>
    <row r="2" spans="1:35" ht="15.75" customHeight="1">
      <c r="B2" s="899" t="s">
        <v>934</v>
      </c>
      <c r="C2" s="4"/>
      <c r="D2" s="4"/>
      <c r="E2" s="332"/>
      <c r="F2" s="4"/>
      <c r="G2" s="4"/>
      <c r="H2" s="4"/>
      <c r="I2" s="4"/>
      <c r="J2" s="4"/>
      <c r="K2" s="4"/>
      <c r="L2" s="4"/>
      <c r="M2" s="4"/>
      <c r="N2" s="4"/>
      <c r="O2" s="4"/>
    </row>
    <row r="3" spans="1:35" s="891" customFormat="1" ht="9.9499999999999993" customHeight="1">
      <c r="A3" s="892"/>
      <c r="B3" s="900"/>
      <c r="C3" s="900"/>
      <c r="D3" s="900"/>
      <c r="E3" s="918" t="s">
        <v>174</v>
      </c>
      <c r="F3" s="924" t="s">
        <v>277</v>
      </c>
      <c r="G3" s="927"/>
      <c r="H3" s="928"/>
      <c r="I3" s="934" t="s">
        <v>752</v>
      </c>
      <c r="J3" s="940"/>
      <c r="K3" s="940"/>
      <c r="L3" s="949"/>
      <c r="M3" s="953" t="s">
        <v>280</v>
      </c>
      <c r="N3" s="953"/>
      <c r="O3" s="953"/>
      <c r="P3" s="964"/>
      <c r="V3" s="988"/>
      <c r="AB3" s="988"/>
      <c r="AH3" s="988"/>
    </row>
    <row r="4" spans="1:35" s="891" customFormat="1" ht="9.9499999999999993" customHeight="1">
      <c r="A4" s="893" t="s">
        <v>224</v>
      </c>
      <c r="B4" s="901" t="s">
        <v>572</v>
      </c>
      <c r="C4" s="901" t="s">
        <v>275</v>
      </c>
      <c r="D4" s="901" t="s">
        <v>616</v>
      </c>
      <c r="E4" s="919"/>
      <c r="F4" s="11"/>
      <c r="G4" s="901" t="s">
        <v>131</v>
      </c>
      <c r="H4" s="929" t="s">
        <v>749</v>
      </c>
      <c r="I4" s="935" t="s">
        <v>155</v>
      </c>
      <c r="J4" s="941" t="s">
        <v>665</v>
      </c>
      <c r="K4" s="941" t="s">
        <v>932</v>
      </c>
      <c r="L4" s="941" t="s">
        <v>751</v>
      </c>
      <c r="M4" s="953"/>
      <c r="N4" s="953"/>
      <c r="O4" s="953"/>
      <c r="P4" s="964"/>
      <c r="R4" s="968" t="s">
        <v>197</v>
      </c>
      <c r="S4" s="972"/>
      <c r="T4" s="972"/>
      <c r="U4" s="972"/>
      <c r="V4" s="972"/>
      <c r="W4" s="993"/>
      <c r="X4" s="968" t="str">
        <v>介護職員</v>
      </c>
      <c r="Y4" s="972"/>
      <c r="Z4" s="972"/>
      <c r="AA4" s="972"/>
      <c r="AB4" s="972"/>
      <c r="AC4" s="993"/>
      <c r="AD4" s="968" t="s">
        <v>903</v>
      </c>
      <c r="AE4" s="972"/>
      <c r="AF4" s="972"/>
      <c r="AG4" s="972"/>
      <c r="AH4" s="972"/>
      <c r="AI4" s="993"/>
    </row>
    <row r="5" spans="1:35" s="891" customFormat="1" ht="12.75" customHeight="1">
      <c r="A5" s="894"/>
      <c r="B5" s="902"/>
      <c r="C5" s="902"/>
      <c r="D5" s="902"/>
      <c r="E5" s="920"/>
      <c r="F5" s="12"/>
      <c r="G5" s="902" t="s">
        <v>278</v>
      </c>
      <c r="H5" s="930"/>
      <c r="I5" s="936"/>
      <c r="J5" s="942"/>
      <c r="K5" s="942"/>
      <c r="L5" s="942"/>
      <c r="M5" s="954"/>
      <c r="N5" s="954"/>
      <c r="O5" s="954"/>
      <c r="P5" s="964"/>
      <c r="R5" s="969" t="s">
        <v>434</v>
      </c>
      <c r="S5" s="973" t="s">
        <v>37</v>
      </c>
      <c r="T5" s="979" t="s">
        <v>841</v>
      </c>
      <c r="U5" s="985" t="s">
        <v>925</v>
      </c>
      <c r="V5" s="989" t="s">
        <v>933</v>
      </c>
      <c r="W5" s="994" t="s">
        <v>717</v>
      </c>
      <c r="X5" s="969" t="s">
        <v>434</v>
      </c>
      <c r="Y5" s="973" t="s">
        <v>37</v>
      </c>
      <c r="Z5" s="979" t="s">
        <v>841</v>
      </c>
      <c r="AA5" s="985" t="s">
        <v>925</v>
      </c>
      <c r="AB5" s="989" t="s">
        <v>933</v>
      </c>
      <c r="AC5" s="994" t="s">
        <v>717</v>
      </c>
      <c r="AD5" s="969" t="s">
        <v>434</v>
      </c>
      <c r="AE5" s="973" t="s">
        <v>37</v>
      </c>
      <c r="AF5" s="979" t="s">
        <v>841</v>
      </c>
      <c r="AG5" s="985" t="s">
        <v>925</v>
      </c>
      <c r="AH5" s="989" t="s">
        <v>933</v>
      </c>
      <c r="AI5" s="994" t="s">
        <v>717</v>
      </c>
    </row>
    <row r="6" spans="1:35" s="891" customFormat="1" ht="13.5" customHeight="1">
      <c r="A6" s="1000">
        <v>31</v>
      </c>
      <c r="B6" s="903" t="s">
        <v>990</v>
      </c>
      <c r="C6" s="906"/>
      <c r="D6" s="906"/>
      <c r="E6" s="921"/>
      <c r="F6" s="906"/>
      <c r="G6" s="906"/>
      <c r="H6" s="931" t="s">
        <v>990</v>
      </c>
      <c r="I6" s="937"/>
      <c r="J6" s="943"/>
      <c r="K6" s="946"/>
      <c r="L6" s="950"/>
      <c r="M6" s="955" t="s">
        <v>928</v>
      </c>
      <c r="N6" s="959"/>
      <c r="O6" s="961" t="s">
        <v>239</v>
      </c>
      <c r="P6" s="965"/>
      <c r="R6" s="970">
        <f>IF(AND(B6="生活相談員",H6="常勤"),J6*L6,0)</f>
        <v>0</v>
      </c>
      <c r="S6" s="974">
        <f>IF(AND(B6="生活相談員",H6="常勤",J6*L6&gt;=32),J6*L6,0)</f>
        <v>0</v>
      </c>
      <c r="T6" s="980">
        <f>IF(AND(B6="生活相談員",H6="常勤",J6*L6&lt;32),32,0)</f>
        <v>0</v>
      </c>
      <c r="U6" s="986">
        <f>IF(AND(B6="生活相談員",H6="非常勤（パート含む）"),J6*L6,0)</f>
        <v>0</v>
      </c>
      <c r="V6" s="990">
        <f>IF(AND(B6="生活相談員",H6="育児短時間"),J6*L6,0)</f>
        <v>0</v>
      </c>
      <c r="W6" s="995">
        <f>IF(AND(B6="生活相談員",H6="育児短時間"),30,0)</f>
        <v>0</v>
      </c>
      <c r="X6" s="970">
        <f>IF(AND(B6="介護職員",H6="常勤"),J6*L6,0)</f>
        <v>0</v>
      </c>
      <c r="Y6" s="974">
        <f>IF(AND(B6="介護職員",H6="常勤",J6*L6&gt;=32),J6*L6,0)</f>
        <v>0</v>
      </c>
      <c r="Z6" s="980">
        <f>IF(AND(B6="介護職員",H6="常勤",J6*L6&lt;32),32,0)</f>
        <v>0</v>
      </c>
      <c r="AA6" s="986">
        <f>IF(AND(B6="介護職員",H6="非常勤（パート含む）"),J6*L6,0)</f>
        <v>0</v>
      </c>
      <c r="AB6" s="990">
        <f>IF(AND(B6="介護職員",H6="育児短時間"),J6*L6,0)</f>
        <v>0</v>
      </c>
      <c r="AC6" s="995">
        <f>IF(AND(B6="介護職員",H6="育児短時間"),30,0)</f>
        <v>0</v>
      </c>
      <c r="AD6" s="970">
        <f>IF(AND(B6="看護職員",H6="常勤"),J6*L6,0)</f>
        <v>0</v>
      </c>
      <c r="AE6" s="974">
        <f>IF(AND(B6="看護職員",H6="常勤",J6*L6&gt;=32),J6*L6,0)</f>
        <v>0</v>
      </c>
      <c r="AF6" s="980">
        <f>IF(AND(B6="看護職員",H6="常勤",J6*L6&lt;32),32,0)</f>
        <v>0</v>
      </c>
      <c r="AG6" s="986">
        <f>IF(AND(B6="看護職員",H6="非常勤（パート含む）"),J6*L6,0)</f>
        <v>0</v>
      </c>
      <c r="AH6" s="990">
        <f>IF(AND(B6="看護職員",H6="育児短時間"),J6*L6,0)</f>
        <v>0</v>
      </c>
      <c r="AI6" s="995">
        <f>IF(AND(B6="看護職員",H6="育児短時間"),30,0)</f>
        <v>0</v>
      </c>
    </row>
    <row r="7" spans="1:35" s="891" customFormat="1" ht="13.5" customHeight="1">
      <c r="A7" s="1001"/>
      <c r="B7" s="904"/>
      <c r="C7" s="907"/>
      <c r="D7" s="907"/>
      <c r="E7" s="922"/>
      <c r="F7" s="907"/>
      <c r="G7" s="907"/>
      <c r="H7" s="932"/>
      <c r="I7" s="938"/>
      <c r="J7" s="944"/>
      <c r="K7" s="947"/>
      <c r="L7" s="951"/>
      <c r="M7" s="956" t="s">
        <v>526</v>
      </c>
      <c r="N7" s="958"/>
      <c r="O7" s="962" t="s">
        <v>837</v>
      </c>
      <c r="P7" s="965"/>
      <c r="R7" s="970"/>
      <c r="S7" s="975"/>
      <c r="T7" s="981"/>
      <c r="U7" s="986"/>
      <c r="V7" s="991"/>
      <c r="W7" s="996"/>
      <c r="X7" s="970"/>
      <c r="Y7" s="975"/>
      <c r="Z7" s="981"/>
      <c r="AA7" s="986"/>
      <c r="AB7" s="991"/>
      <c r="AC7" s="996"/>
      <c r="AD7" s="970"/>
      <c r="AE7" s="975"/>
      <c r="AF7" s="981"/>
      <c r="AG7" s="986"/>
      <c r="AH7" s="991"/>
      <c r="AI7" s="996"/>
    </row>
    <row r="8" spans="1:35" s="891" customFormat="1" ht="13.5" customHeight="1">
      <c r="A8" s="1002"/>
      <c r="B8" s="905"/>
      <c r="C8" s="908"/>
      <c r="D8" s="908"/>
      <c r="E8" s="923"/>
      <c r="F8" s="908"/>
      <c r="G8" s="908"/>
      <c r="H8" s="933"/>
      <c r="I8" s="939"/>
      <c r="J8" s="945"/>
      <c r="K8" s="948"/>
      <c r="L8" s="952"/>
      <c r="M8" s="957"/>
      <c r="N8" s="960"/>
      <c r="O8" s="963"/>
      <c r="P8" s="965"/>
      <c r="R8" s="970"/>
      <c r="S8" s="976"/>
      <c r="T8" s="982"/>
      <c r="U8" s="986"/>
      <c r="V8" s="992"/>
      <c r="W8" s="997"/>
      <c r="X8" s="970"/>
      <c r="Y8" s="976"/>
      <c r="Z8" s="982"/>
      <c r="AA8" s="986"/>
      <c r="AB8" s="992"/>
      <c r="AC8" s="997"/>
      <c r="AD8" s="970"/>
      <c r="AE8" s="976"/>
      <c r="AF8" s="982"/>
      <c r="AG8" s="986"/>
      <c r="AH8" s="992"/>
      <c r="AI8" s="997"/>
    </row>
    <row r="9" spans="1:35" s="891" customFormat="1" ht="13.5" customHeight="1">
      <c r="A9" s="1000">
        <v>32</v>
      </c>
      <c r="B9" s="903"/>
      <c r="C9" s="906"/>
      <c r="D9" s="906"/>
      <c r="E9" s="921"/>
      <c r="F9" s="906"/>
      <c r="G9" s="906"/>
      <c r="H9" s="931"/>
      <c r="I9" s="937"/>
      <c r="J9" s="943"/>
      <c r="K9" s="946"/>
      <c r="L9" s="946"/>
      <c r="M9" s="908"/>
      <c r="N9" s="908"/>
      <c r="O9" s="908"/>
      <c r="R9" s="970">
        <f>IF(AND(B9="生活相談員",H9="常勤"),J9*L9,0)</f>
        <v>0</v>
      </c>
      <c r="S9" s="974">
        <f>IF(AND(B9="生活相談員",H9="常勤",J9*L9&gt;=32),J9*L9,0)</f>
        <v>0</v>
      </c>
      <c r="T9" s="980">
        <f>IF(AND(B9="生活相談員",H9="常勤",J9*L9&lt;32),32,0)</f>
        <v>0</v>
      </c>
      <c r="U9" s="986">
        <f>IF(AND(B9="生活相談員",H9="非常勤（パート含む）"),J9*L9,0)</f>
        <v>0</v>
      </c>
      <c r="V9" s="990">
        <f>IF(AND(B9="生活相談員",H9="育児短時間"),J9*L9,0)</f>
        <v>0</v>
      </c>
      <c r="W9" s="995">
        <f>IF(AND(B9="生活相談員",H9="育児短時間"),30,0)</f>
        <v>0</v>
      </c>
      <c r="X9" s="970">
        <f>IF(AND(B9="介護職員",H9="常勤"),J9*L9,0)</f>
        <v>0</v>
      </c>
      <c r="Y9" s="974">
        <f>IF(AND(B9="介護職員",H9="常勤",J9*L9&gt;=32),J9*L9,0)</f>
        <v>0</v>
      </c>
      <c r="Z9" s="980">
        <f>IF(AND(B9="介護職員",H9="常勤",J9*L9&lt;32),32,0)</f>
        <v>0</v>
      </c>
      <c r="AA9" s="986">
        <f>IF(AND(B9="介護職員",H9="非常勤（パート含む）"),J9*L9,0)</f>
        <v>0</v>
      </c>
      <c r="AB9" s="990">
        <f>IF(AND(B9="介護職員",H9="育児短時間"),J9*L9,0)</f>
        <v>0</v>
      </c>
      <c r="AC9" s="995">
        <f>IF(AND(B9="介護職員",H9="育児短時間"),30,0)</f>
        <v>0</v>
      </c>
      <c r="AD9" s="970">
        <f>IF(AND(B9="看護職員",H9="常勤"),J9*L9,0)</f>
        <v>0</v>
      </c>
      <c r="AE9" s="974">
        <f>IF(AND(B9="看護職員",H9="常勤",J9*L9&gt;=32),J9*L9,0)</f>
        <v>0</v>
      </c>
      <c r="AF9" s="980">
        <f>IF(AND(B9="看護職員",H9="常勤",J9*L9&lt;32),32,0)</f>
        <v>0</v>
      </c>
      <c r="AG9" s="986">
        <f>IF(AND(B9="看護職員",H9="非常勤（パート含む）"),J9*L9,0)</f>
        <v>0</v>
      </c>
      <c r="AH9" s="990">
        <f>IF(AND(B9="看護職員",H9="育児短時間"),J9*L9,0)</f>
        <v>0</v>
      </c>
      <c r="AI9" s="995">
        <f>IF(AND(B9="看護職員",H9="育児短時間"),30,0)</f>
        <v>0</v>
      </c>
    </row>
    <row r="10" spans="1:35" s="891" customFormat="1" ht="13.5" customHeight="1">
      <c r="A10" s="1001"/>
      <c r="B10" s="904"/>
      <c r="C10" s="907"/>
      <c r="D10" s="907"/>
      <c r="E10" s="922"/>
      <c r="F10" s="907"/>
      <c r="G10" s="907"/>
      <c r="H10" s="932"/>
      <c r="I10" s="938"/>
      <c r="J10" s="944"/>
      <c r="K10" s="947"/>
      <c r="L10" s="947"/>
      <c r="M10" s="958"/>
      <c r="N10" s="958"/>
      <c r="O10" s="958"/>
      <c r="R10" s="970"/>
      <c r="S10" s="975"/>
      <c r="T10" s="981"/>
      <c r="U10" s="986"/>
      <c r="V10" s="991"/>
      <c r="W10" s="996"/>
      <c r="X10" s="970"/>
      <c r="Y10" s="975"/>
      <c r="Z10" s="981"/>
      <c r="AA10" s="986"/>
      <c r="AB10" s="991"/>
      <c r="AC10" s="996"/>
      <c r="AD10" s="970"/>
      <c r="AE10" s="975"/>
      <c r="AF10" s="981"/>
      <c r="AG10" s="986"/>
      <c r="AH10" s="991"/>
      <c r="AI10" s="996"/>
    </row>
    <row r="11" spans="1:35" s="891" customFormat="1" ht="13.5" customHeight="1">
      <c r="A11" s="1002"/>
      <c r="B11" s="905"/>
      <c r="C11" s="908"/>
      <c r="D11" s="908"/>
      <c r="E11" s="923"/>
      <c r="F11" s="908"/>
      <c r="G11" s="908"/>
      <c r="H11" s="933"/>
      <c r="I11" s="939"/>
      <c r="J11" s="945"/>
      <c r="K11" s="948"/>
      <c r="L11" s="948"/>
      <c r="M11" s="958"/>
      <c r="N11" s="958"/>
      <c r="O11" s="958"/>
      <c r="R11" s="970"/>
      <c r="S11" s="976"/>
      <c r="T11" s="982"/>
      <c r="U11" s="986"/>
      <c r="V11" s="992"/>
      <c r="W11" s="997"/>
      <c r="X11" s="970"/>
      <c r="Y11" s="976"/>
      <c r="Z11" s="982"/>
      <c r="AA11" s="986"/>
      <c r="AB11" s="992"/>
      <c r="AC11" s="997"/>
      <c r="AD11" s="970"/>
      <c r="AE11" s="976"/>
      <c r="AF11" s="982"/>
      <c r="AG11" s="986"/>
      <c r="AH11" s="992"/>
      <c r="AI11" s="997"/>
    </row>
    <row r="12" spans="1:35" s="891" customFormat="1" ht="13.5" customHeight="1">
      <c r="A12" s="1000">
        <v>33</v>
      </c>
      <c r="B12" s="903"/>
      <c r="C12" s="906"/>
      <c r="D12" s="906"/>
      <c r="E12" s="921"/>
      <c r="F12" s="906"/>
      <c r="G12" s="906"/>
      <c r="H12" s="931"/>
      <c r="I12" s="937"/>
      <c r="J12" s="943"/>
      <c r="K12" s="946"/>
      <c r="L12" s="946"/>
      <c r="M12" s="958"/>
      <c r="N12" s="958"/>
      <c r="O12" s="958"/>
      <c r="R12" s="970">
        <f>IF(AND(B12="生活相談員",H12="常勤"),J12*L12,0)</f>
        <v>0</v>
      </c>
      <c r="S12" s="974">
        <f>IF(AND(B12="生活相談員",H12="常勤",J12*L12&gt;=32),J12*L12,0)</f>
        <v>0</v>
      </c>
      <c r="T12" s="980">
        <f>IF(AND(B12="生活相談員",H12="常勤",J12*L12&lt;32),32,0)</f>
        <v>0</v>
      </c>
      <c r="U12" s="986">
        <f>IF(AND(B12="生活相談員",H12="非常勤（パート含む）"),J12*L12,0)</f>
        <v>0</v>
      </c>
      <c r="V12" s="990">
        <f>IF(AND(B12="生活相談員",H12="育児短時間"),J12*L12,0)</f>
        <v>0</v>
      </c>
      <c r="W12" s="995">
        <f>IF(AND(B12="生活相談員",H12="育児短時間"),30,0)</f>
        <v>0</v>
      </c>
      <c r="X12" s="970">
        <f>IF(AND(B12="介護職員",H12="常勤"),J12*L12,0)</f>
        <v>0</v>
      </c>
      <c r="Y12" s="974">
        <f>IF(AND(B12="介護職員",H12="常勤",J12*L12&gt;=32),J12*L12,0)</f>
        <v>0</v>
      </c>
      <c r="Z12" s="980">
        <f>IF(AND(B12="介護職員",H12="常勤",J12*L12&lt;32),32,0)</f>
        <v>0</v>
      </c>
      <c r="AA12" s="986">
        <f>IF(AND(B12="介護職員",H12="非常勤（パート含む）"),J12*L12,0)</f>
        <v>0</v>
      </c>
      <c r="AB12" s="990">
        <f>IF(AND(B12="介護職員",H12="育児短時間"),J12*L12,0)</f>
        <v>0</v>
      </c>
      <c r="AC12" s="995">
        <f>IF(AND(B12="介護職員",H12="育児短時間"),30,0)</f>
        <v>0</v>
      </c>
      <c r="AD12" s="970">
        <f>IF(AND(B12="看護職員",H12="常勤"),J12*L12,0)</f>
        <v>0</v>
      </c>
      <c r="AE12" s="974">
        <f>IF(AND(B12="看護職員",H12="常勤",J12*L12&gt;=32),J12*L12,0)</f>
        <v>0</v>
      </c>
      <c r="AF12" s="980">
        <f>IF(AND(B12="看護職員",H12="常勤",J12*L12&lt;32),32,0)</f>
        <v>0</v>
      </c>
      <c r="AG12" s="986">
        <f>IF(AND(B12="看護職員",H12="非常勤（パート含む）"),J12*L12,0)</f>
        <v>0</v>
      </c>
      <c r="AH12" s="990">
        <f>IF(AND(B12="看護職員",H12="育児短時間"),J12*L12,0)</f>
        <v>0</v>
      </c>
      <c r="AI12" s="995">
        <f>IF(AND(B12="看護職員",H12="育児短時間"),30,0)</f>
        <v>0</v>
      </c>
    </row>
    <row r="13" spans="1:35" s="891" customFormat="1" ht="13.5" customHeight="1">
      <c r="A13" s="1001"/>
      <c r="B13" s="904"/>
      <c r="C13" s="907"/>
      <c r="D13" s="907"/>
      <c r="E13" s="922"/>
      <c r="F13" s="907"/>
      <c r="G13" s="907"/>
      <c r="H13" s="932"/>
      <c r="I13" s="938"/>
      <c r="J13" s="944"/>
      <c r="K13" s="947"/>
      <c r="L13" s="947"/>
      <c r="M13" s="958"/>
      <c r="N13" s="958"/>
      <c r="O13" s="958"/>
      <c r="R13" s="970"/>
      <c r="S13" s="975"/>
      <c r="T13" s="981"/>
      <c r="U13" s="986"/>
      <c r="V13" s="991"/>
      <c r="W13" s="996"/>
      <c r="X13" s="970"/>
      <c r="Y13" s="975"/>
      <c r="Z13" s="981"/>
      <c r="AA13" s="986"/>
      <c r="AB13" s="991"/>
      <c r="AC13" s="996"/>
      <c r="AD13" s="970"/>
      <c r="AE13" s="975"/>
      <c r="AF13" s="981"/>
      <c r="AG13" s="986"/>
      <c r="AH13" s="991"/>
      <c r="AI13" s="996"/>
    </row>
    <row r="14" spans="1:35" s="891" customFormat="1" ht="13.5" customHeight="1">
      <c r="A14" s="1002"/>
      <c r="B14" s="905"/>
      <c r="C14" s="908"/>
      <c r="D14" s="908"/>
      <c r="E14" s="923"/>
      <c r="F14" s="908"/>
      <c r="G14" s="908"/>
      <c r="H14" s="933"/>
      <c r="I14" s="939"/>
      <c r="J14" s="945"/>
      <c r="K14" s="948"/>
      <c r="L14" s="948"/>
      <c r="M14" s="958"/>
      <c r="N14" s="958"/>
      <c r="O14" s="958"/>
      <c r="R14" s="970"/>
      <c r="S14" s="976"/>
      <c r="T14" s="982"/>
      <c r="U14" s="986"/>
      <c r="V14" s="992"/>
      <c r="W14" s="997"/>
      <c r="X14" s="970"/>
      <c r="Y14" s="976"/>
      <c r="Z14" s="982"/>
      <c r="AA14" s="986"/>
      <c r="AB14" s="992"/>
      <c r="AC14" s="997"/>
      <c r="AD14" s="970"/>
      <c r="AE14" s="976"/>
      <c r="AF14" s="982"/>
      <c r="AG14" s="986"/>
      <c r="AH14" s="992"/>
      <c r="AI14" s="997"/>
    </row>
    <row r="15" spans="1:35" s="891" customFormat="1" ht="13.5" customHeight="1">
      <c r="A15" s="1000">
        <v>34</v>
      </c>
      <c r="B15" s="903"/>
      <c r="C15" s="906"/>
      <c r="D15" s="906"/>
      <c r="E15" s="921"/>
      <c r="F15" s="906"/>
      <c r="G15" s="906"/>
      <c r="H15" s="931"/>
      <c r="I15" s="937"/>
      <c r="J15" s="943"/>
      <c r="K15" s="946"/>
      <c r="L15" s="946"/>
      <c r="M15" s="958"/>
      <c r="N15" s="958"/>
      <c r="O15" s="958"/>
      <c r="R15" s="970">
        <f>IF(AND(B15="生活相談員",H15="常勤"),J15*L15,0)</f>
        <v>0</v>
      </c>
      <c r="S15" s="974">
        <f>IF(AND(B15="生活相談員",H15="常勤",J15*L15&gt;=32),J15*L15,0)</f>
        <v>0</v>
      </c>
      <c r="T15" s="980">
        <f>IF(AND(B15="生活相談員",H15="常勤",J15*L15&lt;32),32,0)</f>
        <v>0</v>
      </c>
      <c r="U15" s="986">
        <f>IF(AND(B15="生活相談員",H15="非常勤（パート含む）"),J15*L15,0)</f>
        <v>0</v>
      </c>
      <c r="V15" s="990">
        <f>IF(AND(B15="生活相談員",H15="育児短時間"),J15*L15,0)</f>
        <v>0</v>
      </c>
      <c r="W15" s="995">
        <f>IF(AND(B15="生活相談員",H15="育児短時間"),30,0)</f>
        <v>0</v>
      </c>
      <c r="X15" s="970">
        <f>IF(AND(B15="介護職員",H15="常勤"),J15*L15,0)</f>
        <v>0</v>
      </c>
      <c r="Y15" s="974">
        <f>IF(AND(B15="介護職員",H15="常勤",J15*L15&gt;=32),J15*L15,0)</f>
        <v>0</v>
      </c>
      <c r="Z15" s="980">
        <f>IF(AND(B15="介護職員",H15="常勤",J15*L15&lt;32),32,0)</f>
        <v>0</v>
      </c>
      <c r="AA15" s="986">
        <f>IF(AND(B15="介護職員",H15="非常勤（パート含む）"),J15*L15,0)</f>
        <v>0</v>
      </c>
      <c r="AB15" s="990">
        <f>IF(AND(B15="介護職員",H15="育児短時間"),J15*L15,0)</f>
        <v>0</v>
      </c>
      <c r="AC15" s="995">
        <f>IF(AND(B15="介護職員",H15="育児短時間"),30,0)</f>
        <v>0</v>
      </c>
      <c r="AD15" s="970">
        <f>IF(AND(B15="看護職員",H15="常勤"),J15*L15,0)</f>
        <v>0</v>
      </c>
      <c r="AE15" s="974">
        <f>IF(AND(B15="看護職員",H15="常勤",J15*L15&gt;=32),J15*L15,0)</f>
        <v>0</v>
      </c>
      <c r="AF15" s="980">
        <f>IF(AND(B15="看護職員",H15="常勤",J15*L15&lt;32),32,0)</f>
        <v>0</v>
      </c>
      <c r="AG15" s="986">
        <f>IF(AND(B15="看護職員",H15="非常勤（パート含む）"),J15*L15,0)</f>
        <v>0</v>
      </c>
      <c r="AH15" s="990">
        <f>IF(AND(B15="看護職員",H15="育児短時間"),J15*L15,0)</f>
        <v>0</v>
      </c>
      <c r="AI15" s="995">
        <f>IF(AND(B15="看護職員",H15="育児短時間"),30,0)</f>
        <v>0</v>
      </c>
    </row>
    <row r="16" spans="1:35" s="891" customFormat="1" ht="13.5" customHeight="1">
      <c r="A16" s="1001"/>
      <c r="B16" s="904"/>
      <c r="C16" s="907"/>
      <c r="D16" s="907"/>
      <c r="E16" s="922"/>
      <c r="F16" s="907"/>
      <c r="G16" s="907"/>
      <c r="H16" s="932"/>
      <c r="I16" s="938"/>
      <c r="J16" s="944"/>
      <c r="K16" s="947"/>
      <c r="L16" s="947"/>
      <c r="M16" s="958"/>
      <c r="N16" s="958"/>
      <c r="O16" s="958"/>
      <c r="R16" s="970"/>
      <c r="S16" s="975"/>
      <c r="T16" s="981"/>
      <c r="U16" s="986"/>
      <c r="V16" s="991"/>
      <c r="W16" s="996"/>
      <c r="X16" s="970"/>
      <c r="Y16" s="975"/>
      <c r="Z16" s="981"/>
      <c r="AA16" s="986"/>
      <c r="AB16" s="991"/>
      <c r="AC16" s="996"/>
      <c r="AD16" s="970"/>
      <c r="AE16" s="975"/>
      <c r="AF16" s="981"/>
      <c r="AG16" s="986"/>
      <c r="AH16" s="991"/>
      <c r="AI16" s="996"/>
    </row>
    <row r="17" spans="1:35" s="891" customFormat="1" ht="13.5" customHeight="1">
      <c r="A17" s="1002"/>
      <c r="B17" s="905"/>
      <c r="C17" s="908"/>
      <c r="D17" s="908"/>
      <c r="E17" s="923"/>
      <c r="F17" s="908"/>
      <c r="G17" s="908"/>
      <c r="H17" s="933"/>
      <c r="I17" s="939"/>
      <c r="J17" s="945"/>
      <c r="K17" s="948"/>
      <c r="L17" s="948"/>
      <c r="M17" s="958"/>
      <c r="N17" s="958"/>
      <c r="O17" s="958"/>
      <c r="R17" s="970"/>
      <c r="S17" s="976"/>
      <c r="T17" s="982"/>
      <c r="U17" s="986"/>
      <c r="V17" s="992"/>
      <c r="W17" s="997"/>
      <c r="X17" s="970"/>
      <c r="Y17" s="976"/>
      <c r="Z17" s="982"/>
      <c r="AA17" s="986"/>
      <c r="AB17" s="992"/>
      <c r="AC17" s="997"/>
      <c r="AD17" s="970"/>
      <c r="AE17" s="976"/>
      <c r="AF17" s="982"/>
      <c r="AG17" s="986"/>
      <c r="AH17" s="992"/>
      <c r="AI17" s="997"/>
    </row>
    <row r="18" spans="1:35" s="891" customFormat="1" ht="13.5" customHeight="1">
      <c r="A18" s="1000">
        <v>35</v>
      </c>
      <c r="B18" s="903"/>
      <c r="C18" s="906"/>
      <c r="D18" s="906"/>
      <c r="E18" s="921"/>
      <c r="F18" s="906"/>
      <c r="G18" s="906"/>
      <c r="H18" s="931"/>
      <c r="I18" s="937"/>
      <c r="J18" s="943"/>
      <c r="K18" s="946"/>
      <c r="L18" s="946"/>
      <c r="M18" s="958"/>
      <c r="N18" s="958"/>
      <c r="O18" s="958"/>
      <c r="R18" s="970">
        <f>IF(AND(B18="生活相談員",H18="常勤"),J18*L18,0)</f>
        <v>0</v>
      </c>
      <c r="S18" s="974">
        <f>IF(AND(B18="生活相談員",H18="常勤",J18*L18&gt;=32),J18*L18,0)</f>
        <v>0</v>
      </c>
      <c r="T18" s="980">
        <f>IF(AND(B18="生活相談員",H18="常勤",J18*L18&lt;32),32,0)</f>
        <v>0</v>
      </c>
      <c r="U18" s="986">
        <f>IF(AND(B18="生活相談員",H18="非常勤（パート含む）"),J18*L18,0)</f>
        <v>0</v>
      </c>
      <c r="V18" s="990">
        <f>IF(AND(B18="生活相談員",H18="育児短時間"),J18*L18,0)</f>
        <v>0</v>
      </c>
      <c r="W18" s="995">
        <f>IF(AND(B18="生活相談員",H18="育児短時間"),30,0)</f>
        <v>0</v>
      </c>
      <c r="X18" s="970">
        <f>IF(AND(B18="介護職員",H18="常勤"),J18*L18,0)</f>
        <v>0</v>
      </c>
      <c r="Y18" s="974">
        <f>IF(AND(B18="介護職員",H18="常勤",J18*L18&gt;=32),J18*L18,0)</f>
        <v>0</v>
      </c>
      <c r="Z18" s="980">
        <f>IF(AND(B18="介護職員",H18="常勤",J18*L18&lt;32),32,0)</f>
        <v>0</v>
      </c>
      <c r="AA18" s="986">
        <f>IF(AND(B18="介護職員",H18="非常勤（パート含む）"),J18*L18,0)</f>
        <v>0</v>
      </c>
      <c r="AB18" s="990">
        <f>IF(AND(B18="介護職員",H18="育児短時間"),J18*L18,0)</f>
        <v>0</v>
      </c>
      <c r="AC18" s="995">
        <f>IF(AND(B18="介護職員",H18="育児短時間"),30,0)</f>
        <v>0</v>
      </c>
      <c r="AD18" s="970">
        <f>IF(AND(B18="看護職員",H18="常勤"),J18*L18,0)</f>
        <v>0</v>
      </c>
      <c r="AE18" s="974">
        <f>IF(AND(B18="看護職員",H18="常勤",J18*L18&gt;=32),J18*L18,0)</f>
        <v>0</v>
      </c>
      <c r="AF18" s="980">
        <f>IF(AND(B18="看護職員",H18="常勤",J18*L18&lt;32),32,0)</f>
        <v>0</v>
      </c>
      <c r="AG18" s="986">
        <f>IF(AND(B18="看護職員",H18="非常勤（パート含む）"),J18*L18,0)</f>
        <v>0</v>
      </c>
      <c r="AH18" s="990">
        <f>IF(AND(B18="看護職員",H18="育児短時間"),J18*L18,0)</f>
        <v>0</v>
      </c>
      <c r="AI18" s="995">
        <f>IF(AND(B18="看護職員",H18="育児短時間"),30,0)</f>
        <v>0</v>
      </c>
    </row>
    <row r="19" spans="1:35" s="891" customFormat="1" ht="13.5" customHeight="1">
      <c r="A19" s="1001"/>
      <c r="B19" s="904"/>
      <c r="C19" s="907"/>
      <c r="D19" s="907"/>
      <c r="E19" s="922"/>
      <c r="F19" s="907"/>
      <c r="G19" s="907"/>
      <c r="H19" s="932"/>
      <c r="I19" s="938"/>
      <c r="J19" s="944"/>
      <c r="K19" s="947"/>
      <c r="L19" s="947"/>
      <c r="M19" s="958"/>
      <c r="N19" s="958"/>
      <c r="O19" s="958"/>
      <c r="R19" s="970"/>
      <c r="S19" s="975"/>
      <c r="T19" s="981"/>
      <c r="U19" s="986"/>
      <c r="V19" s="991"/>
      <c r="W19" s="996"/>
      <c r="X19" s="970"/>
      <c r="Y19" s="975"/>
      <c r="Z19" s="981"/>
      <c r="AA19" s="986"/>
      <c r="AB19" s="991"/>
      <c r="AC19" s="996"/>
      <c r="AD19" s="970"/>
      <c r="AE19" s="975"/>
      <c r="AF19" s="981"/>
      <c r="AG19" s="986"/>
      <c r="AH19" s="991"/>
      <c r="AI19" s="996"/>
    </row>
    <row r="20" spans="1:35" s="891" customFormat="1" ht="13.5" customHeight="1">
      <c r="A20" s="1002"/>
      <c r="B20" s="905"/>
      <c r="C20" s="908"/>
      <c r="D20" s="908"/>
      <c r="E20" s="923"/>
      <c r="F20" s="908"/>
      <c r="G20" s="908"/>
      <c r="H20" s="933"/>
      <c r="I20" s="939"/>
      <c r="J20" s="945"/>
      <c r="K20" s="948"/>
      <c r="L20" s="948"/>
      <c r="M20" s="958"/>
      <c r="N20" s="958"/>
      <c r="O20" s="958"/>
      <c r="R20" s="970"/>
      <c r="S20" s="976"/>
      <c r="T20" s="982"/>
      <c r="U20" s="986"/>
      <c r="V20" s="992"/>
      <c r="W20" s="997"/>
      <c r="X20" s="970"/>
      <c r="Y20" s="976"/>
      <c r="Z20" s="982"/>
      <c r="AA20" s="986"/>
      <c r="AB20" s="992"/>
      <c r="AC20" s="997"/>
      <c r="AD20" s="970"/>
      <c r="AE20" s="976"/>
      <c r="AF20" s="982"/>
      <c r="AG20" s="986"/>
      <c r="AH20" s="992"/>
      <c r="AI20" s="997"/>
    </row>
    <row r="21" spans="1:35" s="891" customFormat="1" ht="13.5" customHeight="1">
      <c r="A21" s="1000">
        <v>36</v>
      </c>
      <c r="B21" s="903"/>
      <c r="C21" s="906"/>
      <c r="D21" s="906"/>
      <c r="E21" s="921"/>
      <c r="F21" s="906"/>
      <c r="G21" s="906"/>
      <c r="H21" s="931"/>
      <c r="I21" s="937"/>
      <c r="J21" s="943"/>
      <c r="K21" s="946"/>
      <c r="L21" s="946"/>
      <c r="M21" s="958"/>
      <c r="N21" s="958"/>
      <c r="O21" s="958"/>
      <c r="R21" s="970">
        <f>IF(AND(B21="生活相談員",H21="常勤"),J21*L21,0)</f>
        <v>0</v>
      </c>
      <c r="S21" s="974">
        <f>IF(AND(B21="生活相談員",H21="常勤",J21*L21&gt;=32),J21*L21,0)</f>
        <v>0</v>
      </c>
      <c r="T21" s="980">
        <f>IF(AND(B21="生活相談員",H21="常勤",J21*L21&lt;32),32,0)</f>
        <v>0</v>
      </c>
      <c r="U21" s="986">
        <f>IF(AND(B21="生活相談員",H21="非常勤（パート含む）"),J21*L21,0)</f>
        <v>0</v>
      </c>
      <c r="V21" s="990">
        <f>IF(AND(B21="生活相談員",H21="育児短時間"),J21*L21,0)</f>
        <v>0</v>
      </c>
      <c r="W21" s="995">
        <f>IF(AND(B21="生活相談員",H21="育児短時間"),30,0)</f>
        <v>0</v>
      </c>
      <c r="X21" s="970">
        <f>IF(AND(B21="介護職員",H21="常勤"),J21*L21,0)</f>
        <v>0</v>
      </c>
      <c r="Y21" s="974">
        <f>IF(AND(B21="介護職員",H21="常勤",J21*L21&gt;=32),J21*L21,0)</f>
        <v>0</v>
      </c>
      <c r="Z21" s="980">
        <f>IF(AND(B21="介護職員",H21="常勤",J21*L21&lt;32),32,0)</f>
        <v>0</v>
      </c>
      <c r="AA21" s="986">
        <f>IF(AND(B21="介護職員",H21="非常勤（パート含む）"),J21*L21,0)</f>
        <v>0</v>
      </c>
      <c r="AB21" s="990">
        <f>IF(AND(B21="介護職員",H21="育児短時間"),J21*L21,0)</f>
        <v>0</v>
      </c>
      <c r="AC21" s="995">
        <f>IF(AND(B21="介護職員",H21="育児短時間"),30,0)</f>
        <v>0</v>
      </c>
      <c r="AD21" s="970">
        <f>IF(AND(B21="看護職員",H21="常勤"),J21*L21,0)</f>
        <v>0</v>
      </c>
      <c r="AE21" s="974">
        <f>IF(AND(B21="看護職員",H21="常勤",J21*L21&gt;=32),J21*L21,0)</f>
        <v>0</v>
      </c>
      <c r="AF21" s="980">
        <f>IF(AND(B21="看護職員",H21="常勤",J21*L21&lt;32),32,0)</f>
        <v>0</v>
      </c>
      <c r="AG21" s="986">
        <f>IF(AND(B21="看護職員",H21="非常勤（パート含む）"),J21*L21,0)</f>
        <v>0</v>
      </c>
      <c r="AH21" s="990">
        <f>IF(AND(B21="看護職員",H21="育児短時間"),J21*L21,0)</f>
        <v>0</v>
      </c>
      <c r="AI21" s="995">
        <f>IF(AND(B21="看護職員",H21="育児短時間"),30,0)</f>
        <v>0</v>
      </c>
    </row>
    <row r="22" spans="1:35" s="891" customFormat="1" ht="13.5" customHeight="1">
      <c r="A22" s="1001"/>
      <c r="B22" s="904"/>
      <c r="C22" s="907"/>
      <c r="D22" s="907"/>
      <c r="E22" s="922"/>
      <c r="F22" s="907"/>
      <c r="G22" s="907"/>
      <c r="H22" s="932"/>
      <c r="I22" s="938"/>
      <c r="J22" s="944"/>
      <c r="K22" s="947"/>
      <c r="L22" s="947"/>
      <c r="M22" s="958"/>
      <c r="N22" s="958"/>
      <c r="O22" s="958"/>
      <c r="R22" s="970"/>
      <c r="S22" s="975"/>
      <c r="T22" s="981"/>
      <c r="U22" s="986"/>
      <c r="V22" s="991"/>
      <c r="W22" s="996"/>
      <c r="X22" s="970"/>
      <c r="Y22" s="975"/>
      <c r="Z22" s="981"/>
      <c r="AA22" s="986"/>
      <c r="AB22" s="991"/>
      <c r="AC22" s="996"/>
      <c r="AD22" s="970"/>
      <c r="AE22" s="975"/>
      <c r="AF22" s="981"/>
      <c r="AG22" s="986"/>
      <c r="AH22" s="991"/>
      <c r="AI22" s="996"/>
    </row>
    <row r="23" spans="1:35" s="891" customFormat="1" ht="13.5" customHeight="1">
      <c r="A23" s="1002"/>
      <c r="B23" s="905"/>
      <c r="C23" s="908"/>
      <c r="D23" s="908"/>
      <c r="E23" s="923"/>
      <c r="F23" s="908"/>
      <c r="G23" s="908"/>
      <c r="H23" s="933"/>
      <c r="I23" s="939"/>
      <c r="J23" s="945"/>
      <c r="K23" s="948"/>
      <c r="L23" s="948"/>
      <c r="M23" s="958"/>
      <c r="N23" s="958"/>
      <c r="O23" s="958"/>
      <c r="R23" s="970"/>
      <c r="S23" s="976"/>
      <c r="T23" s="982"/>
      <c r="U23" s="986"/>
      <c r="V23" s="992"/>
      <c r="W23" s="997"/>
      <c r="X23" s="970"/>
      <c r="Y23" s="976"/>
      <c r="Z23" s="982"/>
      <c r="AA23" s="986"/>
      <c r="AB23" s="992"/>
      <c r="AC23" s="997"/>
      <c r="AD23" s="970"/>
      <c r="AE23" s="976"/>
      <c r="AF23" s="982"/>
      <c r="AG23" s="986"/>
      <c r="AH23" s="992"/>
      <c r="AI23" s="997"/>
    </row>
    <row r="24" spans="1:35" s="891" customFormat="1" ht="13.5" customHeight="1">
      <c r="A24" s="1000">
        <v>37</v>
      </c>
      <c r="B24" s="903"/>
      <c r="C24" s="906"/>
      <c r="D24" s="906"/>
      <c r="E24" s="921"/>
      <c r="F24" s="906"/>
      <c r="G24" s="906"/>
      <c r="H24" s="931"/>
      <c r="I24" s="937"/>
      <c r="J24" s="943"/>
      <c r="K24" s="946"/>
      <c r="L24" s="946"/>
      <c r="M24" s="958"/>
      <c r="N24" s="958"/>
      <c r="O24" s="958"/>
      <c r="R24" s="970">
        <f>IF(AND(B24="生活相談員",H24="常勤"),J24*L24,0)</f>
        <v>0</v>
      </c>
      <c r="S24" s="974">
        <f>IF(AND(B24="生活相談員",H24="常勤",J24*L24&gt;=32),J24*L24,0)</f>
        <v>0</v>
      </c>
      <c r="T24" s="980">
        <f>IF(AND(B24="生活相談員",H24="常勤",J24*L24&lt;32),32,0)</f>
        <v>0</v>
      </c>
      <c r="U24" s="986">
        <f>IF(AND(B24="生活相談員",H24="非常勤（パート含む）"),J24*L24,0)</f>
        <v>0</v>
      </c>
      <c r="V24" s="990">
        <f>IF(AND(B24="生活相談員",H24="育児短時間"),J24*L24,0)</f>
        <v>0</v>
      </c>
      <c r="W24" s="995">
        <f>IF(AND(B24="生活相談員",H24="育児短時間"),30,0)</f>
        <v>0</v>
      </c>
      <c r="X24" s="970">
        <f>IF(AND(B24="介護職員",H24="常勤"),J24*L24,0)</f>
        <v>0</v>
      </c>
      <c r="Y24" s="974">
        <f>IF(AND(B24="介護職員",H24="常勤",J24*L24&gt;=32),J24*L24,0)</f>
        <v>0</v>
      </c>
      <c r="Z24" s="980">
        <f>IF(AND(B24="介護職員",H24="常勤",J24*L24&lt;32),32,0)</f>
        <v>0</v>
      </c>
      <c r="AA24" s="986">
        <f>IF(AND(B24="介護職員",H24="非常勤（パート含む）"),J24*L24,0)</f>
        <v>0</v>
      </c>
      <c r="AB24" s="990">
        <f>IF(AND(B24="介護職員",H24="育児短時間"),J24*L24,0)</f>
        <v>0</v>
      </c>
      <c r="AC24" s="995">
        <f>IF(AND(B24="介護職員",H24="育児短時間"),30,0)</f>
        <v>0</v>
      </c>
      <c r="AD24" s="970">
        <f>IF(AND(B24="看護職員",H24="常勤"),J24*L24,0)</f>
        <v>0</v>
      </c>
      <c r="AE24" s="974">
        <f>IF(AND(B24="看護職員",H24="常勤",J24*L24&gt;=32),J24*L24,0)</f>
        <v>0</v>
      </c>
      <c r="AF24" s="980">
        <f>IF(AND(B24="看護職員",H24="常勤",J24*L24&lt;32),32,0)</f>
        <v>0</v>
      </c>
      <c r="AG24" s="986">
        <f>IF(AND(B24="看護職員",H24="非常勤（パート含む）"),J24*L24,0)</f>
        <v>0</v>
      </c>
      <c r="AH24" s="990">
        <f>IF(AND(B24="看護職員",H24="育児短時間"),J24*L24,0)</f>
        <v>0</v>
      </c>
      <c r="AI24" s="995">
        <f>IF(AND(B24="看護職員",H24="育児短時間"),30,0)</f>
        <v>0</v>
      </c>
    </row>
    <row r="25" spans="1:35" s="891" customFormat="1" ht="13.5" customHeight="1">
      <c r="A25" s="1001"/>
      <c r="B25" s="904"/>
      <c r="C25" s="907"/>
      <c r="D25" s="907"/>
      <c r="E25" s="922"/>
      <c r="F25" s="907"/>
      <c r="G25" s="907"/>
      <c r="H25" s="932"/>
      <c r="I25" s="938"/>
      <c r="J25" s="944"/>
      <c r="K25" s="947"/>
      <c r="L25" s="947"/>
      <c r="M25" s="958"/>
      <c r="N25" s="958"/>
      <c r="O25" s="958"/>
      <c r="R25" s="970"/>
      <c r="S25" s="975"/>
      <c r="T25" s="981"/>
      <c r="U25" s="986"/>
      <c r="V25" s="991"/>
      <c r="W25" s="996"/>
      <c r="X25" s="970"/>
      <c r="Y25" s="975"/>
      <c r="Z25" s="981"/>
      <c r="AA25" s="986"/>
      <c r="AB25" s="991"/>
      <c r="AC25" s="996"/>
      <c r="AD25" s="970"/>
      <c r="AE25" s="975"/>
      <c r="AF25" s="981"/>
      <c r="AG25" s="986"/>
      <c r="AH25" s="991"/>
      <c r="AI25" s="996"/>
    </row>
    <row r="26" spans="1:35" s="891" customFormat="1" ht="13.5" customHeight="1">
      <c r="A26" s="1002"/>
      <c r="B26" s="905"/>
      <c r="C26" s="908"/>
      <c r="D26" s="908"/>
      <c r="E26" s="923"/>
      <c r="F26" s="908"/>
      <c r="G26" s="908"/>
      <c r="H26" s="933"/>
      <c r="I26" s="939"/>
      <c r="J26" s="945"/>
      <c r="K26" s="948"/>
      <c r="L26" s="948"/>
      <c r="M26" s="958"/>
      <c r="N26" s="958"/>
      <c r="O26" s="958"/>
      <c r="R26" s="970"/>
      <c r="S26" s="976"/>
      <c r="T26" s="982"/>
      <c r="U26" s="986"/>
      <c r="V26" s="992"/>
      <c r="W26" s="997"/>
      <c r="X26" s="970"/>
      <c r="Y26" s="976"/>
      <c r="Z26" s="982"/>
      <c r="AA26" s="986"/>
      <c r="AB26" s="992"/>
      <c r="AC26" s="997"/>
      <c r="AD26" s="970"/>
      <c r="AE26" s="976"/>
      <c r="AF26" s="982"/>
      <c r="AG26" s="986"/>
      <c r="AH26" s="992"/>
      <c r="AI26" s="997"/>
    </row>
    <row r="27" spans="1:35" s="891" customFormat="1" ht="13.5" customHeight="1">
      <c r="A27" s="1000">
        <v>38</v>
      </c>
      <c r="B27" s="903"/>
      <c r="C27" s="906"/>
      <c r="D27" s="906"/>
      <c r="E27" s="921"/>
      <c r="F27" s="906"/>
      <c r="G27" s="906"/>
      <c r="H27" s="931"/>
      <c r="I27" s="937"/>
      <c r="J27" s="943"/>
      <c r="K27" s="946"/>
      <c r="L27" s="946"/>
      <c r="M27" s="958"/>
      <c r="N27" s="958"/>
      <c r="O27" s="958"/>
      <c r="R27" s="970">
        <f>IF(AND(B27="生活相談員",H27="常勤"),J27*L27,0)</f>
        <v>0</v>
      </c>
      <c r="S27" s="974">
        <f>IF(AND(B27="生活相談員",H27="常勤",J27*L27&gt;=32),J27*L27,0)</f>
        <v>0</v>
      </c>
      <c r="T27" s="980">
        <f>IF(AND(B27="生活相談員",H27="常勤",J27*L27&lt;32),32,0)</f>
        <v>0</v>
      </c>
      <c r="U27" s="986">
        <f>IF(AND(B27="生活相談員",H27="非常勤（パート含む）"),J27*L27,0)</f>
        <v>0</v>
      </c>
      <c r="V27" s="990">
        <f>IF(AND(B27="生活相談員",H27="育児短時間"),J27*L27,0)</f>
        <v>0</v>
      </c>
      <c r="W27" s="995">
        <f>IF(AND(B27="生活相談員",H27="育児短時間"),30,0)</f>
        <v>0</v>
      </c>
      <c r="X27" s="970">
        <f>IF(AND(B27="介護職員",H27="常勤"),J27*L27,0)</f>
        <v>0</v>
      </c>
      <c r="Y27" s="974">
        <f>IF(AND(B27="介護職員",H27="常勤",J27*L27&gt;=32),J27*L27,0)</f>
        <v>0</v>
      </c>
      <c r="Z27" s="980">
        <f>IF(AND(B27="介護職員",H27="常勤",J27*L27&lt;32),32,0)</f>
        <v>0</v>
      </c>
      <c r="AA27" s="986">
        <f>IF(AND(B27="介護職員",H27="非常勤（パート含む）"),J27*L27,0)</f>
        <v>0</v>
      </c>
      <c r="AB27" s="990">
        <f>IF(AND(B27="介護職員",H27="育児短時間"),J27*L27,0)</f>
        <v>0</v>
      </c>
      <c r="AC27" s="995">
        <f>IF(AND(B27="介護職員",H27="育児短時間"),30,0)</f>
        <v>0</v>
      </c>
      <c r="AD27" s="970">
        <f>IF(AND(B27="看護職員",H27="常勤"),J27*L27,0)</f>
        <v>0</v>
      </c>
      <c r="AE27" s="974">
        <f>IF(AND(B27="看護職員",H27="常勤",J27*L27&gt;=32),J27*L27,0)</f>
        <v>0</v>
      </c>
      <c r="AF27" s="980">
        <f>IF(AND(B27="看護職員",H27="常勤",J27*L27&lt;32),32,0)</f>
        <v>0</v>
      </c>
      <c r="AG27" s="986">
        <f>IF(AND(B27="看護職員",H27="非常勤（パート含む）"),J27*L27,0)</f>
        <v>0</v>
      </c>
      <c r="AH27" s="990">
        <f>IF(AND(B27="看護職員",H27="育児短時間"),J27*L27,0)</f>
        <v>0</v>
      </c>
      <c r="AI27" s="995">
        <f>IF(AND(B27="看護職員",H27="育児短時間"),30,0)</f>
        <v>0</v>
      </c>
    </row>
    <row r="28" spans="1:35" s="891" customFormat="1" ht="13.5" customHeight="1">
      <c r="A28" s="1001"/>
      <c r="B28" s="904"/>
      <c r="C28" s="907"/>
      <c r="D28" s="907"/>
      <c r="E28" s="922"/>
      <c r="F28" s="907"/>
      <c r="G28" s="907"/>
      <c r="H28" s="932"/>
      <c r="I28" s="938"/>
      <c r="J28" s="944"/>
      <c r="K28" s="947"/>
      <c r="L28" s="947"/>
      <c r="M28" s="958"/>
      <c r="N28" s="958"/>
      <c r="O28" s="958"/>
      <c r="R28" s="970"/>
      <c r="S28" s="975"/>
      <c r="T28" s="981"/>
      <c r="U28" s="986"/>
      <c r="V28" s="991"/>
      <c r="W28" s="996"/>
      <c r="X28" s="970"/>
      <c r="Y28" s="975"/>
      <c r="Z28" s="981"/>
      <c r="AA28" s="986"/>
      <c r="AB28" s="991"/>
      <c r="AC28" s="996"/>
      <c r="AD28" s="970"/>
      <c r="AE28" s="975"/>
      <c r="AF28" s="981"/>
      <c r="AG28" s="986"/>
      <c r="AH28" s="991"/>
      <c r="AI28" s="996"/>
    </row>
    <row r="29" spans="1:35" s="891" customFormat="1" ht="13.5" customHeight="1">
      <c r="A29" s="1002"/>
      <c r="B29" s="905"/>
      <c r="C29" s="908"/>
      <c r="D29" s="908"/>
      <c r="E29" s="923"/>
      <c r="F29" s="908"/>
      <c r="G29" s="908"/>
      <c r="H29" s="933"/>
      <c r="I29" s="939"/>
      <c r="J29" s="945"/>
      <c r="K29" s="948"/>
      <c r="L29" s="948"/>
      <c r="M29" s="958"/>
      <c r="N29" s="958"/>
      <c r="O29" s="958"/>
      <c r="R29" s="970"/>
      <c r="S29" s="976"/>
      <c r="T29" s="982"/>
      <c r="U29" s="986"/>
      <c r="V29" s="992"/>
      <c r="W29" s="997"/>
      <c r="X29" s="970"/>
      <c r="Y29" s="976"/>
      <c r="Z29" s="982"/>
      <c r="AA29" s="986"/>
      <c r="AB29" s="992"/>
      <c r="AC29" s="997"/>
      <c r="AD29" s="970"/>
      <c r="AE29" s="976"/>
      <c r="AF29" s="982"/>
      <c r="AG29" s="986"/>
      <c r="AH29" s="992"/>
      <c r="AI29" s="997"/>
    </row>
    <row r="30" spans="1:35" s="891" customFormat="1" ht="13.5" customHeight="1">
      <c r="A30" s="1000">
        <v>39</v>
      </c>
      <c r="B30" s="903"/>
      <c r="C30" s="906"/>
      <c r="D30" s="906"/>
      <c r="E30" s="921"/>
      <c r="F30" s="906"/>
      <c r="G30" s="906"/>
      <c r="H30" s="931"/>
      <c r="I30" s="937"/>
      <c r="J30" s="943"/>
      <c r="K30" s="946"/>
      <c r="L30" s="946"/>
      <c r="M30" s="958"/>
      <c r="N30" s="958"/>
      <c r="O30" s="958"/>
      <c r="R30" s="970">
        <f>IF(AND(B30="生活相談員",H30="常勤"),J30*L30,0)</f>
        <v>0</v>
      </c>
      <c r="S30" s="974">
        <f>IF(AND(B30="生活相談員",H30="常勤",J30*L30&gt;=32),J30*L30,0)</f>
        <v>0</v>
      </c>
      <c r="T30" s="980">
        <f>IF(AND(B30="生活相談員",H30="常勤",J30*L30&lt;32),32,0)</f>
        <v>0</v>
      </c>
      <c r="U30" s="986">
        <f>IF(AND(B30="生活相談員",H30="非常勤（パート含む）"),J30*L30,0)</f>
        <v>0</v>
      </c>
      <c r="V30" s="990">
        <f>IF(AND(B30="生活相談員",H30="育児短時間"),J30*L30,0)</f>
        <v>0</v>
      </c>
      <c r="W30" s="995">
        <f>IF(AND(B30="生活相談員",H30="育児短時間"),30,0)</f>
        <v>0</v>
      </c>
      <c r="X30" s="970">
        <f>IF(AND(B30="介護職員",H30="常勤"),J30*L30,0)</f>
        <v>0</v>
      </c>
      <c r="Y30" s="974">
        <f>IF(AND(B30="介護職員",H30="常勤",J30*L30&gt;=32),J30*L30,0)</f>
        <v>0</v>
      </c>
      <c r="Z30" s="980">
        <f>IF(AND(B30="介護職員",H30="常勤",J30*L30&lt;32),32,0)</f>
        <v>0</v>
      </c>
      <c r="AA30" s="986">
        <f>IF(AND(B30="介護職員",H30="非常勤（パート含む）"),J30*L30,0)</f>
        <v>0</v>
      </c>
      <c r="AB30" s="990">
        <f>IF(AND(B30="介護職員",H30="育児短時間"),J30*L30,0)</f>
        <v>0</v>
      </c>
      <c r="AC30" s="995">
        <f>IF(AND(B30="介護職員",H30="育児短時間"),30,0)</f>
        <v>0</v>
      </c>
      <c r="AD30" s="970">
        <f>IF(AND(B30="看護職員",H30="常勤"),J30*L30,0)</f>
        <v>0</v>
      </c>
      <c r="AE30" s="974">
        <f>IF(AND(B30="看護職員",H30="常勤",J30*L30&gt;=32),J30*L30,0)</f>
        <v>0</v>
      </c>
      <c r="AF30" s="980">
        <f>IF(AND(B30="看護職員",H30="常勤",J30*L30&lt;32),32,0)</f>
        <v>0</v>
      </c>
      <c r="AG30" s="986">
        <f>IF(AND(B30="看護職員",H30="非常勤（パート含む）"),J30*L30,0)</f>
        <v>0</v>
      </c>
      <c r="AH30" s="990">
        <f>IF(AND(B30="看護職員",H30="育児短時間"),J30*L30,0)</f>
        <v>0</v>
      </c>
      <c r="AI30" s="995">
        <f>IF(AND(B30="看護職員",H30="育児短時間"),30,0)</f>
        <v>0</v>
      </c>
    </row>
    <row r="31" spans="1:35" s="891" customFormat="1" ht="13.5" customHeight="1">
      <c r="A31" s="1001"/>
      <c r="B31" s="904"/>
      <c r="C31" s="907"/>
      <c r="D31" s="907"/>
      <c r="E31" s="922"/>
      <c r="F31" s="907"/>
      <c r="G31" s="907"/>
      <c r="H31" s="932"/>
      <c r="I31" s="938"/>
      <c r="J31" s="944"/>
      <c r="K31" s="947"/>
      <c r="L31" s="947"/>
      <c r="M31" s="958"/>
      <c r="N31" s="958"/>
      <c r="O31" s="958"/>
      <c r="R31" s="970"/>
      <c r="S31" s="975"/>
      <c r="T31" s="981"/>
      <c r="U31" s="986"/>
      <c r="V31" s="991"/>
      <c r="W31" s="996"/>
      <c r="X31" s="970"/>
      <c r="Y31" s="975"/>
      <c r="Z31" s="981"/>
      <c r="AA31" s="986"/>
      <c r="AB31" s="991"/>
      <c r="AC31" s="996"/>
      <c r="AD31" s="970"/>
      <c r="AE31" s="975"/>
      <c r="AF31" s="981"/>
      <c r="AG31" s="986"/>
      <c r="AH31" s="991"/>
      <c r="AI31" s="996"/>
    </row>
    <row r="32" spans="1:35" s="891" customFormat="1" ht="13.5" customHeight="1">
      <c r="A32" s="1002"/>
      <c r="B32" s="905"/>
      <c r="C32" s="908"/>
      <c r="D32" s="908"/>
      <c r="E32" s="923"/>
      <c r="F32" s="908"/>
      <c r="G32" s="908"/>
      <c r="H32" s="933"/>
      <c r="I32" s="939"/>
      <c r="J32" s="945"/>
      <c r="K32" s="948"/>
      <c r="L32" s="948"/>
      <c r="M32" s="958"/>
      <c r="N32" s="958"/>
      <c r="O32" s="958"/>
      <c r="R32" s="970"/>
      <c r="S32" s="976"/>
      <c r="T32" s="982"/>
      <c r="U32" s="986"/>
      <c r="V32" s="992"/>
      <c r="W32" s="997"/>
      <c r="X32" s="970"/>
      <c r="Y32" s="976"/>
      <c r="Z32" s="982"/>
      <c r="AA32" s="986"/>
      <c r="AB32" s="992"/>
      <c r="AC32" s="997"/>
      <c r="AD32" s="970"/>
      <c r="AE32" s="976"/>
      <c r="AF32" s="982"/>
      <c r="AG32" s="986"/>
      <c r="AH32" s="992"/>
      <c r="AI32" s="997"/>
    </row>
    <row r="33" spans="1:35" s="891" customFormat="1" ht="13.5" customHeight="1">
      <c r="A33" s="1000">
        <v>40</v>
      </c>
      <c r="B33" s="903"/>
      <c r="C33" s="906"/>
      <c r="D33" s="906"/>
      <c r="E33" s="921"/>
      <c r="F33" s="906"/>
      <c r="G33" s="906"/>
      <c r="H33" s="931"/>
      <c r="I33" s="937"/>
      <c r="J33" s="943"/>
      <c r="K33" s="946"/>
      <c r="L33" s="946"/>
      <c r="M33" s="958"/>
      <c r="N33" s="958"/>
      <c r="O33" s="958"/>
      <c r="R33" s="970">
        <f>IF(AND(B33="生活相談員",H33="常勤"),J33*L33,0)</f>
        <v>0</v>
      </c>
      <c r="S33" s="974">
        <f>IF(AND(B33="生活相談員",H33="常勤",J33*L33&gt;=32),J33*L33,0)</f>
        <v>0</v>
      </c>
      <c r="T33" s="980">
        <f>IF(AND(B33="生活相談員",H33="常勤",J33*L33&lt;32),32,0)</f>
        <v>0</v>
      </c>
      <c r="U33" s="986">
        <f>IF(AND(B33="生活相談員",H33="非常勤（パート含む）"),J33*L33,0)</f>
        <v>0</v>
      </c>
      <c r="V33" s="990">
        <f>IF(AND(B33="生活相談員",H33="育児短時間"),J33*L33,0)</f>
        <v>0</v>
      </c>
      <c r="W33" s="995">
        <f>IF(AND(B33="生活相談員",H33="育児短時間"),30,0)</f>
        <v>0</v>
      </c>
      <c r="X33" s="970">
        <f>IF(AND(B33="介護職員",H33="常勤"),J33*L33,0)</f>
        <v>0</v>
      </c>
      <c r="Y33" s="974">
        <f>IF(AND(B33="介護職員",H33="常勤",J33*L33&gt;=32),J33*L33,0)</f>
        <v>0</v>
      </c>
      <c r="Z33" s="980">
        <f>IF(AND(B33="介護職員",H33="常勤",J33*L33&lt;32),32,0)</f>
        <v>0</v>
      </c>
      <c r="AA33" s="986">
        <f>IF(AND(B33="介護職員",H33="非常勤（パート含む）"),J33*L33,0)</f>
        <v>0</v>
      </c>
      <c r="AB33" s="990">
        <f>IF(AND(B33="介護職員",H33="育児短時間"),J33*L33,0)</f>
        <v>0</v>
      </c>
      <c r="AC33" s="995">
        <f>IF(AND(B33="介護職員",H33="育児短時間"),30,0)</f>
        <v>0</v>
      </c>
      <c r="AD33" s="970">
        <f>IF(AND(B33="看護職員",H33="常勤"),J33*L33,0)</f>
        <v>0</v>
      </c>
      <c r="AE33" s="974">
        <f>IF(AND(B33="看護職員",H33="常勤",J33*L33&gt;=32),J33*L33,0)</f>
        <v>0</v>
      </c>
      <c r="AF33" s="980">
        <f>IF(AND(B33="看護職員",H33="常勤",J33*L33&lt;32),32,0)</f>
        <v>0</v>
      </c>
      <c r="AG33" s="986">
        <f>IF(AND(B33="看護職員",H33="非常勤（パート含む）"),J33*L33,0)</f>
        <v>0</v>
      </c>
      <c r="AH33" s="990">
        <f>IF(AND(B33="看護職員",H33="育児短時間"),J33*L33,0)</f>
        <v>0</v>
      </c>
      <c r="AI33" s="995">
        <f>IF(AND(B33="看護職員",H33="育児短時間"),30,0)</f>
        <v>0</v>
      </c>
    </row>
    <row r="34" spans="1:35" s="891" customFormat="1" ht="13.5" customHeight="1">
      <c r="A34" s="1001"/>
      <c r="B34" s="904"/>
      <c r="C34" s="907"/>
      <c r="D34" s="907"/>
      <c r="E34" s="922"/>
      <c r="F34" s="907"/>
      <c r="G34" s="907"/>
      <c r="H34" s="932"/>
      <c r="I34" s="938"/>
      <c r="J34" s="944"/>
      <c r="K34" s="947"/>
      <c r="L34" s="947"/>
      <c r="M34" s="958"/>
      <c r="N34" s="958"/>
      <c r="O34" s="958"/>
      <c r="R34" s="970"/>
      <c r="S34" s="975"/>
      <c r="T34" s="981"/>
      <c r="U34" s="986"/>
      <c r="V34" s="991"/>
      <c r="W34" s="996"/>
      <c r="X34" s="970"/>
      <c r="Y34" s="975"/>
      <c r="Z34" s="981"/>
      <c r="AA34" s="986"/>
      <c r="AB34" s="991"/>
      <c r="AC34" s="996"/>
      <c r="AD34" s="970"/>
      <c r="AE34" s="975"/>
      <c r="AF34" s="981"/>
      <c r="AG34" s="986"/>
      <c r="AH34" s="991"/>
      <c r="AI34" s="996"/>
    </row>
    <row r="35" spans="1:35" s="891" customFormat="1" ht="13.5" customHeight="1">
      <c r="A35" s="1002"/>
      <c r="B35" s="905"/>
      <c r="C35" s="908"/>
      <c r="D35" s="908"/>
      <c r="E35" s="923"/>
      <c r="F35" s="908"/>
      <c r="G35" s="908"/>
      <c r="H35" s="933"/>
      <c r="I35" s="939"/>
      <c r="J35" s="945"/>
      <c r="K35" s="948"/>
      <c r="L35" s="948"/>
      <c r="M35" s="958"/>
      <c r="N35" s="958"/>
      <c r="O35" s="958"/>
      <c r="R35" s="970"/>
      <c r="S35" s="976"/>
      <c r="T35" s="982"/>
      <c r="U35" s="986"/>
      <c r="V35" s="992"/>
      <c r="W35" s="997"/>
      <c r="X35" s="970"/>
      <c r="Y35" s="976"/>
      <c r="Z35" s="982"/>
      <c r="AA35" s="986"/>
      <c r="AB35" s="992"/>
      <c r="AC35" s="997"/>
      <c r="AD35" s="970"/>
      <c r="AE35" s="976"/>
      <c r="AF35" s="982"/>
      <c r="AG35" s="986"/>
      <c r="AH35" s="992"/>
      <c r="AI35" s="997"/>
    </row>
    <row r="36" spans="1:35" s="891" customFormat="1" ht="13.5" customHeight="1">
      <c r="A36" s="1000">
        <v>41</v>
      </c>
      <c r="B36" s="903"/>
      <c r="C36" s="906"/>
      <c r="D36" s="906"/>
      <c r="E36" s="921"/>
      <c r="F36" s="906"/>
      <c r="G36" s="906"/>
      <c r="H36" s="931"/>
      <c r="I36" s="937"/>
      <c r="J36" s="943"/>
      <c r="K36" s="946"/>
      <c r="L36" s="946"/>
      <c r="M36" s="958"/>
      <c r="N36" s="958"/>
      <c r="O36" s="958"/>
      <c r="R36" s="970">
        <f>IF(AND(B36="生活相談員",H36="常勤"),J36*L36,0)</f>
        <v>0</v>
      </c>
      <c r="S36" s="974">
        <f>IF(AND(B36="生活相談員",H36="常勤",J36*L36&gt;=32),J36*L36,0)</f>
        <v>0</v>
      </c>
      <c r="T36" s="980">
        <f>IF(AND(B36="生活相談員",H36="常勤",J36*L36&lt;32),32,0)</f>
        <v>0</v>
      </c>
      <c r="U36" s="986">
        <f>IF(AND(B36="生活相談員",H36="非常勤（パート含む）"),J36*L36,0)</f>
        <v>0</v>
      </c>
      <c r="V36" s="990">
        <f>IF(AND(B36="生活相談員",H36="育児短時間"),J36*L36,0)</f>
        <v>0</v>
      </c>
      <c r="W36" s="995">
        <f>IF(AND(B36="生活相談員",H36="育児短時間"),30,0)</f>
        <v>0</v>
      </c>
      <c r="X36" s="970">
        <f>IF(AND(B36="介護職員",H36="常勤"),J36*L36,0)</f>
        <v>0</v>
      </c>
      <c r="Y36" s="974">
        <f>IF(AND(B36="介護職員",H36="常勤",J36*L36&gt;=32),J36*L36,0)</f>
        <v>0</v>
      </c>
      <c r="Z36" s="980">
        <f>IF(AND(B36="介護職員",H36="常勤",J36*L36&lt;32),32,0)</f>
        <v>0</v>
      </c>
      <c r="AA36" s="986">
        <f>IF(AND(B36="介護職員",H36="非常勤（パート含む）"),J36*L36,0)</f>
        <v>0</v>
      </c>
      <c r="AB36" s="990">
        <f>IF(AND(B36="介護職員",H36="育児短時間"),J36*L36,0)</f>
        <v>0</v>
      </c>
      <c r="AC36" s="995">
        <f>IF(AND(B36="介護職員",H36="育児短時間"),30,0)</f>
        <v>0</v>
      </c>
      <c r="AD36" s="970">
        <f>IF(AND(B36="看護職員",H36="常勤"),J36*L36,0)</f>
        <v>0</v>
      </c>
      <c r="AE36" s="974">
        <f>IF(AND(B36="看護職員",H36="常勤",J36*L36&gt;=32),J36*L36,0)</f>
        <v>0</v>
      </c>
      <c r="AF36" s="980">
        <f>IF(AND(B36="看護職員",H36="常勤",J36*L36&lt;32),32,0)</f>
        <v>0</v>
      </c>
      <c r="AG36" s="986">
        <f>IF(AND(B36="看護職員",H36="非常勤（パート含む）"),J36*L36,0)</f>
        <v>0</v>
      </c>
      <c r="AH36" s="990">
        <f>IF(AND(B36="看護職員",H36="育児短時間"),J36*L36,0)</f>
        <v>0</v>
      </c>
      <c r="AI36" s="995">
        <f>IF(AND(B36="看護職員",H36="育児短時間"),30,0)</f>
        <v>0</v>
      </c>
    </row>
    <row r="37" spans="1:35" s="891" customFormat="1" ht="13.5" customHeight="1">
      <c r="A37" s="1001"/>
      <c r="B37" s="904"/>
      <c r="C37" s="907"/>
      <c r="D37" s="907"/>
      <c r="E37" s="922"/>
      <c r="F37" s="907"/>
      <c r="G37" s="907"/>
      <c r="H37" s="932"/>
      <c r="I37" s="938"/>
      <c r="J37" s="944"/>
      <c r="K37" s="947"/>
      <c r="L37" s="947"/>
      <c r="M37" s="958"/>
      <c r="N37" s="958"/>
      <c r="O37" s="958"/>
      <c r="R37" s="970"/>
      <c r="S37" s="975"/>
      <c r="T37" s="981"/>
      <c r="U37" s="986"/>
      <c r="V37" s="991"/>
      <c r="W37" s="996"/>
      <c r="X37" s="970"/>
      <c r="Y37" s="975"/>
      <c r="Z37" s="981"/>
      <c r="AA37" s="986"/>
      <c r="AB37" s="991"/>
      <c r="AC37" s="996"/>
      <c r="AD37" s="970"/>
      <c r="AE37" s="975"/>
      <c r="AF37" s="981"/>
      <c r="AG37" s="986"/>
      <c r="AH37" s="991"/>
      <c r="AI37" s="996"/>
    </row>
    <row r="38" spans="1:35" s="891" customFormat="1" ht="13.5" customHeight="1">
      <c r="A38" s="1002"/>
      <c r="B38" s="905"/>
      <c r="C38" s="908"/>
      <c r="D38" s="908"/>
      <c r="E38" s="923"/>
      <c r="F38" s="908"/>
      <c r="G38" s="908"/>
      <c r="H38" s="933"/>
      <c r="I38" s="939"/>
      <c r="J38" s="945"/>
      <c r="K38" s="948"/>
      <c r="L38" s="948"/>
      <c r="M38" s="958"/>
      <c r="N38" s="958"/>
      <c r="O38" s="958"/>
      <c r="R38" s="970"/>
      <c r="S38" s="976"/>
      <c r="T38" s="982"/>
      <c r="U38" s="986"/>
      <c r="V38" s="992"/>
      <c r="W38" s="997"/>
      <c r="X38" s="970"/>
      <c r="Y38" s="976"/>
      <c r="Z38" s="982"/>
      <c r="AA38" s="986"/>
      <c r="AB38" s="992"/>
      <c r="AC38" s="997"/>
      <c r="AD38" s="970"/>
      <c r="AE38" s="976"/>
      <c r="AF38" s="982"/>
      <c r="AG38" s="986"/>
      <c r="AH38" s="992"/>
      <c r="AI38" s="997"/>
    </row>
    <row r="39" spans="1:35" s="891" customFormat="1" ht="13.5" customHeight="1">
      <c r="A39" s="1000">
        <v>42</v>
      </c>
      <c r="B39" s="903"/>
      <c r="C39" s="906"/>
      <c r="D39" s="906"/>
      <c r="E39" s="921"/>
      <c r="F39" s="906"/>
      <c r="G39" s="906"/>
      <c r="H39" s="931"/>
      <c r="I39" s="937"/>
      <c r="J39" s="943"/>
      <c r="K39" s="946"/>
      <c r="L39" s="946"/>
      <c r="M39" s="958"/>
      <c r="N39" s="958"/>
      <c r="O39" s="958"/>
      <c r="R39" s="970">
        <f>IF(AND(B39="生活相談員",H39="常勤"),J39*L39,0)</f>
        <v>0</v>
      </c>
      <c r="S39" s="974">
        <f>IF(AND(B39="生活相談員",H39="常勤",J39*L39&gt;=32),J39*L39,0)</f>
        <v>0</v>
      </c>
      <c r="T39" s="980">
        <f>IF(AND(B39="生活相談員",H39="常勤",J39*L39&lt;32),32,0)</f>
        <v>0</v>
      </c>
      <c r="U39" s="986">
        <f>IF(AND(B39="生活相談員",H39="非常勤（パート含む）"),J39*L39,0)</f>
        <v>0</v>
      </c>
      <c r="V39" s="990">
        <f>IF(AND(B39="生活相談員",H39="育児短時間"),J39*L39,0)</f>
        <v>0</v>
      </c>
      <c r="W39" s="995">
        <f>IF(AND(B39="生活相談員",H39="育児短時間"),30,0)</f>
        <v>0</v>
      </c>
      <c r="X39" s="970">
        <f>IF(AND(B39="介護職員",H39="常勤"),J39*L39,0)</f>
        <v>0</v>
      </c>
      <c r="Y39" s="974">
        <f>IF(AND(B39="介護職員",H39="常勤",J39*L39&gt;=32),J39*L39,0)</f>
        <v>0</v>
      </c>
      <c r="Z39" s="980">
        <f>IF(AND(B39="介護職員",H39="常勤",J39*L39&lt;32),32,0)</f>
        <v>0</v>
      </c>
      <c r="AA39" s="986">
        <f>IF(AND(B39="介護職員",H39="非常勤（パート含む）"),J39*L39,0)</f>
        <v>0</v>
      </c>
      <c r="AB39" s="990">
        <f>IF(AND(B39="介護職員",H39="育児短時間"),J39*L39,0)</f>
        <v>0</v>
      </c>
      <c r="AC39" s="995">
        <f>IF(AND(B39="介護職員",H39="育児短時間"),30,0)</f>
        <v>0</v>
      </c>
      <c r="AD39" s="970">
        <f>IF(AND(B39="看護職員",H39="常勤"),J39*L39,0)</f>
        <v>0</v>
      </c>
      <c r="AE39" s="974">
        <f>IF(AND(B39="看護職員",H39="常勤",J39*L39&gt;=32),J39*L39,0)</f>
        <v>0</v>
      </c>
      <c r="AF39" s="980">
        <f>IF(AND(B39="看護職員",H39="常勤",J39*L39&lt;32),32,0)</f>
        <v>0</v>
      </c>
      <c r="AG39" s="986">
        <f>IF(AND(B39="看護職員",H39="非常勤（パート含む）"),J39*L39,0)</f>
        <v>0</v>
      </c>
      <c r="AH39" s="990">
        <f>IF(AND(B39="看護職員",H39="育児短時間"),J39*L39,0)</f>
        <v>0</v>
      </c>
      <c r="AI39" s="995">
        <f>IF(AND(B39="看護職員",H39="育児短時間"),30,0)</f>
        <v>0</v>
      </c>
    </row>
    <row r="40" spans="1:35" s="891" customFormat="1" ht="13.5" customHeight="1">
      <c r="A40" s="1001"/>
      <c r="B40" s="904"/>
      <c r="C40" s="907"/>
      <c r="D40" s="907"/>
      <c r="E40" s="922"/>
      <c r="F40" s="907"/>
      <c r="G40" s="907"/>
      <c r="H40" s="932"/>
      <c r="I40" s="938"/>
      <c r="J40" s="944"/>
      <c r="K40" s="947"/>
      <c r="L40" s="947"/>
      <c r="M40" s="958"/>
      <c r="N40" s="958"/>
      <c r="O40" s="958"/>
      <c r="P40" s="966"/>
      <c r="R40" s="970"/>
      <c r="S40" s="975"/>
      <c r="T40" s="981"/>
      <c r="U40" s="986"/>
      <c r="V40" s="991"/>
      <c r="W40" s="996"/>
      <c r="X40" s="970"/>
      <c r="Y40" s="975"/>
      <c r="Z40" s="981"/>
      <c r="AA40" s="986"/>
      <c r="AB40" s="991"/>
      <c r="AC40" s="996"/>
      <c r="AD40" s="970"/>
      <c r="AE40" s="975"/>
      <c r="AF40" s="981"/>
      <c r="AG40" s="986"/>
      <c r="AH40" s="991"/>
      <c r="AI40" s="996"/>
    </row>
    <row r="41" spans="1:35" s="891" customFormat="1" ht="13.5" customHeight="1">
      <c r="A41" s="1002"/>
      <c r="B41" s="905"/>
      <c r="C41" s="908"/>
      <c r="D41" s="908"/>
      <c r="E41" s="923"/>
      <c r="F41" s="908"/>
      <c r="G41" s="908"/>
      <c r="H41" s="933"/>
      <c r="I41" s="939"/>
      <c r="J41" s="945"/>
      <c r="K41" s="948"/>
      <c r="L41" s="948"/>
      <c r="M41" s="958"/>
      <c r="N41" s="958"/>
      <c r="O41" s="958"/>
      <c r="R41" s="970"/>
      <c r="S41" s="976"/>
      <c r="T41" s="982"/>
      <c r="U41" s="986"/>
      <c r="V41" s="992"/>
      <c r="W41" s="997"/>
      <c r="X41" s="970"/>
      <c r="Y41" s="976"/>
      <c r="Z41" s="982"/>
      <c r="AA41" s="986"/>
      <c r="AB41" s="992"/>
      <c r="AC41" s="997"/>
      <c r="AD41" s="970"/>
      <c r="AE41" s="976"/>
      <c r="AF41" s="982"/>
      <c r="AG41" s="986"/>
      <c r="AH41" s="992"/>
      <c r="AI41" s="997"/>
    </row>
    <row r="42" spans="1:35" s="891" customFormat="1" ht="13.5" customHeight="1">
      <c r="A42" s="1000">
        <v>43</v>
      </c>
      <c r="B42" s="903"/>
      <c r="C42" s="906"/>
      <c r="D42" s="906"/>
      <c r="E42" s="921"/>
      <c r="F42" s="906"/>
      <c r="G42" s="906"/>
      <c r="H42" s="931"/>
      <c r="I42" s="937"/>
      <c r="J42" s="943"/>
      <c r="K42" s="946"/>
      <c r="L42" s="946"/>
      <c r="M42" s="958"/>
      <c r="N42" s="958"/>
      <c r="O42" s="958"/>
      <c r="R42" s="970">
        <f>IF(AND(B42="生活相談員",H42="常勤"),J42*L42,0)</f>
        <v>0</v>
      </c>
      <c r="S42" s="974">
        <f>IF(AND(B42="生活相談員",H42="常勤",J42*L42&gt;=32),J42*L42,0)</f>
        <v>0</v>
      </c>
      <c r="T42" s="980">
        <f>IF(AND(B42="生活相談員",H42="常勤",J42*L42&lt;32),32,0)</f>
        <v>0</v>
      </c>
      <c r="U42" s="986">
        <f>IF(AND(B42="生活相談員",H42="非常勤（パート含む）"),J42*L42,0)</f>
        <v>0</v>
      </c>
      <c r="V42" s="990">
        <f>IF(AND(B42="生活相談員",H42="育児短時間"),J42*L42,0)</f>
        <v>0</v>
      </c>
      <c r="W42" s="995">
        <f>IF(AND(B42="生活相談員",H42="育児短時間"),30,0)</f>
        <v>0</v>
      </c>
      <c r="X42" s="970">
        <f>IF(AND(B42="介護職員",H42="常勤"),J42*L42,0)</f>
        <v>0</v>
      </c>
      <c r="Y42" s="974">
        <f>IF(AND(B42="介護職員",H42="常勤",J42*L42&gt;=32),J42*L42,0)</f>
        <v>0</v>
      </c>
      <c r="Z42" s="980">
        <f>IF(AND(B42="介護職員",H42="常勤",J42*L42&lt;32),32,0)</f>
        <v>0</v>
      </c>
      <c r="AA42" s="986">
        <f>IF(AND(B42="介護職員",H42="非常勤（パート含む）"),J42*L42,0)</f>
        <v>0</v>
      </c>
      <c r="AB42" s="990">
        <f>IF(AND(B42="介護職員",H42="育児短時間"),J42*L42,0)</f>
        <v>0</v>
      </c>
      <c r="AC42" s="995">
        <f>IF(AND(B42="介護職員",H42="育児短時間"),30,0)</f>
        <v>0</v>
      </c>
      <c r="AD42" s="970">
        <f>IF(AND(B42="看護職員",H42="常勤"),J42*L42,0)</f>
        <v>0</v>
      </c>
      <c r="AE42" s="974">
        <f>IF(AND(B42="看護職員",H42="常勤",J42*L42&gt;=32),J42*L42,0)</f>
        <v>0</v>
      </c>
      <c r="AF42" s="980">
        <f>IF(AND(B42="看護職員",H42="常勤",J42*L42&lt;32),32,0)</f>
        <v>0</v>
      </c>
      <c r="AG42" s="986">
        <f>IF(AND(B42="看護職員",H42="非常勤（パート含む）"),J42*L42,0)</f>
        <v>0</v>
      </c>
      <c r="AH42" s="990">
        <f>IF(AND(B42="看護職員",H42="育児短時間"),J42*L42,0)</f>
        <v>0</v>
      </c>
      <c r="AI42" s="995">
        <f>IF(AND(B42="看護職員",H42="育児短時間"),30,0)</f>
        <v>0</v>
      </c>
    </row>
    <row r="43" spans="1:35" s="891" customFormat="1" ht="13.5" customHeight="1">
      <c r="A43" s="1001"/>
      <c r="B43" s="904"/>
      <c r="C43" s="907"/>
      <c r="D43" s="907"/>
      <c r="E43" s="922"/>
      <c r="F43" s="907"/>
      <c r="G43" s="907"/>
      <c r="H43" s="932"/>
      <c r="I43" s="938"/>
      <c r="J43" s="944"/>
      <c r="K43" s="947"/>
      <c r="L43" s="947"/>
      <c r="M43" s="958"/>
      <c r="N43" s="958"/>
      <c r="O43" s="958"/>
      <c r="R43" s="970"/>
      <c r="S43" s="975"/>
      <c r="T43" s="981"/>
      <c r="U43" s="986"/>
      <c r="V43" s="991"/>
      <c r="W43" s="996"/>
      <c r="X43" s="970"/>
      <c r="Y43" s="975"/>
      <c r="Z43" s="981"/>
      <c r="AA43" s="986"/>
      <c r="AB43" s="991"/>
      <c r="AC43" s="996"/>
      <c r="AD43" s="970"/>
      <c r="AE43" s="975"/>
      <c r="AF43" s="981"/>
      <c r="AG43" s="986"/>
      <c r="AH43" s="991"/>
      <c r="AI43" s="996"/>
    </row>
    <row r="44" spans="1:35" s="891" customFormat="1" ht="13.5" customHeight="1">
      <c r="A44" s="1002"/>
      <c r="B44" s="905"/>
      <c r="C44" s="908"/>
      <c r="D44" s="908"/>
      <c r="E44" s="923"/>
      <c r="F44" s="908"/>
      <c r="G44" s="908"/>
      <c r="H44" s="933"/>
      <c r="I44" s="939"/>
      <c r="J44" s="945"/>
      <c r="K44" s="948"/>
      <c r="L44" s="948"/>
      <c r="M44" s="958"/>
      <c r="N44" s="958"/>
      <c r="O44" s="958"/>
      <c r="R44" s="970"/>
      <c r="S44" s="976"/>
      <c r="T44" s="982"/>
      <c r="U44" s="986"/>
      <c r="V44" s="992"/>
      <c r="W44" s="997"/>
      <c r="X44" s="970"/>
      <c r="Y44" s="976"/>
      <c r="Z44" s="982"/>
      <c r="AA44" s="986"/>
      <c r="AB44" s="992"/>
      <c r="AC44" s="997"/>
      <c r="AD44" s="970"/>
      <c r="AE44" s="976"/>
      <c r="AF44" s="982"/>
      <c r="AG44" s="986"/>
      <c r="AH44" s="992"/>
      <c r="AI44" s="997"/>
    </row>
    <row r="45" spans="1:35" s="891" customFormat="1" ht="13.5" customHeight="1">
      <c r="A45" s="1000">
        <v>44</v>
      </c>
      <c r="B45" s="903"/>
      <c r="C45" s="906"/>
      <c r="D45" s="906"/>
      <c r="E45" s="921"/>
      <c r="F45" s="906"/>
      <c r="G45" s="906"/>
      <c r="H45" s="931"/>
      <c r="I45" s="937"/>
      <c r="J45" s="943"/>
      <c r="K45" s="946"/>
      <c r="L45" s="946"/>
      <c r="M45" s="958"/>
      <c r="N45" s="958"/>
      <c r="O45" s="958"/>
      <c r="R45" s="970">
        <f>IF(AND(B45="生活相談員",H45="常勤"),J45*L45,0)</f>
        <v>0</v>
      </c>
      <c r="S45" s="974">
        <f>IF(AND(B45="生活相談員",H45="常勤",J45*L45&gt;=32),J45*L45,0)</f>
        <v>0</v>
      </c>
      <c r="T45" s="980">
        <f>IF(AND(B45="生活相談員",H45="常勤",J45*L45&lt;32),32,0)</f>
        <v>0</v>
      </c>
      <c r="U45" s="986">
        <f>IF(AND(B45="生活相談員",H45="非常勤（パート含む）"),J45*L45,0)</f>
        <v>0</v>
      </c>
      <c r="V45" s="990">
        <f>IF(AND(B45="生活相談員",H45="育児短時間"),J45*L45,0)</f>
        <v>0</v>
      </c>
      <c r="W45" s="995">
        <f>IF(AND(B45="生活相談員",H45="育児短時間"),30,0)</f>
        <v>0</v>
      </c>
      <c r="X45" s="970">
        <f>IF(AND(B45="介護職員",H45="常勤"),J45*L45,0)</f>
        <v>0</v>
      </c>
      <c r="Y45" s="974">
        <f>IF(AND(B45="介護職員",H45="常勤",J45*L45&gt;=32),J45*L45,0)</f>
        <v>0</v>
      </c>
      <c r="Z45" s="980">
        <f>IF(AND(B45="介護職員",H45="常勤",J45*L45&lt;32),32,0)</f>
        <v>0</v>
      </c>
      <c r="AA45" s="986">
        <f>IF(AND(B45="介護職員",H45="非常勤（パート含む）"),J45*L45,0)</f>
        <v>0</v>
      </c>
      <c r="AB45" s="990">
        <f>IF(AND(B45="介護職員",H45="育児短時間"),J45*L45,0)</f>
        <v>0</v>
      </c>
      <c r="AC45" s="995">
        <f>IF(AND(B45="介護職員",H45="育児短時間"),30,0)</f>
        <v>0</v>
      </c>
      <c r="AD45" s="970">
        <f>IF(AND(B45="看護職員",H45="常勤"),J45*L45,0)</f>
        <v>0</v>
      </c>
      <c r="AE45" s="974">
        <f>IF(AND(B45="看護職員",H45="常勤",J45*L45&gt;=32),J45*L45,0)</f>
        <v>0</v>
      </c>
      <c r="AF45" s="980">
        <f>IF(AND(B45="看護職員",H45="常勤",J45*L45&lt;32),32,0)</f>
        <v>0</v>
      </c>
      <c r="AG45" s="986">
        <f>IF(AND(B45="看護職員",H45="非常勤（パート含む）"),J45*L45,0)</f>
        <v>0</v>
      </c>
      <c r="AH45" s="990">
        <f>IF(AND(B45="看護職員",H45="育児短時間"),J45*L45,0)</f>
        <v>0</v>
      </c>
      <c r="AI45" s="995">
        <f>IF(AND(B45="看護職員",H45="育児短時間"),30,0)</f>
        <v>0</v>
      </c>
    </row>
    <row r="46" spans="1:35" s="891" customFormat="1" ht="13.5" customHeight="1">
      <c r="A46" s="1001"/>
      <c r="B46" s="904"/>
      <c r="C46" s="907"/>
      <c r="D46" s="907"/>
      <c r="E46" s="922"/>
      <c r="F46" s="907"/>
      <c r="G46" s="907"/>
      <c r="H46" s="932"/>
      <c r="I46" s="938"/>
      <c r="J46" s="944"/>
      <c r="K46" s="947"/>
      <c r="L46" s="947"/>
      <c r="M46" s="958"/>
      <c r="N46" s="958"/>
      <c r="O46" s="958"/>
      <c r="R46" s="970"/>
      <c r="S46" s="975"/>
      <c r="T46" s="981"/>
      <c r="U46" s="986"/>
      <c r="V46" s="991"/>
      <c r="W46" s="996"/>
      <c r="X46" s="970"/>
      <c r="Y46" s="975"/>
      <c r="Z46" s="981"/>
      <c r="AA46" s="986"/>
      <c r="AB46" s="991"/>
      <c r="AC46" s="996"/>
      <c r="AD46" s="970"/>
      <c r="AE46" s="975"/>
      <c r="AF46" s="981"/>
      <c r="AG46" s="986"/>
      <c r="AH46" s="991"/>
      <c r="AI46" s="996"/>
    </row>
    <row r="47" spans="1:35" s="891" customFormat="1" ht="13.5" customHeight="1">
      <c r="A47" s="1002"/>
      <c r="B47" s="905"/>
      <c r="C47" s="908"/>
      <c r="D47" s="908"/>
      <c r="E47" s="923"/>
      <c r="F47" s="908"/>
      <c r="G47" s="908"/>
      <c r="H47" s="933"/>
      <c r="I47" s="939"/>
      <c r="J47" s="945"/>
      <c r="K47" s="948"/>
      <c r="L47" s="948"/>
      <c r="M47" s="958"/>
      <c r="N47" s="958"/>
      <c r="O47" s="958"/>
      <c r="R47" s="970"/>
      <c r="S47" s="976"/>
      <c r="T47" s="982"/>
      <c r="U47" s="986"/>
      <c r="V47" s="992"/>
      <c r="W47" s="997"/>
      <c r="X47" s="970"/>
      <c r="Y47" s="976"/>
      <c r="Z47" s="982"/>
      <c r="AA47" s="986"/>
      <c r="AB47" s="992"/>
      <c r="AC47" s="997"/>
      <c r="AD47" s="970"/>
      <c r="AE47" s="976"/>
      <c r="AF47" s="982"/>
      <c r="AG47" s="986"/>
      <c r="AH47" s="992"/>
      <c r="AI47" s="997"/>
    </row>
    <row r="48" spans="1:35" s="891" customFormat="1" ht="13.5" customHeight="1">
      <c r="A48" s="1000">
        <v>45</v>
      </c>
      <c r="B48" s="903"/>
      <c r="C48" s="906"/>
      <c r="D48" s="906"/>
      <c r="E48" s="921"/>
      <c r="F48" s="906"/>
      <c r="G48" s="906"/>
      <c r="H48" s="931"/>
      <c r="I48" s="937"/>
      <c r="J48" s="943"/>
      <c r="K48" s="946"/>
      <c r="L48" s="946"/>
      <c r="M48" s="958"/>
      <c r="N48" s="958"/>
      <c r="O48" s="958"/>
      <c r="R48" s="970">
        <f>IF(AND(B48="生活相談員",H48="常勤"),J48*L48,0)</f>
        <v>0</v>
      </c>
      <c r="S48" s="974">
        <f>IF(AND(B48="生活相談員",H48="常勤",J48*L48&gt;=32),J48*L48,0)</f>
        <v>0</v>
      </c>
      <c r="T48" s="980">
        <f>IF(AND(B48="生活相談員",H48="常勤",J48*L48&lt;32),32,0)</f>
        <v>0</v>
      </c>
      <c r="U48" s="986">
        <f>IF(AND(B48="生活相談員",H48="非常勤（パート含む）"),J48*L48,0)</f>
        <v>0</v>
      </c>
      <c r="V48" s="990">
        <f>IF(AND(B48="生活相談員",H48="育児短時間"),J48*L48,0)</f>
        <v>0</v>
      </c>
      <c r="W48" s="995">
        <f>IF(AND(B48="生活相談員",H48="育児短時間"),30,0)</f>
        <v>0</v>
      </c>
      <c r="X48" s="970">
        <f>IF(AND(B48="介護職員",H48="常勤"),J48*L48,0)</f>
        <v>0</v>
      </c>
      <c r="Y48" s="974">
        <f>IF(AND(B48="介護職員",H48="常勤",J48*L48&gt;=32),J48*L48,0)</f>
        <v>0</v>
      </c>
      <c r="Z48" s="980">
        <f>IF(AND(B48="介護職員",H48="常勤",J48*L48&lt;32),32,0)</f>
        <v>0</v>
      </c>
      <c r="AA48" s="986">
        <f>IF(AND(B48="介護職員",H48="非常勤（パート含む）"),J48*L48,0)</f>
        <v>0</v>
      </c>
      <c r="AB48" s="990">
        <f>IF(AND(B48="介護職員",H48="育児短時間"),J48*L48,0)</f>
        <v>0</v>
      </c>
      <c r="AC48" s="995">
        <f>IF(AND(B48="介護職員",H48="育児短時間"),30,0)</f>
        <v>0</v>
      </c>
      <c r="AD48" s="970">
        <f>IF(AND(B48="看護職員",H48="常勤"),J48*L48,0)</f>
        <v>0</v>
      </c>
      <c r="AE48" s="974">
        <f>IF(AND(B48="看護職員",H48="常勤",J48*L48&gt;=32),J48*L48,0)</f>
        <v>0</v>
      </c>
      <c r="AF48" s="980">
        <f>IF(AND(B48="看護職員",H48="常勤",J48*L48&lt;32),32,0)</f>
        <v>0</v>
      </c>
      <c r="AG48" s="986">
        <f>IF(AND(B48="看護職員",H48="非常勤（パート含む）"),J48*L48,0)</f>
        <v>0</v>
      </c>
      <c r="AH48" s="990">
        <f>IF(AND(B48="看護職員",H48="育児短時間"),J48*L48,0)</f>
        <v>0</v>
      </c>
      <c r="AI48" s="995">
        <f>IF(AND(B48="看護職員",H48="育児短時間"),30,0)</f>
        <v>0</v>
      </c>
    </row>
    <row r="49" spans="1:35" s="891" customFormat="1" ht="13.5" customHeight="1">
      <c r="A49" s="1001"/>
      <c r="B49" s="904"/>
      <c r="C49" s="907"/>
      <c r="D49" s="907"/>
      <c r="E49" s="922"/>
      <c r="F49" s="907"/>
      <c r="G49" s="907"/>
      <c r="H49" s="932"/>
      <c r="I49" s="938"/>
      <c r="J49" s="944"/>
      <c r="K49" s="947"/>
      <c r="L49" s="947"/>
      <c r="M49" s="958"/>
      <c r="N49" s="958"/>
      <c r="O49" s="958"/>
      <c r="R49" s="970"/>
      <c r="S49" s="975"/>
      <c r="T49" s="981"/>
      <c r="U49" s="986"/>
      <c r="V49" s="991"/>
      <c r="W49" s="996"/>
      <c r="X49" s="970"/>
      <c r="Y49" s="975"/>
      <c r="Z49" s="981"/>
      <c r="AA49" s="986"/>
      <c r="AB49" s="991"/>
      <c r="AC49" s="996"/>
      <c r="AD49" s="970"/>
      <c r="AE49" s="975"/>
      <c r="AF49" s="981"/>
      <c r="AG49" s="986"/>
      <c r="AH49" s="991"/>
      <c r="AI49" s="996"/>
    </row>
    <row r="50" spans="1:35" s="891" customFormat="1" ht="13.5" customHeight="1">
      <c r="A50" s="1002"/>
      <c r="B50" s="905"/>
      <c r="C50" s="908"/>
      <c r="D50" s="908"/>
      <c r="E50" s="923"/>
      <c r="F50" s="908"/>
      <c r="G50" s="908"/>
      <c r="H50" s="933"/>
      <c r="I50" s="939"/>
      <c r="J50" s="945"/>
      <c r="K50" s="948"/>
      <c r="L50" s="948"/>
      <c r="M50" s="958"/>
      <c r="N50" s="958"/>
      <c r="O50" s="958"/>
      <c r="R50" s="970"/>
      <c r="S50" s="976"/>
      <c r="T50" s="982"/>
      <c r="U50" s="986"/>
      <c r="V50" s="992"/>
      <c r="W50" s="997"/>
      <c r="X50" s="970"/>
      <c r="Y50" s="976"/>
      <c r="Z50" s="982"/>
      <c r="AA50" s="986"/>
      <c r="AB50" s="992"/>
      <c r="AC50" s="997"/>
      <c r="AD50" s="970"/>
      <c r="AE50" s="976"/>
      <c r="AF50" s="982"/>
      <c r="AG50" s="986"/>
      <c r="AH50" s="992"/>
      <c r="AI50" s="997"/>
    </row>
    <row r="51" spans="1:35" s="891" customFormat="1" ht="9" customHeight="1">
      <c r="B51" s="332"/>
      <c r="C51" s="332"/>
      <c r="D51" s="332"/>
      <c r="E51" s="332"/>
      <c r="F51" s="332"/>
      <c r="G51" s="332"/>
      <c r="H51" s="332"/>
      <c r="I51" s="332"/>
      <c r="J51" s="332"/>
      <c r="K51" s="332"/>
      <c r="L51" s="332"/>
      <c r="M51" s="332"/>
      <c r="N51" s="332"/>
      <c r="O51" s="332"/>
      <c r="Q51" s="967" t="s">
        <v>926</v>
      </c>
      <c r="R51" s="970">
        <f t="shared" ref="R51:AI51" si="0">SUM(R6:R50)</f>
        <v>0</v>
      </c>
      <c r="S51" s="977">
        <f t="shared" si="0"/>
        <v>0</v>
      </c>
      <c r="T51" s="983">
        <f t="shared" si="0"/>
        <v>0</v>
      </c>
      <c r="U51" s="986">
        <f t="shared" si="0"/>
        <v>0</v>
      </c>
      <c r="V51" s="986">
        <f t="shared" si="0"/>
        <v>0</v>
      </c>
      <c r="W51" s="998">
        <f t="shared" si="0"/>
        <v>0</v>
      </c>
      <c r="X51" s="970">
        <f t="shared" si="0"/>
        <v>0</v>
      </c>
      <c r="Y51" s="977">
        <f t="shared" si="0"/>
        <v>0</v>
      </c>
      <c r="Z51" s="983">
        <f t="shared" si="0"/>
        <v>0</v>
      </c>
      <c r="AA51" s="986">
        <f t="shared" si="0"/>
        <v>0</v>
      </c>
      <c r="AB51" s="986">
        <f t="shared" si="0"/>
        <v>0</v>
      </c>
      <c r="AC51" s="998">
        <f t="shared" si="0"/>
        <v>0</v>
      </c>
      <c r="AD51" s="970">
        <f t="shared" si="0"/>
        <v>0</v>
      </c>
      <c r="AE51" s="977">
        <f t="shared" si="0"/>
        <v>0</v>
      </c>
      <c r="AF51" s="983">
        <f t="shared" si="0"/>
        <v>0</v>
      </c>
      <c r="AG51" s="986">
        <f t="shared" si="0"/>
        <v>0</v>
      </c>
      <c r="AH51" s="986">
        <f t="shared" si="0"/>
        <v>0</v>
      </c>
      <c r="AI51" s="998">
        <f t="shared" si="0"/>
        <v>0</v>
      </c>
    </row>
    <row r="52" spans="1:35" ht="6" customHeight="1">
      <c r="B52" s="4"/>
      <c r="C52" s="4"/>
      <c r="D52" s="4"/>
      <c r="E52" s="4"/>
      <c r="F52" s="4"/>
      <c r="G52" s="4"/>
      <c r="H52" s="4"/>
      <c r="I52" s="4"/>
      <c r="J52" s="4"/>
      <c r="K52" s="4"/>
      <c r="L52" s="4"/>
      <c r="M52" s="4"/>
      <c r="N52" s="4"/>
      <c r="O52" s="4"/>
      <c r="Q52" s="967"/>
      <c r="R52" s="971"/>
      <c r="S52" s="978"/>
      <c r="T52" s="984"/>
      <c r="U52" s="987"/>
      <c r="V52" s="987"/>
      <c r="W52" s="999"/>
      <c r="X52" s="971"/>
      <c r="Y52" s="978"/>
      <c r="Z52" s="984"/>
      <c r="AA52" s="987"/>
      <c r="AB52" s="987"/>
      <c r="AC52" s="999"/>
      <c r="AD52" s="971"/>
      <c r="AE52" s="978"/>
      <c r="AF52" s="984"/>
      <c r="AG52" s="987"/>
      <c r="AH52" s="987"/>
      <c r="AI52" s="999"/>
    </row>
    <row r="55" spans="1:35">
      <c r="C55" s="909" t="s">
        <v>262</v>
      </c>
      <c r="D55" s="915" t="s">
        <v>312</v>
      </c>
      <c r="E55" s="915" t="s">
        <v>84</v>
      </c>
      <c r="F55" s="925" t="s">
        <v>931</v>
      </c>
      <c r="G55" s="925" t="s">
        <v>343</v>
      </c>
    </row>
    <row r="56" spans="1:35">
      <c r="C56" s="910" t="s">
        <v>128</v>
      </c>
      <c r="D56" s="909">
        <f>COUNTIFS(B6:B50,"施設長",H6:H50,"常勤")</f>
        <v>0</v>
      </c>
      <c r="E56" s="909">
        <f>COUNTIFS(B6:B50,"施設長",H6:H50,"非常勤（パート含む）")</f>
        <v>0</v>
      </c>
      <c r="F56" s="926">
        <f>COUNTIFS(B6:B50,"施設長",H6:H50,"育児短時間")</f>
        <v>0</v>
      </c>
      <c r="G56" s="926">
        <f t="shared" ref="G56:G64" si="1">SUM(D56:F56)</f>
        <v>0</v>
      </c>
    </row>
    <row r="57" spans="1:35">
      <c r="C57" s="910" t="s">
        <v>746</v>
      </c>
      <c r="D57" s="909">
        <f>COUNTIFS(B6:B50,"生活相談員",H6:H50,"常勤")</f>
        <v>0</v>
      </c>
      <c r="E57" s="909">
        <f>COUNTIFS(B6:B50,"生活相談員",H6:H50,"非常勤（パート含む）")</f>
        <v>0</v>
      </c>
      <c r="F57" s="926">
        <f>COUNTIFS(B6:B50,"生活相談員",H6:H50,"育児短時間")</f>
        <v>0</v>
      </c>
      <c r="G57" s="926">
        <f t="shared" si="1"/>
        <v>0</v>
      </c>
    </row>
    <row r="58" spans="1:35">
      <c r="C58" s="910" t="str">
        <v>介護職員</v>
      </c>
      <c r="D58" s="909">
        <f>COUNTIFS(B6:B50,"介護職員",H6:H50,"常勤")</f>
        <v>0</v>
      </c>
      <c r="E58" s="909">
        <f>COUNTIFS(B6:B50,"介護職員",H6:H50,"非常勤（パート含む）")</f>
        <v>0</v>
      </c>
      <c r="F58" s="926">
        <f>COUNTIFS(B6:B50,"介護職員",H6:H50,"育児短時間")</f>
        <v>0</v>
      </c>
      <c r="G58" s="926">
        <f t="shared" si="1"/>
        <v>0</v>
      </c>
    </row>
    <row r="59" spans="1:35">
      <c r="C59" s="910" t="s">
        <v>903</v>
      </c>
      <c r="D59" s="909">
        <f>COUNTIFS(B6:B50,"看護職員",H6:H50,"常勤")</f>
        <v>0</v>
      </c>
      <c r="E59" s="909">
        <f>COUNTIFS(B6:B50,"看護職員",H6:H50,"非常勤（パート含む）")</f>
        <v>0</v>
      </c>
      <c r="F59" s="926">
        <f>COUNTIFS(B6:B50,"看護職員",H6:H50,"育児短時間")</f>
        <v>0</v>
      </c>
      <c r="G59" s="926">
        <f t="shared" si="1"/>
        <v>0</v>
      </c>
    </row>
    <row r="60" spans="1:35">
      <c r="C60" s="910" t="s">
        <v>532</v>
      </c>
      <c r="D60" s="909">
        <f>COUNTIFS(B6:B50,"栄養士",H6:H50,"常勤")+COUNTIFS(B6:B50,"管理栄養士",H6:H50,"常勤")</f>
        <v>0</v>
      </c>
      <c r="E60" s="909">
        <f>COUNTIFS(B6:B50,"栄養士",H6:H50,"非常勤（パート含む）")+COUNTIFS(B6:B50,"管理栄養士",H6:H50,"非常勤（パート含む）")</f>
        <v>0</v>
      </c>
      <c r="F60" s="926">
        <f>COUNTIFS(B6:B50,"栄養士",H6:H50,"育児短時間")+COUNTIFS(B6:B50,"管理栄養士",H6:H50,"育児短時間")</f>
        <v>0</v>
      </c>
      <c r="G60" s="926">
        <f t="shared" si="1"/>
        <v>0</v>
      </c>
    </row>
    <row r="61" spans="1:35">
      <c r="C61" s="910" t="s">
        <v>299</v>
      </c>
      <c r="D61" s="909">
        <f>COUNTIFS(B6:B50,"事務員",H6:H50,"常勤")</f>
        <v>0</v>
      </c>
      <c r="E61" s="909">
        <f>COUNTIFS(B6:B50,"事務員",H6:H50,"非常勤（パート含む）")</f>
        <v>0</v>
      </c>
      <c r="F61" s="926">
        <f>COUNTIFS(B6:B50,"事務員",H6:H50,"育児短時間")</f>
        <v>0</v>
      </c>
      <c r="G61" s="926">
        <f t="shared" si="1"/>
        <v>0</v>
      </c>
    </row>
    <row r="62" spans="1:35">
      <c r="C62" s="910" t="s">
        <v>28</v>
      </c>
      <c r="D62" s="909">
        <f>COUNTIFS(B6:B50,"調理員",H6:H50,"常勤")</f>
        <v>0</v>
      </c>
      <c r="E62" s="909">
        <f>COUNTIFS(B6:B50,"調理員",H6:H50,"非常勤（パート含む）")</f>
        <v>0</v>
      </c>
      <c r="F62" s="926">
        <f>COUNTIFS(B6:B50,"調理員",H6:H50,"育児短時間")</f>
        <v>0</v>
      </c>
      <c r="G62" s="926">
        <f t="shared" si="1"/>
        <v>0</v>
      </c>
    </row>
    <row r="63" spans="1:35">
      <c r="C63" s="910" t="s">
        <v>554</v>
      </c>
      <c r="D63" s="909">
        <f>COUNTIFS(B6:B50,"医師",H6:H50,"常勤")</f>
        <v>0</v>
      </c>
      <c r="E63" s="909">
        <f>COUNTIFS(B6:B50,"医師",H6:H50,"非常勤（パート含む）")</f>
        <v>0</v>
      </c>
      <c r="F63" s="926">
        <f>COUNTIFS(B6:B50,"医師",H6:H50,"育児短時間")</f>
        <v>0</v>
      </c>
      <c r="G63" s="926">
        <f t="shared" si="1"/>
        <v>0</v>
      </c>
    </row>
    <row r="64" spans="1:35">
      <c r="C64" s="910" t="s">
        <v>303</v>
      </c>
      <c r="D64" s="909">
        <f>COUNTIFS(B6:B50,"その他",H6:H50,"常勤")</f>
        <v>0</v>
      </c>
      <c r="E64" s="909">
        <f>COUNTIFS(B6:B50,"その他",H6:H50,"非常勤（パート含む）")</f>
        <v>0</v>
      </c>
      <c r="F64" s="926">
        <f>COUNTIFS(B6:B50,"その他",H6:H50,"育児短時間")</f>
        <v>0</v>
      </c>
      <c r="G64" s="926">
        <f t="shared" si="1"/>
        <v>0</v>
      </c>
    </row>
    <row r="65" spans="3:7">
      <c r="C65" s="910"/>
      <c r="D65" s="909"/>
      <c r="E65" s="909"/>
      <c r="F65" s="926"/>
      <c r="G65" s="926"/>
    </row>
    <row r="66" spans="3:7">
      <c r="C66" s="910"/>
      <c r="D66" s="909"/>
      <c r="E66" s="909"/>
      <c r="F66" s="926"/>
      <c r="G66" s="926"/>
    </row>
    <row r="67" spans="3:7">
      <c r="C67" s="910"/>
      <c r="D67" s="909"/>
      <c r="E67" s="909"/>
      <c r="F67" s="926"/>
      <c r="G67" s="926"/>
    </row>
    <row r="68" spans="3:7">
      <c r="C68" s="910"/>
      <c r="D68" s="909"/>
      <c r="E68" s="909"/>
      <c r="F68" s="926"/>
      <c r="G68" s="926"/>
    </row>
    <row r="69" spans="3:7">
      <c r="C69" s="910"/>
      <c r="D69" s="909"/>
      <c r="E69" s="909"/>
      <c r="F69" s="926"/>
      <c r="G69" s="926"/>
    </row>
    <row r="70" spans="3:7">
      <c r="C70" s="910"/>
      <c r="D70" s="909"/>
      <c r="E70" s="909"/>
      <c r="F70" s="926"/>
      <c r="G70" s="926"/>
    </row>
    <row r="71" spans="3:7">
      <c r="C71" s="910"/>
      <c r="D71" s="909"/>
      <c r="E71" s="909"/>
      <c r="F71" s="926"/>
      <c r="G71" s="926"/>
    </row>
  </sheetData>
  <mergeCells count="495">
    <mergeCell ref="I3:L3"/>
    <mergeCell ref="R4:W4"/>
    <mergeCell ref="X4:AC4"/>
    <mergeCell ref="AD4:AI4"/>
    <mergeCell ref="M8:O8"/>
    <mergeCell ref="E3:E5"/>
    <mergeCell ref="F3:F5"/>
    <mergeCell ref="M3:O5"/>
    <mergeCell ref="I4:I5"/>
    <mergeCell ref="J4:J5"/>
    <mergeCell ref="K4:K5"/>
    <mergeCell ref="L4:L5"/>
    <mergeCell ref="A6:A8"/>
    <mergeCell ref="B6:B8"/>
    <mergeCell ref="C6:C8"/>
    <mergeCell ref="D6:D8"/>
    <mergeCell ref="E6:E8"/>
    <mergeCell ref="F6:F8"/>
    <mergeCell ref="G6:G8"/>
    <mergeCell ref="H6:H8"/>
    <mergeCell ref="I6:I8"/>
    <mergeCell ref="J6:J8"/>
    <mergeCell ref="K6:K8"/>
    <mergeCell ref="L6:L8"/>
    <mergeCell ref="R6:R8"/>
    <mergeCell ref="S6:S8"/>
    <mergeCell ref="T6:T8"/>
    <mergeCell ref="U6:U8"/>
    <mergeCell ref="V6:V8"/>
    <mergeCell ref="W6:W8"/>
    <mergeCell ref="X6:X8"/>
    <mergeCell ref="Y6:Y8"/>
    <mergeCell ref="Z6:Z8"/>
    <mergeCell ref="AA6:AA8"/>
    <mergeCell ref="AB6:AB8"/>
    <mergeCell ref="AC6:AC8"/>
    <mergeCell ref="AD6:AD8"/>
    <mergeCell ref="AE6:AE8"/>
    <mergeCell ref="AF6:AF8"/>
    <mergeCell ref="AG6:AG8"/>
    <mergeCell ref="AH6:AH8"/>
    <mergeCell ref="AI6:AI8"/>
    <mergeCell ref="A9:A11"/>
    <mergeCell ref="B9:B11"/>
    <mergeCell ref="C9:C11"/>
    <mergeCell ref="D9:D11"/>
    <mergeCell ref="E9:E11"/>
    <mergeCell ref="F9:F11"/>
    <mergeCell ref="G9:G11"/>
    <mergeCell ref="H9:H11"/>
    <mergeCell ref="I9:I11"/>
    <mergeCell ref="J9:J11"/>
    <mergeCell ref="K9:K11"/>
    <mergeCell ref="L9:L11"/>
    <mergeCell ref="M9:O11"/>
    <mergeCell ref="R9:R11"/>
    <mergeCell ref="S9:S11"/>
    <mergeCell ref="T9:T11"/>
    <mergeCell ref="U9:U11"/>
    <mergeCell ref="V9:V11"/>
    <mergeCell ref="W9:W11"/>
    <mergeCell ref="X9:X11"/>
    <mergeCell ref="Y9:Y11"/>
    <mergeCell ref="Z9:Z11"/>
    <mergeCell ref="AA9:AA11"/>
    <mergeCell ref="AB9:AB11"/>
    <mergeCell ref="AC9:AC11"/>
    <mergeCell ref="AD9:AD11"/>
    <mergeCell ref="AE9:AE11"/>
    <mergeCell ref="AF9:AF11"/>
    <mergeCell ref="AG9:AG11"/>
    <mergeCell ref="AH9:AH11"/>
    <mergeCell ref="AI9:AI11"/>
    <mergeCell ref="A12:A14"/>
    <mergeCell ref="B12:B14"/>
    <mergeCell ref="C12:C14"/>
    <mergeCell ref="D12:D14"/>
    <mergeCell ref="E12:E14"/>
    <mergeCell ref="F12:F14"/>
    <mergeCell ref="G12:G14"/>
    <mergeCell ref="H12:H14"/>
    <mergeCell ref="I12:I14"/>
    <mergeCell ref="J12:J14"/>
    <mergeCell ref="K12:K14"/>
    <mergeCell ref="L12:L14"/>
    <mergeCell ref="M12:O14"/>
    <mergeCell ref="R12:R14"/>
    <mergeCell ref="S12:S14"/>
    <mergeCell ref="T12:T14"/>
    <mergeCell ref="U12:U14"/>
    <mergeCell ref="V12:V14"/>
    <mergeCell ref="W12:W14"/>
    <mergeCell ref="X12:X14"/>
    <mergeCell ref="Y12:Y14"/>
    <mergeCell ref="Z12:Z14"/>
    <mergeCell ref="AA12:AA14"/>
    <mergeCell ref="AB12:AB14"/>
    <mergeCell ref="AC12:AC14"/>
    <mergeCell ref="AD12:AD14"/>
    <mergeCell ref="AE12:AE14"/>
    <mergeCell ref="AF12:AF14"/>
    <mergeCell ref="AG12:AG14"/>
    <mergeCell ref="AH12:AH14"/>
    <mergeCell ref="AI12:AI14"/>
    <mergeCell ref="A15:A17"/>
    <mergeCell ref="B15:B17"/>
    <mergeCell ref="C15:C17"/>
    <mergeCell ref="D15:D17"/>
    <mergeCell ref="E15:E17"/>
    <mergeCell ref="F15:F17"/>
    <mergeCell ref="G15:G17"/>
    <mergeCell ref="H15:H17"/>
    <mergeCell ref="I15:I17"/>
    <mergeCell ref="J15:J17"/>
    <mergeCell ref="K15:K17"/>
    <mergeCell ref="L15:L17"/>
    <mergeCell ref="M15:O17"/>
    <mergeCell ref="R15:R17"/>
    <mergeCell ref="S15:S17"/>
    <mergeCell ref="T15:T17"/>
    <mergeCell ref="U15:U17"/>
    <mergeCell ref="V15:V17"/>
    <mergeCell ref="W15:W17"/>
    <mergeCell ref="X15:X17"/>
    <mergeCell ref="Y15:Y17"/>
    <mergeCell ref="Z15:Z17"/>
    <mergeCell ref="AA15:AA17"/>
    <mergeCell ref="AB15:AB17"/>
    <mergeCell ref="AC15:AC17"/>
    <mergeCell ref="AD15:AD17"/>
    <mergeCell ref="AE15:AE17"/>
    <mergeCell ref="AF15:AF17"/>
    <mergeCell ref="AG15:AG17"/>
    <mergeCell ref="AH15:AH17"/>
    <mergeCell ref="AI15:AI17"/>
    <mergeCell ref="A18:A20"/>
    <mergeCell ref="B18:B20"/>
    <mergeCell ref="C18:C20"/>
    <mergeCell ref="D18:D20"/>
    <mergeCell ref="E18:E20"/>
    <mergeCell ref="F18:F20"/>
    <mergeCell ref="G18:G20"/>
    <mergeCell ref="H18:H20"/>
    <mergeCell ref="I18:I20"/>
    <mergeCell ref="J18:J20"/>
    <mergeCell ref="K18:K20"/>
    <mergeCell ref="L18:L20"/>
    <mergeCell ref="M18:O20"/>
    <mergeCell ref="R18:R20"/>
    <mergeCell ref="S18:S20"/>
    <mergeCell ref="T18:T20"/>
    <mergeCell ref="U18:U20"/>
    <mergeCell ref="V18:V20"/>
    <mergeCell ref="W18:W20"/>
    <mergeCell ref="X18:X20"/>
    <mergeCell ref="Y18:Y20"/>
    <mergeCell ref="Z18:Z20"/>
    <mergeCell ref="AA18:AA20"/>
    <mergeCell ref="AB18:AB20"/>
    <mergeCell ref="AC18:AC20"/>
    <mergeCell ref="AD18:AD20"/>
    <mergeCell ref="AE18:AE20"/>
    <mergeCell ref="AF18:AF20"/>
    <mergeCell ref="AG18:AG20"/>
    <mergeCell ref="AH18:AH20"/>
    <mergeCell ref="AI18:AI20"/>
    <mergeCell ref="A21:A23"/>
    <mergeCell ref="B21:B23"/>
    <mergeCell ref="C21:C23"/>
    <mergeCell ref="D21:D23"/>
    <mergeCell ref="E21:E23"/>
    <mergeCell ref="F21:F23"/>
    <mergeCell ref="G21:G23"/>
    <mergeCell ref="H21:H23"/>
    <mergeCell ref="I21:I23"/>
    <mergeCell ref="J21:J23"/>
    <mergeCell ref="K21:K23"/>
    <mergeCell ref="L21:L23"/>
    <mergeCell ref="M21:O23"/>
    <mergeCell ref="R21:R23"/>
    <mergeCell ref="S21:S23"/>
    <mergeCell ref="T21:T23"/>
    <mergeCell ref="U21:U23"/>
    <mergeCell ref="V21:V23"/>
    <mergeCell ref="W21:W23"/>
    <mergeCell ref="X21:X23"/>
    <mergeCell ref="Y21:Y23"/>
    <mergeCell ref="Z21:Z23"/>
    <mergeCell ref="AA21:AA23"/>
    <mergeCell ref="AB21:AB23"/>
    <mergeCell ref="AC21:AC23"/>
    <mergeCell ref="AD21:AD23"/>
    <mergeCell ref="AE21:AE23"/>
    <mergeCell ref="AF21:AF23"/>
    <mergeCell ref="AG21:AG23"/>
    <mergeCell ref="AH21:AH23"/>
    <mergeCell ref="AI21:AI23"/>
    <mergeCell ref="A24:A26"/>
    <mergeCell ref="B24:B26"/>
    <mergeCell ref="C24:C26"/>
    <mergeCell ref="D24:D26"/>
    <mergeCell ref="E24:E26"/>
    <mergeCell ref="F24:F26"/>
    <mergeCell ref="G24:G26"/>
    <mergeCell ref="H24:H26"/>
    <mergeCell ref="I24:I26"/>
    <mergeCell ref="J24:J26"/>
    <mergeCell ref="K24:K26"/>
    <mergeCell ref="L24:L26"/>
    <mergeCell ref="M24:O26"/>
    <mergeCell ref="R24:R26"/>
    <mergeCell ref="S24:S26"/>
    <mergeCell ref="T24:T26"/>
    <mergeCell ref="U24:U26"/>
    <mergeCell ref="V24:V26"/>
    <mergeCell ref="W24:W26"/>
    <mergeCell ref="X24:X26"/>
    <mergeCell ref="Y24:Y26"/>
    <mergeCell ref="Z24:Z26"/>
    <mergeCell ref="AA24:AA26"/>
    <mergeCell ref="AB24:AB26"/>
    <mergeCell ref="AC24:AC26"/>
    <mergeCell ref="AD24:AD26"/>
    <mergeCell ref="AE24:AE26"/>
    <mergeCell ref="AF24:AF26"/>
    <mergeCell ref="AG24:AG26"/>
    <mergeCell ref="AH24:AH26"/>
    <mergeCell ref="AI24:AI26"/>
    <mergeCell ref="A27:A29"/>
    <mergeCell ref="B27:B29"/>
    <mergeCell ref="C27:C29"/>
    <mergeCell ref="D27:D29"/>
    <mergeCell ref="E27:E29"/>
    <mergeCell ref="F27:F29"/>
    <mergeCell ref="G27:G29"/>
    <mergeCell ref="H27:H29"/>
    <mergeCell ref="I27:I29"/>
    <mergeCell ref="J27:J29"/>
    <mergeCell ref="K27:K29"/>
    <mergeCell ref="L27:L29"/>
    <mergeCell ref="M27:O29"/>
    <mergeCell ref="R27:R29"/>
    <mergeCell ref="S27:S29"/>
    <mergeCell ref="T27:T29"/>
    <mergeCell ref="U27:U29"/>
    <mergeCell ref="V27:V29"/>
    <mergeCell ref="W27:W29"/>
    <mergeCell ref="X27:X29"/>
    <mergeCell ref="Y27:Y29"/>
    <mergeCell ref="Z27:Z29"/>
    <mergeCell ref="AA27:AA29"/>
    <mergeCell ref="AB27:AB29"/>
    <mergeCell ref="AC27:AC29"/>
    <mergeCell ref="AD27:AD29"/>
    <mergeCell ref="AE27:AE29"/>
    <mergeCell ref="AF27:AF29"/>
    <mergeCell ref="AG27:AG29"/>
    <mergeCell ref="AH27:AH29"/>
    <mergeCell ref="AI27:AI29"/>
    <mergeCell ref="A30:A32"/>
    <mergeCell ref="B30:B32"/>
    <mergeCell ref="C30:C32"/>
    <mergeCell ref="D30:D32"/>
    <mergeCell ref="E30:E32"/>
    <mergeCell ref="F30:F32"/>
    <mergeCell ref="G30:G32"/>
    <mergeCell ref="H30:H32"/>
    <mergeCell ref="I30:I32"/>
    <mergeCell ref="J30:J32"/>
    <mergeCell ref="K30:K32"/>
    <mergeCell ref="L30:L32"/>
    <mergeCell ref="M30:O32"/>
    <mergeCell ref="R30:R32"/>
    <mergeCell ref="S30:S32"/>
    <mergeCell ref="T30:T32"/>
    <mergeCell ref="U30:U32"/>
    <mergeCell ref="V30:V32"/>
    <mergeCell ref="W30:W32"/>
    <mergeCell ref="X30:X32"/>
    <mergeCell ref="Y30:Y32"/>
    <mergeCell ref="Z30:Z32"/>
    <mergeCell ref="AA30:AA32"/>
    <mergeCell ref="AB30:AB32"/>
    <mergeCell ref="AC30:AC32"/>
    <mergeCell ref="AD30:AD32"/>
    <mergeCell ref="AE30:AE32"/>
    <mergeCell ref="AF30:AF32"/>
    <mergeCell ref="AG30:AG32"/>
    <mergeCell ref="AH30:AH32"/>
    <mergeCell ref="AI30:AI32"/>
    <mergeCell ref="A33:A35"/>
    <mergeCell ref="B33:B35"/>
    <mergeCell ref="C33:C35"/>
    <mergeCell ref="D33:D35"/>
    <mergeCell ref="E33:E35"/>
    <mergeCell ref="F33:F35"/>
    <mergeCell ref="G33:G35"/>
    <mergeCell ref="H33:H35"/>
    <mergeCell ref="I33:I35"/>
    <mergeCell ref="J33:J35"/>
    <mergeCell ref="K33:K35"/>
    <mergeCell ref="L33:L35"/>
    <mergeCell ref="M33:O35"/>
    <mergeCell ref="R33:R35"/>
    <mergeCell ref="S33:S35"/>
    <mergeCell ref="T33:T35"/>
    <mergeCell ref="U33:U35"/>
    <mergeCell ref="V33:V35"/>
    <mergeCell ref="W33:W35"/>
    <mergeCell ref="X33:X35"/>
    <mergeCell ref="Y33:Y35"/>
    <mergeCell ref="Z33:Z35"/>
    <mergeCell ref="AA33:AA35"/>
    <mergeCell ref="AB33:AB35"/>
    <mergeCell ref="AC33:AC35"/>
    <mergeCell ref="AD33:AD35"/>
    <mergeCell ref="AE33:AE35"/>
    <mergeCell ref="AF33:AF35"/>
    <mergeCell ref="AG33:AG35"/>
    <mergeCell ref="AH33:AH35"/>
    <mergeCell ref="AI33:AI35"/>
    <mergeCell ref="A36:A38"/>
    <mergeCell ref="B36:B38"/>
    <mergeCell ref="C36:C38"/>
    <mergeCell ref="D36:D38"/>
    <mergeCell ref="E36:E38"/>
    <mergeCell ref="F36:F38"/>
    <mergeCell ref="G36:G38"/>
    <mergeCell ref="H36:H38"/>
    <mergeCell ref="I36:I38"/>
    <mergeCell ref="J36:J38"/>
    <mergeCell ref="K36:K38"/>
    <mergeCell ref="L36:L38"/>
    <mergeCell ref="M36:O38"/>
    <mergeCell ref="R36:R38"/>
    <mergeCell ref="S36:S38"/>
    <mergeCell ref="T36:T38"/>
    <mergeCell ref="U36:U38"/>
    <mergeCell ref="V36:V38"/>
    <mergeCell ref="W36:W38"/>
    <mergeCell ref="X36:X38"/>
    <mergeCell ref="Y36:Y38"/>
    <mergeCell ref="Z36:Z38"/>
    <mergeCell ref="AA36:AA38"/>
    <mergeCell ref="AB36:AB38"/>
    <mergeCell ref="AC36:AC38"/>
    <mergeCell ref="AD36:AD38"/>
    <mergeCell ref="AE36:AE38"/>
    <mergeCell ref="AF36:AF38"/>
    <mergeCell ref="AG36:AG38"/>
    <mergeCell ref="AH36:AH38"/>
    <mergeCell ref="AI36:AI38"/>
    <mergeCell ref="A39:A41"/>
    <mergeCell ref="B39:B41"/>
    <mergeCell ref="C39:C41"/>
    <mergeCell ref="D39:D41"/>
    <mergeCell ref="E39:E41"/>
    <mergeCell ref="F39:F41"/>
    <mergeCell ref="G39:G41"/>
    <mergeCell ref="H39:H41"/>
    <mergeCell ref="I39:I41"/>
    <mergeCell ref="J39:J41"/>
    <mergeCell ref="K39:K41"/>
    <mergeCell ref="L39:L41"/>
    <mergeCell ref="M39:O41"/>
    <mergeCell ref="R39:R41"/>
    <mergeCell ref="S39:S41"/>
    <mergeCell ref="T39:T41"/>
    <mergeCell ref="U39:U41"/>
    <mergeCell ref="V39:V41"/>
    <mergeCell ref="W39:W41"/>
    <mergeCell ref="X39:X41"/>
    <mergeCell ref="Y39:Y41"/>
    <mergeCell ref="Z39:Z41"/>
    <mergeCell ref="AA39:AA41"/>
    <mergeCell ref="AB39:AB41"/>
    <mergeCell ref="AC39:AC41"/>
    <mergeCell ref="AD39:AD41"/>
    <mergeCell ref="AE39:AE41"/>
    <mergeCell ref="AF39:AF41"/>
    <mergeCell ref="AG39:AG41"/>
    <mergeCell ref="AH39:AH41"/>
    <mergeCell ref="AI39:AI41"/>
    <mergeCell ref="A42:A44"/>
    <mergeCell ref="B42:B44"/>
    <mergeCell ref="C42:C44"/>
    <mergeCell ref="D42:D44"/>
    <mergeCell ref="E42:E44"/>
    <mergeCell ref="F42:F44"/>
    <mergeCell ref="G42:G44"/>
    <mergeCell ref="H42:H44"/>
    <mergeCell ref="I42:I44"/>
    <mergeCell ref="J42:J44"/>
    <mergeCell ref="K42:K44"/>
    <mergeCell ref="L42:L44"/>
    <mergeCell ref="M42:O44"/>
    <mergeCell ref="R42:R44"/>
    <mergeCell ref="S42:S44"/>
    <mergeCell ref="T42:T44"/>
    <mergeCell ref="U42:U44"/>
    <mergeCell ref="V42:V44"/>
    <mergeCell ref="W42:W44"/>
    <mergeCell ref="X42:X44"/>
    <mergeCell ref="Y42:Y44"/>
    <mergeCell ref="Z42:Z44"/>
    <mergeCell ref="AA42:AA44"/>
    <mergeCell ref="AB42:AB44"/>
    <mergeCell ref="AC42:AC44"/>
    <mergeCell ref="AD42:AD44"/>
    <mergeCell ref="AE42:AE44"/>
    <mergeCell ref="AF42:AF44"/>
    <mergeCell ref="AG42:AG44"/>
    <mergeCell ref="AH42:AH44"/>
    <mergeCell ref="AI42:AI44"/>
    <mergeCell ref="A45:A47"/>
    <mergeCell ref="B45:B47"/>
    <mergeCell ref="C45:C47"/>
    <mergeCell ref="D45:D47"/>
    <mergeCell ref="E45:E47"/>
    <mergeCell ref="F45:F47"/>
    <mergeCell ref="G45:G47"/>
    <mergeCell ref="H45:H47"/>
    <mergeCell ref="I45:I47"/>
    <mergeCell ref="J45:J47"/>
    <mergeCell ref="K45:K47"/>
    <mergeCell ref="L45:L47"/>
    <mergeCell ref="M45:O47"/>
    <mergeCell ref="R45:R47"/>
    <mergeCell ref="S45:S47"/>
    <mergeCell ref="T45:T47"/>
    <mergeCell ref="U45:U47"/>
    <mergeCell ref="V45:V47"/>
    <mergeCell ref="W45:W47"/>
    <mergeCell ref="X45:X47"/>
    <mergeCell ref="Y45:Y47"/>
    <mergeCell ref="Z45:Z47"/>
    <mergeCell ref="AA45:AA47"/>
    <mergeCell ref="AB45:AB47"/>
    <mergeCell ref="AC45:AC47"/>
    <mergeCell ref="AD45:AD47"/>
    <mergeCell ref="AE45:AE47"/>
    <mergeCell ref="AF45:AF47"/>
    <mergeCell ref="AG45:AG47"/>
    <mergeCell ref="AH45:AH47"/>
    <mergeCell ref="AI45:AI47"/>
    <mergeCell ref="A48:A50"/>
    <mergeCell ref="B48:B50"/>
    <mergeCell ref="C48:C50"/>
    <mergeCell ref="D48:D50"/>
    <mergeCell ref="E48:E50"/>
    <mergeCell ref="F48:F50"/>
    <mergeCell ref="G48:G50"/>
    <mergeCell ref="H48:H50"/>
    <mergeCell ref="I48:I50"/>
    <mergeCell ref="J48:J50"/>
    <mergeCell ref="K48:K50"/>
    <mergeCell ref="L48:L50"/>
    <mergeCell ref="M48:O50"/>
    <mergeCell ref="R48:R50"/>
    <mergeCell ref="S48:S50"/>
    <mergeCell ref="T48:T50"/>
    <mergeCell ref="U48:U50"/>
    <mergeCell ref="V48:V50"/>
    <mergeCell ref="W48:W50"/>
    <mergeCell ref="X48:X50"/>
    <mergeCell ref="Y48:Y50"/>
    <mergeCell ref="Z48:Z50"/>
    <mergeCell ref="AA48:AA50"/>
    <mergeCell ref="AB48:AB50"/>
    <mergeCell ref="AC48:AC50"/>
    <mergeCell ref="AD48:AD50"/>
    <mergeCell ref="AE48:AE50"/>
    <mergeCell ref="AF48:AF50"/>
    <mergeCell ref="AG48:AG50"/>
    <mergeCell ref="AH48:AH50"/>
    <mergeCell ref="AI48:AI50"/>
    <mergeCell ref="Q51:Q52"/>
    <mergeCell ref="R51:R52"/>
    <mergeCell ref="S51:S52"/>
    <mergeCell ref="T51:T52"/>
    <mergeCell ref="U51:U52"/>
    <mergeCell ref="V51:V52"/>
    <mergeCell ref="W51:W52"/>
    <mergeCell ref="X51:X52"/>
    <mergeCell ref="Y51:Y52"/>
    <mergeCell ref="Z51:Z52"/>
    <mergeCell ref="AA51:AA52"/>
    <mergeCell ref="AB51:AB52"/>
    <mergeCell ref="AC51:AC52"/>
    <mergeCell ref="AD51:AD52"/>
    <mergeCell ref="AE51:AE52"/>
    <mergeCell ref="AF51:AF52"/>
    <mergeCell ref="AG51:AG52"/>
    <mergeCell ref="AH51:AH52"/>
    <mergeCell ref="AI51:AI52"/>
  </mergeCells>
  <phoneticPr fontId="1"/>
  <conditionalFormatting sqref="K9:K11">
    <cfRule type="expression" dxfId="9" priority="1">
      <formula>OR($H$9="育休中",$H$9="退職済")</formula>
    </cfRule>
  </conditionalFormatting>
  <conditionalFormatting sqref="J9:J11">
    <cfRule type="expression" dxfId="8" priority="3">
      <formula>OR($H$9="育休中",$H$9="退職済")</formula>
    </cfRule>
  </conditionalFormatting>
  <conditionalFormatting sqref="L9:L11">
    <cfRule type="expression" dxfId="7" priority="2">
      <formula>OR($H$9="育休中",$H$9="退職済")</formula>
    </cfRule>
  </conditionalFormatting>
  <conditionalFormatting sqref="K12:K50">
    <cfRule type="expression" dxfId="6" priority="4">
      <formula>OR($H$9="育休中",$H$9="退職済")</formula>
    </cfRule>
  </conditionalFormatting>
  <conditionalFormatting sqref="K6:K8">
    <cfRule type="expression" dxfId="5" priority="5">
      <formula>OR($H$9="育休中",$H$9="退職済")</formula>
    </cfRule>
  </conditionalFormatting>
  <conditionalFormatting sqref="J18:J20">
    <cfRule type="expression" dxfId="4" priority="7">
      <formula>OR($H$9="育休中",$H$9="退職済")</formula>
    </cfRule>
  </conditionalFormatting>
  <conditionalFormatting sqref="J12:J17 J21:J50">
    <cfRule type="expression" dxfId="3" priority="9">
      <formula>OR($H$9="育休中",$H$9="退職済")</formula>
    </cfRule>
  </conditionalFormatting>
  <conditionalFormatting sqref="J6:J8">
    <cfRule type="expression" dxfId="2" priority="16">
      <formula>OR($H$9="育休中",$H$9="退職済")</formula>
    </cfRule>
  </conditionalFormatting>
  <conditionalFormatting sqref="L12:L50">
    <cfRule type="expression" dxfId="1" priority="6">
      <formula>OR($H$9="育休中",$H$9="退職済")</formula>
    </cfRule>
  </conditionalFormatting>
  <conditionalFormatting sqref="L6:L8">
    <cfRule type="expression" dxfId="0" priority="15">
      <formula>OR($H$9="育休中",$H$9="退職済")</formula>
    </cfRule>
  </conditionalFormatting>
  <dataValidations count="6">
    <dataValidation type="list" allowBlank="1" showDropDown="0" showInputMessage="1" showErrorMessage="1" sqref="J6:J50">
      <formula1>"3,3.25,3.5,3.75,4,4.25,4.5,4.75,5,5.25,5.5,5.75,6,6.25,6.5,6.75,7,7.25,7.5,7.75,8,8.25,8.5,8.75,9"</formula1>
    </dataValidation>
    <dataValidation type="list" allowBlank="1" showDropDown="0" showInputMessage="1" showErrorMessage="1" sqref="L6:L50">
      <formula1>"1,2,3,4,5,6,7"</formula1>
    </dataValidation>
    <dataValidation type="list" allowBlank="1" showDropDown="0" showInputMessage="1" showErrorMessage="1" sqref="K6:K50">
      <formula1>"1,2,3,4,5,6,7,8,9,10,11,12,13,14,15,16,17,18,19,20,21,22,23,24,25,26,27,28,29,30,31"</formula1>
    </dataValidation>
    <dataValidation type="list" allowBlank="1" showDropDown="0" showInputMessage="1" showErrorMessage="1" sqref="H6:H50">
      <formula1>"選択,常勤,非常勤（パート含む）,育児短時間,育休中,退職済み,その他"</formula1>
    </dataValidation>
    <dataValidation type="list" allowBlank="1" showDropDown="0" showInputMessage="1" showErrorMessage="0" sqref="E6:E50">
      <formula1>INDIRECT(B6)</formula1>
    </dataValidation>
    <dataValidation type="list" allowBlank="1" showDropDown="0" showInputMessage="1" showErrorMessage="1" sqref="B6:B50">
      <formula1>"選択,施設長,生活相談員,介護職員,看護職員,栄養士,管理栄養士,事務員,調理員,医師,その他"</formula1>
    </dataValidation>
  </dataValidations>
  <pageMargins left="0.75" right="0.28999999999999998" top="0.96000000000000008" bottom="0.16" header="0.26" footer="0.18"/>
  <pageSetup paperSize="9" scale="79" firstPageNumber="37" fitToWidth="1" fitToHeight="1" orientation="landscape" usePrinterDefaults="1" useFirstPageNumber="1" r:id="rId1"/>
  <headerFooter alignWithMargins="0">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O38"/>
  <sheetViews>
    <sheetView view="pageBreakPreview" zoomScaleSheetLayoutView="100" workbookViewId="0">
      <selection activeCell="L26" sqref="L26"/>
    </sheetView>
  </sheetViews>
  <sheetFormatPr defaultRowHeight="13.5"/>
  <cols>
    <col min="1" max="1" width="3.625" style="4" customWidth="1"/>
    <col min="2" max="2" width="4.625" style="4" customWidth="1"/>
    <col min="3" max="3" width="23.625" style="4" customWidth="1"/>
    <col min="4" max="4" width="17.25" style="4" customWidth="1"/>
    <col min="5" max="5" width="10.125" style="4" customWidth="1"/>
    <col min="6" max="6" width="9" style="4" bestFit="1" customWidth="1"/>
    <col min="7" max="7" width="14.25" style="4" customWidth="1"/>
    <col min="8" max="256" width="9" style="4" bestFit="1" customWidth="1"/>
    <col min="257" max="16384" width="9" style="4" customWidth="1"/>
  </cols>
  <sheetData>
    <row r="1" spans="1:15" ht="17.25">
      <c r="B1" s="1003" t="s">
        <v>79</v>
      </c>
      <c r="D1" s="332"/>
      <c r="E1" s="4" t="s">
        <v>907</v>
      </c>
    </row>
    <row r="3" spans="1:15">
      <c r="F3" s="262" t="s">
        <v>465</v>
      </c>
      <c r="G3" s="262" t="s">
        <v>143</v>
      </c>
    </row>
    <row r="4" spans="1:15" ht="20.100000000000001" customHeight="1">
      <c r="A4" s="525" t="s">
        <v>447</v>
      </c>
      <c r="B4" s="1004" t="s">
        <v>432</v>
      </c>
      <c r="C4" s="1010"/>
      <c r="D4" s="1014">
        <f>SUM(D5:D6)</f>
        <v>0</v>
      </c>
      <c r="E4" s="1019"/>
      <c r="F4" s="1023"/>
      <c r="G4" s="1026"/>
      <c r="H4" s="488" t="s">
        <v>323</v>
      </c>
      <c r="I4" s="137"/>
      <c r="J4" s="507"/>
      <c r="K4" s="507"/>
      <c r="L4" s="507"/>
      <c r="M4" s="507"/>
      <c r="N4" s="617"/>
      <c r="O4" s="37"/>
    </row>
    <row r="5" spans="1:15" ht="20.100000000000001" customHeight="1">
      <c r="A5" s="526"/>
      <c r="B5" s="1005"/>
      <c r="C5" s="1010" t="s">
        <v>428</v>
      </c>
      <c r="D5" s="1015"/>
      <c r="E5" s="1020"/>
      <c r="F5" s="1024"/>
      <c r="G5" s="1027" t="e">
        <f>D5/F5</f>
        <v>#DIV/0!</v>
      </c>
      <c r="H5" s="488" t="s">
        <v>349</v>
      </c>
      <c r="I5" s="137"/>
      <c r="J5" s="507"/>
      <c r="K5" s="507"/>
      <c r="L5" s="507"/>
      <c r="M5" s="507"/>
      <c r="N5" s="617"/>
      <c r="O5" s="37"/>
    </row>
    <row r="6" spans="1:15" ht="20.100000000000001" customHeight="1">
      <c r="A6" s="526"/>
      <c r="B6" s="1006"/>
      <c r="C6" s="1010" t="s">
        <v>78</v>
      </c>
      <c r="D6" s="1015"/>
      <c r="E6" s="1020"/>
      <c r="F6" s="499"/>
      <c r="G6" s="1027" t="e">
        <f>D6/F6</f>
        <v>#DIV/0!</v>
      </c>
      <c r="H6" s="488" t="s">
        <v>390</v>
      </c>
      <c r="I6" s="507"/>
      <c r="J6" s="507"/>
      <c r="K6" s="507"/>
      <c r="L6" s="507"/>
      <c r="M6" s="507"/>
      <c r="N6" s="617"/>
      <c r="O6" s="37"/>
    </row>
    <row r="7" spans="1:15" ht="20.100000000000001" customHeight="1">
      <c r="A7" s="526"/>
      <c r="B7" s="1007" t="s">
        <v>480</v>
      </c>
      <c r="C7" s="1011"/>
      <c r="D7" s="1016"/>
      <c r="E7" s="1021"/>
      <c r="F7" s="1025"/>
      <c r="G7" s="1026"/>
      <c r="H7" s="117"/>
    </row>
    <row r="8" spans="1:15" ht="20.100000000000001" customHeight="1">
      <c r="A8" s="527"/>
      <c r="B8" s="479"/>
      <c r="C8" s="1012" t="s">
        <v>309</v>
      </c>
      <c r="D8" s="1015"/>
      <c r="E8" s="1020"/>
      <c r="F8" s="499"/>
      <c r="G8" s="1027" t="e">
        <f>D8/F8</f>
        <v>#DIV/0!</v>
      </c>
      <c r="H8" s="117"/>
      <c r="I8" s="1031"/>
      <c r="J8" s="4" t="s">
        <v>492</v>
      </c>
    </row>
    <row r="9" spans="1:15">
      <c r="B9" s="481"/>
      <c r="C9" s="1013"/>
      <c r="F9" s="341"/>
    </row>
    <row r="10" spans="1:15">
      <c r="B10" s="1008" t="s">
        <v>904</v>
      </c>
      <c r="C10" s="72" t="s">
        <v>456</v>
      </c>
      <c r="H10" s="1029"/>
      <c r="I10" s="1029"/>
      <c r="J10" s="1029"/>
      <c r="K10" s="1029"/>
      <c r="L10" s="1029"/>
    </row>
    <row r="11" spans="1:15" ht="15" customHeight="1">
      <c r="B11" s="1008" t="s">
        <v>904</v>
      </c>
      <c r="C11" s="72" t="s">
        <v>471</v>
      </c>
      <c r="H11" s="1029"/>
      <c r="I11" s="1029"/>
      <c r="J11" s="1029"/>
      <c r="K11" s="1029"/>
      <c r="L11" s="1029"/>
    </row>
    <row r="12" spans="1:15">
      <c r="B12" s="1008"/>
      <c r="C12" s="4" t="s">
        <v>905</v>
      </c>
      <c r="D12" s="1017"/>
      <c r="E12" s="1017"/>
      <c r="F12" s="1017"/>
      <c r="G12" s="1017"/>
      <c r="H12" s="1029"/>
      <c r="I12" s="1029"/>
      <c r="J12" s="1029"/>
      <c r="K12" s="1029"/>
      <c r="L12" s="1029"/>
    </row>
    <row r="13" spans="1:15">
      <c r="B13" s="1008"/>
      <c r="C13" s="72" t="s">
        <v>484</v>
      </c>
      <c r="H13" s="72" t="s">
        <v>438</v>
      </c>
      <c r="I13" s="1029"/>
      <c r="J13" s="1029"/>
      <c r="K13" s="1029"/>
      <c r="L13" s="1029"/>
    </row>
    <row r="14" spans="1:15">
      <c r="B14" s="1008"/>
      <c r="C14" s="72" t="s">
        <v>52</v>
      </c>
      <c r="H14" s="4" t="s">
        <v>422</v>
      </c>
    </row>
    <row r="15" spans="1:15">
      <c r="B15" s="1008"/>
      <c r="C15" s="72" t="s">
        <v>485</v>
      </c>
    </row>
    <row r="16" spans="1:15">
      <c r="B16" s="1008" t="s">
        <v>904</v>
      </c>
      <c r="C16" s="72" t="s">
        <v>467</v>
      </c>
    </row>
    <row r="17" spans="2:12">
      <c r="B17" s="1008"/>
      <c r="C17" s="72" t="s">
        <v>431</v>
      </c>
    </row>
    <row r="18" spans="2:12">
      <c r="B18" s="1008"/>
      <c r="C18" s="72" t="s">
        <v>486</v>
      </c>
    </row>
    <row r="19" spans="2:12">
      <c r="B19" s="1008"/>
      <c r="C19" s="72" t="s">
        <v>20</v>
      </c>
    </row>
    <row r="20" spans="2:12">
      <c r="B20" s="1008"/>
      <c r="C20" s="72"/>
    </row>
    <row r="21" spans="2:12">
      <c r="B21" s="1008" t="s">
        <v>904</v>
      </c>
      <c r="C21" s="72" t="s">
        <v>248</v>
      </c>
      <c r="F21" s="4" t="s">
        <v>908</v>
      </c>
    </row>
    <row r="22" spans="2:12">
      <c r="B22" s="1008"/>
      <c r="C22" s="72" t="s">
        <v>906</v>
      </c>
    </row>
    <row r="23" spans="2:12">
      <c r="C23" s="72" t="s">
        <v>488</v>
      </c>
    </row>
    <row r="24" spans="2:12" ht="14.25">
      <c r="C24" s="72"/>
      <c r="D24" s="4" t="s">
        <v>489</v>
      </c>
      <c r="F24" s="4" t="s">
        <v>491</v>
      </c>
      <c r="G24" s="1028"/>
      <c r="H24" s="4" t="s">
        <v>449</v>
      </c>
      <c r="I24" s="1030"/>
      <c r="J24" s="1030"/>
      <c r="K24" s="1030"/>
      <c r="L24" s="1030"/>
    </row>
    <row r="25" spans="2:12">
      <c r="H25" s="1030"/>
      <c r="I25" s="1030"/>
      <c r="J25" s="1030"/>
      <c r="K25" s="1030"/>
      <c r="L25" s="1030"/>
    </row>
    <row r="26" spans="2:12">
      <c r="C26" s="72"/>
      <c r="H26" s="1030"/>
      <c r="I26" s="1030"/>
      <c r="J26" s="1030"/>
      <c r="K26" s="1030"/>
      <c r="L26" s="1030"/>
    </row>
    <row r="27" spans="2:12">
      <c r="C27" s="72"/>
      <c r="H27" s="1030"/>
      <c r="I27" s="1030"/>
      <c r="J27" s="1030"/>
      <c r="K27" s="1030"/>
      <c r="L27" s="1030"/>
    </row>
    <row r="28" spans="2:12" ht="17.25">
      <c r="B28" s="1003" t="s">
        <v>576</v>
      </c>
    </row>
    <row r="29" spans="2:12" ht="14.25" customHeight="1"/>
    <row r="30" spans="2:12" ht="20.100000000000001" customHeight="1">
      <c r="B30" s="1009" t="s">
        <v>14</v>
      </c>
      <c r="C30" s="623"/>
      <c r="D30" s="1018" t="s">
        <v>1</v>
      </c>
      <c r="E30" s="1022"/>
      <c r="F30" s="341"/>
    </row>
    <row r="33" spans="2:8">
      <c r="B33" s="1008" t="s">
        <v>904</v>
      </c>
      <c r="C33" s="72" t="s">
        <v>410</v>
      </c>
      <c r="F33" s="4" t="s">
        <v>908</v>
      </c>
    </row>
    <row r="34" spans="2:8">
      <c r="B34" s="1008"/>
      <c r="C34" s="72" t="s">
        <v>906</v>
      </c>
    </row>
    <row r="35" spans="2:8">
      <c r="C35" s="72" t="s">
        <v>488</v>
      </c>
    </row>
    <row r="36" spans="2:8" ht="14.25">
      <c r="C36" s="72"/>
      <c r="D36" s="4" t="s">
        <v>489</v>
      </c>
      <c r="F36" s="4" t="s">
        <v>491</v>
      </c>
      <c r="G36" s="1028"/>
      <c r="H36" s="4" t="s">
        <v>449</v>
      </c>
    </row>
    <row r="38" spans="2:8">
      <c r="C38" s="72" t="s">
        <v>891</v>
      </c>
    </row>
  </sheetData>
  <sheetProtection sheet="1" objects="1" scenarios="1"/>
  <mergeCells count="10">
    <mergeCell ref="B4:C4"/>
    <mergeCell ref="D4:E4"/>
    <mergeCell ref="D5:E5"/>
    <mergeCell ref="D6:E6"/>
    <mergeCell ref="B7:C7"/>
    <mergeCell ref="D7:E7"/>
    <mergeCell ref="D8:E8"/>
    <mergeCell ref="B30:C30"/>
    <mergeCell ref="D30:E30"/>
    <mergeCell ref="A4:A8"/>
  </mergeCells>
  <phoneticPr fontId="1"/>
  <pageMargins left="0.68" right="0.39370078740157483" top="0.8" bottom="0.48" header="0.17" footer="0.19685039370078741"/>
  <pageSetup paperSize="9" scale="84" firstPageNumber="38" fitToWidth="1" fitToHeight="1" orientation="landscape" usePrinterDefaults="1" useFirstPageNumber="1" r:id="rId1"/>
  <headerFooter alignWithMargins="0">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1:AH60"/>
  <sheetViews>
    <sheetView view="pageBreakPreview" zoomScaleSheetLayoutView="100" workbookViewId="0"/>
  </sheetViews>
  <sheetFormatPr defaultRowHeight="13.5"/>
  <cols>
    <col min="1" max="1" width="9" bestFit="1" customWidth="1"/>
    <col min="2" max="3" width="7.625" customWidth="1"/>
    <col min="4" max="31" width="3.25" customWidth="1"/>
    <col min="32" max="32" width="5.625" customWidth="1"/>
    <col min="33" max="33" width="6.625" customWidth="1"/>
    <col min="34" max="34" width="5.75" customWidth="1"/>
    <col min="35" max="256" width="9" bestFit="1" customWidth="1"/>
  </cols>
  <sheetData>
    <row r="1" spans="1:34" ht="15.75" customHeight="1">
      <c r="A1" t="s">
        <v>909</v>
      </c>
      <c r="D1" s="891"/>
    </row>
    <row r="2" spans="1:34" ht="12.75" customHeight="1">
      <c r="A2" s="891"/>
      <c r="B2" s="891"/>
      <c r="C2" s="891"/>
      <c r="D2" s="891"/>
      <c r="E2" s="891"/>
      <c r="F2" s="891"/>
      <c r="G2" s="891"/>
      <c r="H2" s="891"/>
      <c r="I2" s="891"/>
      <c r="J2" s="891"/>
      <c r="K2" s="891"/>
      <c r="L2" s="891"/>
      <c r="M2" s="891"/>
      <c r="N2" s="891"/>
      <c r="O2" s="891"/>
      <c r="P2" s="891"/>
      <c r="Q2" s="891"/>
      <c r="R2" s="891"/>
    </row>
    <row r="3" spans="1:34" ht="14.25">
      <c r="A3" s="1033" t="s">
        <v>487</v>
      </c>
      <c r="B3" s="1040" t="s">
        <v>272</v>
      </c>
      <c r="C3" s="1048" t="s">
        <v>276</v>
      </c>
      <c r="D3" s="1054" t="s">
        <v>18</v>
      </c>
      <c r="E3" s="1058"/>
      <c r="F3" s="1058"/>
      <c r="G3" s="1058"/>
      <c r="H3" s="1058"/>
      <c r="I3" s="1058"/>
      <c r="J3" s="1061"/>
      <c r="K3" s="1058" t="s">
        <v>750</v>
      </c>
      <c r="L3" s="1058"/>
      <c r="M3" s="1058"/>
      <c r="N3" s="1058"/>
      <c r="O3" s="1058"/>
      <c r="P3" s="1058"/>
      <c r="Q3" s="1058"/>
      <c r="R3" s="1054" t="s">
        <v>912</v>
      </c>
      <c r="S3" s="1058"/>
      <c r="T3" s="1058"/>
      <c r="U3" s="1058"/>
      <c r="V3" s="1058"/>
      <c r="W3" s="1058"/>
      <c r="X3" s="1061"/>
      <c r="Y3" s="1054" t="s">
        <v>311</v>
      </c>
      <c r="Z3" s="1058"/>
      <c r="AA3" s="1058"/>
      <c r="AB3" s="1058"/>
      <c r="AC3" s="1058"/>
      <c r="AD3" s="1058"/>
      <c r="AE3" s="1058"/>
      <c r="AF3" s="1080" t="s">
        <v>915</v>
      </c>
      <c r="AG3" s="1084" t="s">
        <v>916</v>
      </c>
      <c r="AH3" s="1088" t="s">
        <v>917</v>
      </c>
    </row>
    <row r="4" spans="1:34" ht="9.9499999999999993" customHeight="1">
      <c r="A4" s="1034"/>
      <c r="B4" s="1001"/>
      <c r="C4" s="1049"/>
      <c r="D4" s="1055" t="s">
        <v>780</v>
      </c>
      <c r="E4" s="1059" t="s">
        <v>457</v>
      </c>
      <c r="F4" s="1059" t="s">
        <v>911</v>
      </c>
      <c r="G4" s="1059" t="s">
        <v>561</v>
      </c>
      <c r="H4" s="1059" t="s">
        <v>810</v>
      </c>
      <c r="I4" s="1059" t="s">
        <v>753</v>
      </c>
      <c r="J4" s="1062" t="s">
        <v>208</v>
      </c>
      <c r="K4" s="1065" t="s">
        <v>586</v>
      </c>
      <c r="L4" s="1059" t="s">
        <v>230</v>
      </c>
      <c r="M4" s="1059" t="s">
        <v>181</v>
      </c>
      <c r="N4" s="1059" t="s">
        <v>232</v>
      </c>
      <c r="O4" s="1059" t="s">
        <v>287</v>
      </c>
      <c r="P4" s="1059" t="s">
        <v>55</v>
      </c>
      <c r="Q4" s="1071" t="s">
        <v>454</v>
      </c>
      <c r="R4" s="1077" t="s">
        <v>474</v>
      </c>
      <c r="S4" s="1059" t="s">
        <v>495</v>
      </c>
      <c r="T4" s="1059" t="s">
        <v>441</v>
      </c>
      <c r="U4" s="1059" t="s">
        <v>10</v>
      </c>
      <c r="V4" s="1059" t="s">
        <v>22</v>
      </c>
      <c r="W4" s="1059" t="s">
        <v>332</v>
      </c>
      <c r="X4" s="1062" t="s">
        <v>29</v>
      </c>
      <c r="Y4" s="1077" t="s">
        <v>573</v>
      </c>
      <c r="Z4" s="1059" t="s">
        <v>126</v>
      </c>
      <c r="AA4" s="1059" t="s">
        <v>619</v>
      </c>
      <c r="AB4" s="1059" t="s">
        <v>608</v>
      </c>
      <c r="AC4" s="1059" t="s">
        <v>614</v>
      </c>
      <c r="AD4" s="1059" t="s">
        <v>914</v>
      </c>
      <c r="AE4" s="1071" t="s">
        <v>281</v>
      </c>
      <c r="AF4" s="1081"/>
      <c r="AG4" s="1085"/>
      <c r="AH4" s="1089"/>
    </row>
    <row r="5" spans="1:34" ht="9.9499999999999993" customHeight="1">
      <c r="A5" s="1034"/>
      <c r="B5" s="1001"/>
      <c r="C5" s="1049"/>
      <c r="D5" s="1056" t="s">
        <v>11</v>
      </c>
      <c r="E5" s="895"/>
      <c r="F5" s="895"/>
      <c r="G5" s="895"/>
      <c r="H5" s="895"/>
      <c r="I5" s="895"/>
      <c r="J5" s="1063"/>
      <c r="K5" s="1066"/>
      <c r="L5" s="895"/>
      <c r="M5" s="895"/>
      <c r="N5" s="895"/>
      <c r="O5" s="895"/>
      <c r="P5" s="895"/>
      <c r="Q5" s="1072"/>
      <c r="R5" s="1078"/>
      <c r="S5" s="895"/>
      <c r="T5" s="895"/>
      <c r="U5" s="895"/>
      <c r="V5" s="895"/>
      <c r="W5" s="895"/>
      <c r="X5" s="1063"/>
      <c r="Y5" s="1078"/>
      <c r="Z5" s="895"/>
      <c r="AA5" s="895"/>
      <c r="AB5" s="895"/>
      <c r="AC5" s="895"/>
      <c r="AD5" s="895"/>
      <c r="AE5" s="1072"/>
      <c r="AF5" s="1081"/>
      <c r="AG5" s="1085"/>
      <c r="AH5" s="1089"/>
    </row>
    <row r="6" spans="1:34" ht="9.9499999999999993" customHeight="1">
      <c r="A6" s="1035"/>
      <c r="B6" s="1041"/>
      <c r="C6" s="1050"/>
      <c r="D6" s="1057"/>
      <c r="E6" s="1060"/>
      <c r="F6" s="1060"/>
      <c r="G6" s="1060"/>
      <c r="H6" s="1060"/>
      <c r="I6" s="1060"/>
      <c r="J6" s="1064"/>
      <c r="K6" s="1067"/>
      <c r="L6" s="1060"/>
      <c r="M6" s="1060"/>
      <c r="N6" s="1060"/>
      <c r="O6" s="1060"/>
      <c r="P6" s="1060"/>
      <c r="Q6" s="1073"/>
      <c r="R6" s="1079"/>
      <c r="S6" s="1060"/>
      <c r="T6" s="1060"/>
      <c r="U6" s="1060"/>
      <c r="V6" s="1060"/>
      <c r="W6" s="1060"/>
      <c r="X6" s="1064"/>
      <c r="Y6" s="1079"/>
      <c r="Z6" s="1060"/>
      <c r="AA6" s="1060"/>
      <c r="AB6" s="1060"/>
      <c r="AC6" s="1060"/>
      <c r="AD6" s="1060"/>
      <c r="AE6" s="1073"/>
      <c r="AF6" s="1081"/>
      <c r="AG6" s="1085"/>
      <c r="AH6" s="1089"/>
    </row>
    <row r="7" spans="1:34" ht="24.95" customHeight="1">
      <c r="A7" s="1036"/>
      <c r="B7" s="898"/>
      <c r="C7" s="1051"/>
      <c r="D7" s="1036"/>
      <c r="E7" s="898"/>
      <c r="F7" s="898"/>
      <c r="G7" s="898"/>
      <c r="H7" s="898"/>
      <c r="I7" s="898"/>
      <c r="J7" s="1051"/>
      <c r="K7" s="1068"/>
      <c r="L7" s="898"/>
      <c r="M7" s="898"/>
      <c r="N7" s="898"/>
      <c r="O7" s="898"/>
      <c r="P7" s="898"/>
      <c r="Q7" s="1074"/>
      <c r="R7" s="1036"/>
      <c r="S7" s="898"/>
      <c r="T7" s="898"/>
      <c r="U7" s="898"/>
      <c r="V7" s="898"/>
      <c r="W7" s="898"/>
      <c r="X7" s="1051"/>
      <c r="Y7" s="1036"/>
      <c r="Z7" s="898"/>
      <c r="AA7" s="898"/>
      <c r="AB7" s="898"/>
      <c r="AC7" s="898"/>
      <c r="AD7" s="898"/>
      <c r="AE7" s="1074"/>
      <c r="AF7" s="1082"/>
      <c r="AG7" s="1086"/>
      <c r="AH7" s="1090"/>
    </row>
    <row r="8" spans="1:34" ht="24.95" customHeight="1">
      <c r="A8" s="1037"/>
      <c r="B8" s="1042"/>
      <c r="C8" s="1052"/>
      <c r="D8" s="1037"/>
      <c r="E8" s="1042"/>
      <c r="F8" s="1042"/>
      <c r="G8" s="1042"/>
      <c r="H8" s="1042"/>
      <c r="I8" s="1042"/>
      <c r="J8" s="1052"/>
      <c r="K8" s="1069"/>
      <c r="L8" s="1042"/>
      <c r="M8" s="1042"/>
      <c r="N8" s="1042"/>
      <c r="O8" s="1042"/>
      <c r="P8" s="1042"/>
      <c r="Q8" s="1075"/>
      <c r="R8" s="1037"/>
      <c r="S8" s="1042"/>
      <c r="T8" s="1042"/>
      <c r="U8" s="1042"/>
      <c r="V8" s="1042"/>
      <c r="W8" s="1042"/>
      <c r="X8" s="1052"/>
      <c r="Y8" s="1037"/>
      <c r="Z8" s="1042"/>
      <c r="AA8" s="1042"/>
      <c r="AB8" s="1042"/>
      <c r="AC8" s="1042"/>
      <c r="AD8" s="1042"/>
      <c r="AE8" s="1075"/>
      <c r="AF8" s="1082"/>
      <c r="AG8" s="1086"/>
      <c r="AH8" s="1090"/>
    </row>
    <row r="9" spans="1:34" ht="24.95" customHeight="1">
      <c r="A9" s="1037"/>
      <c r="B9" s="1042"/>
      <c r="C9" s="1052"/>
      <c r="D9" s="1037"/>
      <c r="E9" s="1042"/>
      <c r="F9" s="1042"/>
      <c r="G9" s="1042"/>
      <c r="H9" s="1042"/>
      <c r="I9" s="1042"/>
      <c r="J9" s="1052"/>
      <c r="K9" s="1069"/>
      <c r="L9" s="1042"/>
      <c r="M9" s="1042"/>
      <c r="N9" s="1042"/>
      <c r="O9" s="1042"/>
      <c r="P9" s="1042"/>
      <c r="Q9" s="1075"/>
      <c r="R9" s="1037"/>
      <c r="S9" s="1042"/>
      <c r="T9" s="1042"/>
      <c r="U9" s="1042"/>
      <c r="V9" s="1042"/>
      <c r="W9" s="1042"/>
      <c r="X9" s="1052"/>
      <c r="Y9" s="1037"/>
      <c r="Z9" s="1042"/>
      <c r="AA9" s="1042"/>
      <c r="AB9" s="1042"/>
      <c r="AC9" s="1042"/>
      <c r="AD9" s="1042"/>
      <c r="AE9" s="1075"/>
      <c r="AF9" s="1082"/>
      <c r="AG9" s="1086"/>
      <c r="AH9" s="1090"/>
    </row>
    <row r="10" spans="1:34" ht="24.95" customHeight="1">
      <c r="A10" s="1037"/>
      <c r="B10" s="1042"/>
      <c r="C10" s="1052"/>
      <c r="D10" s="1037"/>
      <c r="E10" s="1042"/>
      <c r="F10" s="1042"/>
      <c r="G10" s="1042"/>
      <c r="H10" s="1042"/>
      <c r="I10" s="1042"/>
      <c r="J10" s="1052"/>
      <c r="K10" s="1069"/>
      <c r="L10" s="1042"/>
      <c r="M10" s="1042"/>
      <c r="N10" s="1042"/>
      <c r="O10" s="1042"/>
      <c r="P10" s="1042"/>
      <c r="Q10" s="1075"/>
      <c r="R10" s="1037"/>
      <c r="S10" s="1042"/>
      <c r="T10" s="1042"/>
      <c r="U10" s="1042"/>
      <c r="V10" s="1042"/>
      <c r="W10" s="1042"/>
      <c r="X10" s="1052"/>
      <c r="Y10" s="1037"/>
      <c r="Z10" s="1042"/>
      <c r="AA10" s="1042"/>
      <c r="AB10" s="1042"/>
      <c r="AC10" s="1042"/>
      <c r="AD10" s="1042"/>
      <c r="AE10" s="1075"/>
      <c r="AF10" s="1082"/>
      <c r="AG10" s="1086"/>
      <c r="AH10" s="1090"/>
    </row>
    <row r="11" spans="1:34" ht="24.95" customHeight="1">
      <c r="A11" s="1037"/>
      <c r="B11" s="1042"/>
      <c r="C11" s="1052"/>
      <c r="D11" s="1037"/>
      <c r="E11" s="1042"/>
      <c r="F11" s="1042"/>
      <c r="G11" s="1042"/>
      <c r="H11" s="1042"/>
      <c r="I11" s="1042"/>
      <c r="J11" s="1052"/>
      <c r="K11" s="1069"/>
      <c r="L11" s="1042"/>
      <c r="M11" s="1042"/>
      <c r="N11" s="1042"/>
      <c r="O11" s="1042"/>
      <c r="P11" s="1042"/>
      <c r="Q11" s="1075"/>
      <c r="R11" s="1037"/>
      <c r="S11" s="1042"/>
      <c r="T11" s="1042"/>
      <c r="U11" s="1042"/>
      <c r="V11" s="1042"/>
      <c r="W11" s="1042"/>
      <c r="X11" s="1052"/>
      <c r="Y11" s="1037"/>
      <c r="Z11" s="1042"/>
      <c r="AA11" s="1042"/>
      <c r="AB11" s="1042"/>
      <c r="AC11" s="1042"/>
      <c r="AD11" s="1042"/>
      <c r="AE11" s="1075"/>
      <c r="AF11" s="1082"/>
      <c r="AG11" s="1086"/>
      <c r="AH11" s="1090"/>
    </row>
    <row r="12" spans="1:34" ht="24.95" customHeight="1">
      <c r="A12" s="1037"/>
      <c r="B12" s="1042"/>
      <c r="C12" s="1052"/>
      <c r="D12" s="1037"/>
      <c r="E12" s="1042"/>
      <c r="F12" s="1042"/>
      <c r="G12" s="1042"/>
      <c r="H12" s="1042"/>
      <c r="I12" s="1042"/>
      <c r="J12" s="1052"/>
      <c r="K12" s="1069"/>
      <c r="L12" s="1042"/>
      <c r="M12" s="1042"/>
      <c r="N12" s="1042"/>
      <c r="O12" s="1042"/>
      <c r="P12" s="1042"/>
      <c r="Q12" s="1075"/>
      <c r="R12" s="1037"/>
      <c r="S12" s="1042"/>
      <c r="T12" s="1042"/>
      <c r="U12" s="1042"/>
      <c r="V12" s="1042"/>
      <c r="W12" s="1042"/>
      <c r="X12" s="1052"/>
      <c r="Y12" s="1037"/>
      <c r="Z12" s="1042"/>
      <c r="AA12" s="1042"/>
      <c r="AB12" s="1042"/>
      <c r="AC12" s="1042"/>
      <c r="AD12" s="1042"/>
      <c r="AE12" s="1075"/>
      <c r="AF12" s="1082"/>
      <c r="AG12" s="1086"/>
      <c r="AH12" s="1090"/>
    </row>
    <row r="13" spans="1:34" ht="24.95" customHeight="1">
      <c r="A13" s="1037"/>
      <c r="B13" s="1042"/>
      <c r="C13" s="1052"/>
      <c r="D13" s="1037"/>
      <c r="E13" s="1042"/>
      <c r="F13" s="1042"/>
      <c r="G13" s="1042"/>
      <c r="H13" s="1042"/>
      <c r="I13" s="1042"/>
      <c r="J13" s="1052"/>
      <c r="K13" s="1069"/>
      <c r="L13" s="1042"/>
      <c r="M13" s="1042"/>
      <c r="N13" s="1042"/>
      <c r="O13" s="1042"/>
      <c r="P13" s="1042"/>
      <c r="Q13" s="1075"/>
      <c r="R13" s="1037"/>
      <c r="S13" s="1042"/>
      <c r="T13" s="1042"/>
      <c r="U13" s="1042"/>
      <c r="V13" s="1042"/>
      <c r="W13" s="1042"/>
      <c r="X13" s="1052"/>
      <c r="Y13" s="1037"/>
      <c r="Z13" s="1042"/>
      <c r="AA13" s="1042"/>
      <c r="AB13" s="1042"/>
      <c r="AC13" s="1042"/>
      <c r="AD13" s="1042"/>
      <c r="AE13" s="1075"/>
      <c r="AF13" s="1082"/>
      <c r="AG13" s="1086"/>
      <c r="AH13" s="1090"/>
    </row>
    <row r="14" spans="1:34" ht="24.95" customHeight="1">
      <c r="A14" s="1037"/>
      <c r="B14" s="1042"/>
      <c r="C14" s="1052"/>
      <c r="D14" s="1037"/>
      <c r="E14" s="1042"/>
      <c r="F14" s="1042"/>
      <c r="G14" s="1042"/>
      <c r="H14" s="1042"/>
      <c r="I14" s="1042"/>
      <c r="J14" s="1052"/>
      <c r="K14" s="1069"/>
      <c r="L14" s="1042"/>
      <c r="M14" s="1042"/>
      <c r="N14" s="1042"/>
      <c r="O14" s="1042"/>
      <c r="P14" s="1042"/>
      <c r="Q14" s="1075"/>
      <c r="R14" s="1037"/>
      <c r="S14" s="1042"/>
      <c r="T14" s="1042"/>
      <c r="U14" s="1042"/>
      <c r="V14" s="1042"/>
      <c r="W14" s="1042"/>
      <c r="X14" s="1052"/>
      <c r="Y14" s="1037"/>
      <c r="Z14" s="1042"/>
      <c r="AA14" s="1042"/>
      <c r="AB14" s="1042"/>
      <c r="AC14" s="1042"/>
      <c r="AD14" s="1042"/>
      <c r="AE14" s="1075"/>
      <c r="AF14" s="1082"/>
      <c r="AG14" s="1086"/>
      <c r="AH14" s="1090"/>
    </row>
    <row r="15" spans="1:34" ht="24.95" customHeight="1">
      <c r="A15" s="1037"/>
      <c r="B15" s="1042"/>
      <c r="C15" s="1052"/>
      <c r="D15" s="1037"/>
      <c r="E15" s="1042"/>
      <c r="F15" s="1042"/>
      <c r="G15" s="1042"/>
      <c r="H15" s="1042"/>
      <c r="I15" s="1042"/>
      <c r="J15" s="1052"/>
      <c r="K15" s="1069"/>
      <c r="L15" s="1042"/>
      <c r="M15" s="1042"/>
      <c r="N15" s="1042"/>
      <c r="O15" s="1042"/>
      <c r="P15" s="1042"/>
      <c r="Q15" s="1075"/>
      <c r="R15" s="1037"/>
      <c r="S15" s="1042"/>
      <c r="T15" s="1042"/>
      <c r="U15" s="1042"/>
      <c r="V15" s="1042"/>
      <c r="W15" s="1042"/>
      <c r="X15" s="1052"/>
      <c r="Y15" s="1037"/>
      <c r="Z15" s="1042"/>
      <c r="AA15" s="1042"/>
      <c r="AB15" s="1042"/>
      <c r="AC15" s="1042"/>
      <c r="AD15" s="1042"/>
      <c r="AE15" s="1075"/>
      <c r="AF15" s="1082"/>
      <c r="AG15" s="1086"/>
      <c r="AH15" s="1090"/>
    </row>
    <row r="16" spans="1:34" ht="24.95" customHeight="1">
      <c r="A16" s="1037"/>
      <c r="B16" s="1042"/>
      <c r="C16" s="1052"/>
      <c r="D16" s="1037"/>
      <c r="E16" s="1042"/>
      <c r="F16" s="1042"/>
      <c r="G16" s="1042"/>
      <c r="H16" s="1042"/>
      <c r="I16" s="1042"/>
      <c r="J16" s="1052"/>
      <c r="K16" s="1069"/>
      <c r="L16" s="1042"/>
      <c r="M16" s="1042"/>
      <c r="N16" s="1042"/>
      <c r="O16" s="1042"/>
      <c r="P16" s="1042"/>
      <c r="Q16" s="1075"/>
      <c r="R16" s="1037"/>
      <c r="S16" s="1042"/>
      <c r="T16" s="1042"/>
      <c r="U16" s="1042"/>
      <c r="V16" s="1042"/>
      <c r="W16" s="1042"/>
      <c r="X16" s="1052"/>
      <c r="Y16" s="1037"/>
      <c r="Z16" s="1042"/>
      <c r="AA16" s="1042"/>
      <c r="AB16" s="1042"/>
      <c r="AC16" s="1042"/>
      <c r="AD16" s="1042"/>
      <c r="AE16" s="1075"/>
      <c r="AF16" s="1082"/>
      <c r="AG16" s="1086"/>
      <c r="AH16" s="1090"/>
    </row>
    <row r="17" spans="1:34" ht="24.95" customHeight="1">
      <c r="A17" s="1037"/>
      <c r="B17" s="1042"/>
      <c r="C17" s="1052"/>
      <c r="D17" s="1037"/>
      <c r="E17" s="1042"/>
      <c r="F17" s="1042"/>
      <c r="G17" s="1042"/>
      <c r="H17" s="1042"/>
      <c r="I17" s="1042"/>
      <c r="J17" s="1052"/>
      <c r="K17" s="1069"/>
      <c r="L17" s="1042"/>
      <c r="M17" s="1042"/>
      <c r="N17" s="1042"/>
      <c r="O17" s="1042"/>
      <c r="P17" s="1042"/>
      <c r="Q17" s="1075"/>
      <c r="R17" s="1037"/>
      <c r="S17" s="1042"/>
      <c r="T17" s="1042"/>
      <c r="U17" s="1042"/>
      <c r="V17" s="1042"/>
      <c r="W17" s="1042"/>
      <c r="X17" s="1052"/>
      <c r="Y17" s="1037"/>
      <c r="Z17" s="1042"/>
      <c r="AA17" s="1042"/>
      <c r="AB17" s="1042"/>
      <c r="AC17" s="1042"/>
      <c r="AD17" s="1042"/>
      <c r="AE17" s="1075"/>
      <c r="AF17" s="1082"/>
      <c r="AG17" s="1086"/>
      <c r="AH17" s="1090"/>
    </row>
    <row r="18" spans="1:34" ht="24.95" customHeight="1">
      <c r="A18" s="1037"/>
      <c r="B18" s="1042"/>
      <c r="C18" s="1052"/>
      <c r="D18" s="1037"/>
      <c r="E18" s="1042"/>
      <c r="F18" s="1042"/>
      <c r="G18" s="1042"/>
      <c r="H18" s="1042"/>
      <c r="I18" s="1042"/>
      <c r="J18" s="1052"/>
      <c r="K18" s="1069"/>
      <c r="L18" s="1042"/>
      <c r="M18" s="1042"/>
      <c r="N18" s="1042"/>
      <c r="O18" s="1042"/>
      <c r="P18" s="1042"/>
      <c r="Q18" s="1075"/>
      <c r="R18" s="1037"/>
      <c r="S18" s="1042"/>
      <c r="T18" s="1042"/>
      <c r="U18" s="1042"/>
      <c r="V18" s="1042"/>
      <c r="W18" s="1042"/>
      <c r="X18" s="1052"/>
      <c r="Y18" s="1037"/>
      <c r="Z18" s="1042"/>
      <c r="AA18" s="1042"/>
      <c r="AB18" s="1042"/>
      <c r="AC18" s="1042"/>
      <c r="AD18" s="1042"/>
      <c r="AE18" s="1075"/>
      <c r="AF18" s="1082"/>
      <c r="AG18" s="1086"/>
      <c r="AH18" s="1090"/>
    </row>
    <row r="19" spans="1:34" ht="24.95" customHeight="1">
      <c r="A19" s="1037"/>
      <c r="B19" s="1042"/>
      <c r="C19" s="1052"/>
      <c r="D19" s="1037"/>
      <c r="E19" s="1042"/>
      <c r="F19" s="1042"/>
      <c r="G19" s="1042"/>
      <c r="H19" s="1042"/>
      <c r="I19" s="1042"/>
      <c r="J19" s="1052"/>
      <c r="K19" s="1069"/>
      <c r="L19" s="1042"/>
      <c r="M19" s="1042"/>
      <c r="N19" s="1042"/>
      <c r="O19" s="1042"/>
      <c r="P19" s="1042"/>
      <c r="Q19" s="1075"/>
      <c r="R19" s="1037"/>
      <c r="S19" s="1042"/>
      <c r="T19" s="1042"/>
      <c r="U19" s="1042"/>
      <c r="V19" s="1042"/>
      <c r="W19" s="1042"/>
      <c r="X19" s="1052"/>
      <c r="Y19" s="1037"/>
      <c r="Z19" s="1042"/>
      <c r="AA19" s="1042"/>
      <c r="AB19" s="1042"/>
      <c r="AC19" s="1042"/>
      <c r="AD19" s="1042"/>
      <c r="AE19" s="1075"/>
      <c r="AF19" s="1082"/>
      <c r="AG19" s="1086"/>
      <c r="AH19" s="1090"/>
    </row>
    <row r="20" spans="1:34" ht="24.95" customHeight="1">
      <c r="A20" s="1037"/>
      <c r="B20" s="1042"/>
      <c r="C20" s="1052"/>
      <c r="D20" s="1037"/>
      <c r="E20" s="1042"/>
      <c r="F20" s="1042"/>
      <c r="G20" s="1042"/>
      <c r="H20" s="1042"/>
      <c r="I20" s="1042"/>
      <c r="J20" s="1052"/>
      <c r="K20" s="1069"/>
      <c r="L20" s="1042"/>
      <c r="M20" s="1042"/>
      <c r="N20" s="1042"/>
      <c r="O20" s="1042"/>
      <c r="P20" s="1042"/>
      <c r="Q20" s="1075"/>
      <c r="R20" s="1037"/>
      <c r="S20" s="1042"/>
      <c r="T20" s="1042"/>
      <c r="U20" s="1042"/>
      <c r="V20" s="1042"/>
      <c r="W20" s="1042"/>
      <c r="X20" s="1052"/>
      <c r="Y20" s="1037"/>
      <c r="Z20" s="1042"/>
      <c r="AA20" s="1042"/>
      <c r="AB20" s="1042"/>
      <c r="AC20" s="1042"/>
      <c r="AD20" s="1042"/>
      <c r="AE20" s="1075"/>
      <c r="AF20" s="1082"/>
      <c r="AG20" s="1086"/>
      <c r="AH20" s="1090"/>
    </row>
    <row r="21" spans="1:34" ht="24.95" customHeight="1">
      <c r="A21" s="1037"/>
      <c r="B21" s="1042"/>
      <c r="C21" s="1052"/>
      <c r="D21" s="1037"/>
      <c r="E21" s="1042"/>
      <c r="F21" s="1042"/>
      <c r="G21" s="1042"/>
      <c r="H21" s="1042"/>
      <c r="I21" s="1042"/>
      <c r="J21" s="1052"/>
      <c r="K21" s="1069"/>
      <c r="L21" s="1042"/>
      <c r="M21" s="1042"/>
      <c r="N21" s="1042"/>
      <c r="O21" s="1042"/>
      <c r="P21" s="1042"/>
      <c r="Q21" s="1075"/>
      <c r="R21" s="1037"/>
      <c r="S21" s="1042"/>
      <c r="T21" s="1042"/>
      <c r="U21" s="1042"/>
      <c r="V21" s="1042"/>
      <c r="W21" s="1042"/>
      <c r="X21" s="1052"/>
      <c r="Y21" s="1037"/>
      <c r="Z21" s="1042"/>
      <c r="AA21" s="1042"/>
      <c r="AB21" s="1042"/>
      <c r="AC21" s="1042"/>
      <c r="AD21" s="1042"/>
      <c r="AE21" s="1075"/>
      <c r="AF21" s="1082"/>
      <c r="AG21" s="1086"/>
      <c r="AH21" s="1090"/>
    </row>
    <row r="22" spans="1:34" ht="24.95" customHeight="1">
      <c r="A22" s="1038"/>
      <c r="B22" s="1043"/>
      <c r="C22" s="1053"/>
      <c r="D22" s="1038"/>
      <c r="E22" s="1043"/>
      <c r="F22" s="1043"/>
      <c r="G22" s="1043"/>
      <c r="H22" s="1043"/>
      <c r="I22" s="1043"/>
      <c r="J22" s="1053"/>
      <c r="K22" s="1070"/>
      <c r="L22" s="1043"/>
      <c r="M22" s="1043"/>
      <c r="N22" s="1043"/>
      <c r="O22" s="1043"/>
      <c r="P22" s="1043"/>
      <c r="Q22" s="1076"/>
      <c r="R22" s="1038"/>
      <c r="S22" s="1043"/>
      <c r="T22" s="1043"/>
      <c r="U22" s="1043"/>
      <c r="V22" s="1043"/>
      <c r="W22" s="1043"/>
      <c r="X22" s="1053"/>
      <c r="Y22" s="1038"/>
      <c r="Z22" s="1043"/>
      <c r="AA22" s="1043"/>
      <c r="AB22" s="1043"/>
      <c r="AC22" s="1043"/>
      <c r="AD22" s="1043"/>
      <c r="AE22" s="1076"/>
      <c r="AF22" s="1083"/>
      <c r="AG22" s="1087"/>
      <c r="AH22" s="1091"/>
    </row>
    <row r="23" spans="1:34" ht="9.75" customHeight="1">
      <c r="A23" s="966"/>
      <c r="B23" s="966"/>
      <c r="C23" s="966"/>
      <c r="D23" s="966"/>
      <c r="E23" s="966"/>
      <c r="F23" s="966"/>
      <c r="G23" s="966"/>
      <c r="H23" s="966"/>
      <c r="I23" s="966"/>
      <c r="J23" s="966"/>
      <c r="K23" s="966"/>
      <c r="L23" s="966"/>
      <c r="M23" s="966"/>
      <c r="N23" s="966"/>
      <c r="O23" s="966"/>
      <c r="P23" s="966"/>
      <c r="Q23" s="966"/>
      <c r="R23" s="966"/>
      <c r="S23" s="966"/>
      <c r="T23" s="966"/>
      <c r="U23" s="966"/>
      <c r="V23" s="966"/>
      <c r="W23" s="966"/>
      <c r="X23" s="966"/>
      <c r="Y23" s="966"/>
      <c r="Z23" s="966"/>
      <c r="AA23" s="966"/>
      <c r="AB23" s="966"/>
      <c r="AC23" s="966"/>
      <c r="AD23" s="966"/>
      <c r="AE23" s="966"/>
    </row>
    <row r="24" spans="1:34" s="1032" customFormat="1" ht="11.25">
      <c r="A24" s="1039" t="s">
        <v>293</v>
      </c>
      <c r="B24" s="1044" t="s">
        <v>39</v>
      </c>
    </row>
    <row r="25" spans="1:34" s="1032" customFormat="1" ht="11.25">
      <c r="A25" s="1039"/>
      <c r="B25" s="1044" t="s">
        <v>829</v>
      </c>
    </row>
    <row r="26" spans="1:34" s="1032" customFormat="1" ht="11.25">
      <c r="B26" s="1032" t="s">
        <v>794</v>
      </c>
    </row>
    <row r="27" spans="1:34" s="1032" customFormat="1" ht="11.25">
      <c r="B27" s="1044" t="s">
        <v>500</v>
      </c>
    </row>
    <row r="28" spans="1:34" s="1032" customFormat="1" ht="11.25">
      <c r="B28" s="1044" t="s">
        <v>473</v>
      </c>
    </row>
    <row r="29" spans="1:34" s="1032" customFormat="1" ht="11.25">
      <c r="B29" s="1045" t="s">
        <v>650</v>
      </c>
    </row>
    <row r="30" spans="1:34" s="1032" customFormat="1" ht="11.25">
      <c r="B30" s="1046" t="s">
        <v>823</v>
      </c>
    </row>
    <row r="31" spans="1:34" s="1032" customFormat="1" ht="11.25">
      <c r="B31" s="1046" t="s">
        <v>89</v>
      </c>
    </row>
    <row r="32" spans="1:34" s="1032" customFormat="1" ht="11.25">
      <c r="B32" s="1047" t="s">
        <v>758</v>
      </c>
    </row>
    <row r="33" spans="1:31">
      <c r="A33" s="966"/>
      <c r="B33" s="1032" t="s">
        <v>125</v>
      </c>
      <c r="C33" s="966"/>
      <c r="D33" s="966"/>
      <c r="E33" s="966"/>
      <c r="F33" s="966"/>
      <c r="G33" s="966"/>
      <c r="H33" s="966"/>
      <c r="I33" s="966"/>
      <c r="J33" s="966"/>
      <c r="K33" s="966"/>
      <c r="L33" s="966"/>
      <c r="M33" s="966"/>
      <c r="N33" s="966"/>
      <c r="O33" s="966"/>
      <c r="P33" s="966"/>
      <c r="Q33" s="966"/>
      <c r="R33" s="966"/>
      <c r="S33" s="966"/>
      <c r="T33" s="966"/>
      <c r="U33" s="966"/>
      <c r="V33" s="966"/>
      <c r="W33" s="966"/>
      <c r="X33" s="966"/>
      <c r="Y33" s="966"/>
      <c r="Z33" s="966"/>
      <c r="AA33" s="966"/>
      <c r="AB33" s="966"/>
      <c r="AC33" s="966"/>
      <c r="AD33" s="966"/>
      <c r="AE33" s="966"/>
    </row>
    <row r="34" spans="1:31">
      <c r="A34" s="966"/>
      <c r="B34" s="966"/>
      <c r="C34" s="966"/>
      <c r="D34" s="966"/>
      <c r="E34" s="966"/>
      <c r="F34" s="966"/>
      <c r="G34" s="966"/>
      <c r="H34" s="966"/>
      <c r="I34" s="966"/>
      <c r="J34" s="966"/>
      <c r="K34" s="966"/>
      <c r="L34" s="966"/>
      <c r="M34" s="966"/>
      <c r="N34" s="966"/>
      <c r="O34" s="966"/>
      <c r="P34" s="966"/>
      <c r="Q34" s="966"/>
      <c r="R34" s="966"/>
      <c r="S34" s="966"/>
      <c r="T34" s="966"/>
      <c r="U34" s="966"/>
      <c r="V34" s="966"/>
      <c r="W34" s="966"/>
      <c r="X34" s="966"/>
      <c r="Y34" s="966"/>
      <c r="Z34" s="966"/>
      <c r="AA34" s="966"/>
      <c r="AB34" s="966"/>
      <c r="AC34" s="966"/>
      <c r="AD34" s="966"/>
      <c r="AE34" s="966"/>
    </row>
    <row r="35" spans="1:31">
      <c r="A35" s="966"/>
      <c r="B35" s="966"/>
      <c r="C35" s="966"/>
      <c r="D35" s="966"/>
      <c r="E35" s="966"/>
      <c r="F35" s="966"/>
      <c r="G35" s="966"/>
      <c r="H35" s="966"/>
      <c r="I35" s="966"/>
      <c r="J35" s="966"/>
      <c r="K35" s="966"/>
      <c r="L35" s="966"/>
      <c r="M35" s="966"/>
      <c r="N35" s="966"/>
      <c r="O35" s="966"/>
      <c r="P35" s="966"/>
      <c r="Q35" s="966"/>
      <c r="R35" s="966"/>
      <c r="S35" s="966"/>
      <c r="T35" s="966"/>
      <c r="U35" s="966"/>
      <c r="V35" s="966"/>
      <c r="W35" s="966"/>
      <c r="X35" s="966"/>
      <c r="Y35" s="966"/>
      <c r="Z35" s="966"/>
      <c r="AA35" s="966"/>
      <c r="AB35" s="966"/>
      <c r="AC35" s="966"/>
      <c r="AD35" s="966"/>
      <c r="AE35" s="966"/>
    </row>
    <row r="36" spans="1:31">
      <c r="A36" s="966"/>
      <c r="B36" s="966"/>
      <c r="C36" s="966"/>
      <c r="D36" s="966"/>
      <c r="E36" s="966"/>
      <c r="F36" s="966"/>
      <c r="G36" s="966"/>
      <c r="H36" s="966"/>
      <c r="I36" s="966"/>
      <c r="J36" s="966"/>
      <c r="K36" s="966"/>
      <c r="L36" s="966"/>
      <c r="M36" s="966"/>
      <c r="N36" s="966"/>
      <c r="O36" s="966"/>
      <c r="P36" s="966"/>
      <c r="Q36" s="966"/>
      <c r="R36" s="966"/>
      <c r="S36" s="966"/>
      <c r="T36" s="966"/>
      <c r="U36" s="966"/>
      <c r="V36" s="966"/>
      <c r="W36" s="966"/>
      <c r="X36" s="966"/>
      <c r="Y36" s="966"/>
      <c r="Z36" s="966"/>
      <c r="AA36" s="966"/>
      <c r="AB36" s="966"/>
      <c r="AC36" s="966"/>
      <c r="AD36" s="966"/>
      <c r="AE36" s="966"/>
    </row>
    <row r="37" spans="1:31">
      <c r="A37" s="966"/>
      <c r="B37" s="966"/>
      <c r="C37" s="966"/>
      <c r="D37" s="966"/>
      <c r="E37" s="966"/>
      <c r="F37" s="966"/>
      <c r="G37" s="966"/>
      <c r="H37" s="966"/>
      <c r="I37" s="966"/>
      <c r="J37" s="966"/>
      <c r="K37" s="966"/>
      <c r="L37" s="966"/>
      <c r="M37" s="966"/>
      <c r="N37" s="966"/>
      <c r="O37" s="966"/>
      <c r="P37" s="966"/>
      <c r="Q37" s="966"/>
      <c r="R37" s="966"/>
      <c r="S37" s="966"/>
      <c r="T37" s="966"/>
      <c r="U37" s="966"/>
      <c r="V37" s="966"/>
      <c r="W37" s="966"/>
      <c r="X37" s="966"/>
      <c r="Y37" s="966"/>
      <c r="Z37" s="966"/>
      <c r="AA37" s="966"/>
      <c r="AB37" s="966"/>
      <c r="AC37" s="966"/>
      <c r="AD37" s="966"/>
      <c r="AE37" s="966"/>
    </row>
    <row r="38" spans="1:31">
      <c r="A38" s="966"/>
      <c r="B38" s="966"/>
      <c r="C38" s="966"/>
      <c r="D38" s="966"/>
      <c r="E38" s="966"/>
      <c r="F38" s="966"/>
      <c r="G38" s="966"/>
      <c r="H38" s="966"/>
      <c r="I38" s="966"/>
      <c r="J38" s="966"/>
      <c r="K38" s="966"/>
      <c r="L38" s="966"/>
      <c r="M38" s="966"/>
      <c r="N38" s="966"/>
      <c r="O38" s="966"/>
      <c r="P38" s="966"/>
      <c r="Q38" s="966"/>
      <c r="R38" s="966"/>
      <c r="S38" s="966"/>
      <c r="T38" s="966"/>
      <c r="U38" s="966"/>
      <c r="V38" s="966"/>
      <c r="W38" s="966"/>
      <c r="X38" s="966"/>
      <c r="Y38" s="966"/>
      <c r="Z38" s="966"/>
      <c r="AA38" s="966"/>
      <c r="AB38" s="966"/>
      <c r="AC38" s="966"/>
      <c r="AD38" s="966"/>
      <c r="AE38" s="966"/>
    </row>
    <row r="39" spans="1:31">
      <c r="A39" s="966"/>
      <c r="B39" s="966"/>
      <c r="C39" s="966"/>
      <c r="D39" s="966"/>
      <c r="E39" s="966"/>
      <c r="F39" s="966"/>
      <c r="G39" s="966"/>
      <c r="H39" s="966"/>
      <c r="I39" s="966"/>
      <c r="J39" s="966"/>
      <c r="K39" s="966"/>
      <c r="L39" s="966"/>
      <c r="M39" s="966"/>
      <c r="N39" s="966"/>
      <c r="O39" s="966"/>
      <c r="P39" s="966"/>
      <c r="Q39" s="966"/>
      <c r="R39" s="966"/>
      <c r="S39" s="966"/>
      <c r="T39" s="966"/>
      <c r="U39" s="966"/>
      <c r="V39" s="966"/>
      <c r="W39" s="966"/>
      <c r="X39" s="966"/>
      <c r="Y39" s="966"/>
      <c r="Z39" s="966"/>
      <c r="AA39" s="966"/>
      <c r="AB39" s="966"/>
      <c r="AC39" s="966"/>
      <c r="AD39" s="966"/>
      <c r="AE39" s="966"/>
    </row>
    <row r="40" spans="1:31">
      <c r="A40" s="966"/>
      <c r="B40" s="966"/>
      <c r="C40" s="966"/>
      <c r="D40" s="966"/>
      <c r="E40" s="966"/>
      <c r="F40" s="966"/>
      <c r="G40" s="966"/>
      <c r="H40" s="966"/>
      <c r="I40" s="966"/>
      <c r="J40" s="966"/>
      <c r="K40" s="966"/>
      <c r="L40" s="966"/>
      <c r="M40" s="966"/>
      <c r="N40" s="966"/>
      <c r="O40" s="966"/>
      <c r="P40" s="966"/>
      <c r="Q40" s="966"/>
      <c r="R40" s="966"/>
      <c r="S40" s="966"/>
      <c r="T40" s="966"/>
      <c r="U40" s="966"/>
      <c r="V40" s="966"/>
      <c r="W40" s="966"/>
      <c r="X40" s="966"/>
      <c r="Y40" s="966"/>
      <c r="Z40" s="966"/>
      <c r="AA40" s="966"/>
      <c r="AB40" s="966"/>
      <c r="AC40" s="966"/>
      <c r="AD40" s="966"/>
      <c r="AE40" s="966"/>
    </row>
    <row r="41" spans="1:31">
      <c r="A41" s="966"/>
      <c r="B41" s="966"/>
      <c r="C41" s="966"/>
      <c r="D41" s="966"/>
      <c r="E41" s="966"/>
      <c r="F41" s="966"/>
      <c r="G41" s="966"/>
      <c r="H41" s="966"/>
      <c r="I41" s="966"/>
      <c r="J41" s="966"/>
      <c r="K41" s="966"/>
      <c r="L41" s="966"/>
      <c r="M41" s="966"/>
      <c r="N41" s="966"/>
      <c r="O41" s="966"/>
      <c r="P41" s="966"/>
      <c r="Q41" s="966"/>
      <c r="R41" s="966"/>
      <c r="S41" s="966"/>
      <c r="T41" s="966"/>
      <c r="U41" s="966"/>
      <c r="V41" s="966"/>
      <c r="W41" s="966"/>
      <c r="X41" s="966"/>
      <c r="Y41" s="966"/>
      <c r="Z41" s="966"/>
      <c r="AA41" s="966"/>
      <c r="AB41" s="966"/>
      <c r="AC41" s="966"/>
      <c r="AD41" s="966"/>
      <c r="AE41" s="966"/>
    </row>
    <row r="42" spans="1:31">
      <c r="A42" s="966"/>
      <c r="B42" s="966"/>
      <c r="C42" s="966"/>
      <c r="D42" s="966"/>
      <c r="E42" s="966"/>
      <c r="F42" s="966"/>
      <c r="G42" s="966"/>
      <c r="H42" s="966"/>
      <c r="I42" s="966"/>
      <c r="J42" s="966"/>
      <c r="K42" s="966"/>
      <c r="L42" s="966"/>
      <c r="M42" s="966"/>
      <c r="N42" s="966"/>
      <c r="O42" s="966"/>
      <c r="P42" s="966"/>
      <c r="Q42" s="966"/>
      <c r="R42" s="966"/>
      <c r="S42" s="966"/>
      <c r="T42" s="966"/>
      <c r="U42" s="966"/>
      <c r="V42" s="966"/>
      <c r="W42" s="966"/>
      <c r="X42" s="966"/>
      <c r="Y42" s="966"/>
      <c r="Z42" s="966"/>
      <c r="AA42" s="966"/>
      <c r="AB42" s="966"/>
      <c r="AC42" s="966"/>
      <c r="AD42" s="966"/>
      <c r="AE42" s="966"/>
    </row>
    <row r="43" spans="1:31">
      <c r="A43" s="966"/>
      <c r="B43" s="966"/>
      <c r="C43" s="966"/>
      <c r="D43" s="966"/>
      <c r="E43" s="966"/>
      <c r="F43" s="966"/>
      <c r="G43" s="966"/>
      <c r="H43" s="966"/>
      <c r="I43" s="966"/>
      <c r="J43" s="966"/>
      <c r="K43" s="966"/>
      <c r="L43" s="966"/>
      <c r="M43" s="966"/>
      <c r="N43" s="966"/>
      <c r="O43" s="966"/>
      <c r="P43" s="966"/>
      <c r="Q43" s="966"/>
      <c r="R43" s="966"/>
      <c r="S43" s="966"/>
      <c r="T43" s="966"/>
      <c r="U43" s="966"/>
      <c r="V43" s="966"/>
      <c r="W43" s="966"/>
      <c r="X43" s="966"/>
      <c r="Y43" s="966"/>
      <c r="Z43" s="966"/>
      <c r="AA43" s="966"/>
      <c r="AB43" s="966"/>
      <c r="AC43" s="966"/>
      <c r="AD43" s="966"/>
      <c r="AE43" s="966"/>
    </row>
    <row r="44" spans="1:31">
      <c r="A44" s="966"/>
      <c r="B44" s="966"/>
      <c r="C44" s="966"/>
      <c r="D44" s="966"/>
      <c r="E44" s="966"/>
      <c r="F44" s="966"/>
      <c r="G44" s="966"/>
      <c r="H44" s="966"/>
      <c r="I44" s="966"/>
      <c r="J44" s="966"/>
      <c r="K44" s="966"/>
      <c r="L44" s="966"/>
      <c r="M44" s="966"/>
      <c r="N44" s="966"/>
      <c r="O44" s="966"/>
      <c r="P44" s="966"/>
      <c r="Q44" s="966"/>
      <c r="R44" s="966"/>
      <c r="S44" s="966"/>
      <c r="T44" s="966"/>
      <c r="U44" s="966"/>
      <c r="V44" s="966"/>
      <c r="W44" s="966"/>
      <c r="X44" s="966"/>
      <c r="Y44" s="966"/>
      <c r="Z44" s="966"/>
      <c r="AA44" s="966"/>
      <c r="AB44" s="966"/>
      <c r="AC44" s="966"/>
      <c r="AD44" s="966"/>
      <c r="AE44" s="966"/>
    </row>
    <row r="45" spans="1:31">
      <c r="A45" s="966"/>
      <c r="B45" s="966"/>
      <c r="C45" s="966"/>
      <c r="D45" s="966"/>
      <c r="E45" s="966"/>
      <c r="F45" s="966"/>
      <c r="G45" s="966"/>
      <c r="H45" s="966"/>
      <c r="I45" s="966"/>
      <c r="J45" s="966"/>
      <c r="K45" s="966"/>
      <c r="L45" s="966"/>
      <c r="M45" s="966"/>
      <c r="N45" s="966"/>
      <c r="O45" s="966"/>
      <c r="P45" s="966"/>
      <c r="Q45" s="966"/>
      <c r="R45" s="966"/>
      <c r="S45" s="966"/>
      <c r="T45" s="966"/>
      <c r="U45" s="966"/>
      <c r="V45" s="966"/>
      <c r="W45" s="966"/>
      <c r="X45" s="966"/>
      <c r="Y45" s="966"/>
      <c r="Z45" s="966"/>
      <c r="AA45" s="966"/>
      <c r="AB45" s="966"/>
      <c r="AC45" s="966"/>
      <c r="AD45" s="966"/>
      <c r="AE45" s="966"/>
    </row>
    <row r="46" spans="1:31">
      <c r="A46" s="966"/>
      <c r="B46" s="966"/>
      <c r="C46" s="966"/>
      <c r="D46" s="966"/>
      <c r="E46" s="966"/>
      <c r="F46" s="966"/>
      <c r="G46" s="966"/>
      <c r="H46" s="966"/>
      <c r="I46" s="966"/>
      <c r="J46" s="966"/>
      <c r="K46" s="966"/>
      <c r="L46" s="966"/>
      <c r="M46" s="966"/>
      <c r="N46" s="966"/>
      <c r="O46" s="966"/>
      <c r="P46" s="966"/>
      <c r="Q46" s="966"/>
      <c r="R46" s="966"/>
      <c r="S46" s="966"/>
      <c r="T46" s="966"/>
      <c r="U46" s="966"/>
      <c r="V46" s="966"/>
      <c r="W46" s="966"/>
      <c r="X46" s="966"/>
      <c r="Y46" s="966"/>
      <c r="Z46" s="966"/>
      <c r="AA46" s="966"/>
      <c r="AB46" s="966"/>
      <c r="AC46" s="966"/>
      <c r="AD46" s="966"/>
      <c r="AE46" s="966"/>
    </row>
    <row r="47" spans="1:31">
      <c r="A47" s="966"/>
      <c r="B47" s="966"/>
      <c r="C47" s="966"/>
      <c r="D47" s="966"/>
      <c r="E47" s="966"/>
      <c r="F47" s="966"/>
      <c r="G47" s="966"/>
      <c r="H47" s="966"/>
      <c r="I47" s="966"/>
      <c r="J47" s="966"/>
      <c r="K47" s="966"/>
      <c r="L47" s="966"/>
      <c r="M47" s="966"/>
      <c r="N47" s="966"/>
      <c r="O47" s="966"/>
      <c r="P47" s="966"/>
      <c r="Q47" s="966"/>
      <c r="R47" s="966"/>
      <c r="S47" s="966"/>
      <c r="T47" s="966"/>
      <c r="U47" s="966"/>
      <c r="V47" s="966"/>
      <c r="W47" s="966"/>
      <c r="X47" s="966"/>
      <c r="Y47" s="966"/>
      <c r="Z47" s="966"/>
      <c r="AA47" s="966"/>
      <c r="AB47" s="966"/>
      <c r="AC47" s="966"/>
      <c r="AD47" s="966"/>
      <c r="AE47" s="966"/>
    </row>
    <row r="48" spans="1:31" ht="12.75" customHeight="1">
      <c r="A48" s="966"/>
      <c r="B48" s="966"/>
      <c r="C48" s="966"/>
      <c r="D48" s="966"/>
      <c r="E48" s="966"/>
      <c r="F48" s="966"/>
      <c r="G48" s="966"/>
      <c r="H48" s="966"/>
      <c r="I48" s="966"/>
      <c r="J48" s="966"/>
      <c r="K48" s="966"/>
      <c r="L48" s="966"/>
      <c r="M48" s="966"/>
      <c r="N48" s="966"/>
      <c r="O48" s="966"/>
      <c r="P48" s="966"/>
      <c r="Q48" s="966"/>
      <c r="R48" s="966"/>
      <c r="S48" s="966"/>
      <c r="T48" s="966"/>
      <c r="U48" s="966"/>
      <c r="V48" s="966"/>
      <c r="W48" s="966"/>
      <c r="X48" s="966"/>
      <c r="Y48" s="966"/>
      <c r="Z48" s="966"/>
      <c r="AA48" s="966"/>
      <c r="AB48" s="966"/>
      <c r="AC48" s="966"/>
      <c r="AD48" s="966"/>
      <c r="AE48" s="966"/>
    </row>
    <row r="49" spans="1:31">
      <c r="A49" s="966"/>
      <c r="B49" s="966"/>
      <c r="C49" s="966"/>
      <c r="D49" s="966"/>
      <c r="E49" s="966"/>
      <c r="F49" s="966"/>
      <c r="G49" s="966"/>
      <c r="H49" s="966"/>
      <c r="I49" s="966"/>
      <c r="J49" s="966"/>
      <c r="K49" s="966"/>
      <c r="L49" s="966"/>
      <c r="M49" s="966"/>
      <c r="N49" s="966"/>
      <c r="O49" s="966"/>
      <c r="P49" s="966"/>
      <c r="Q49" s="966"/>
      <c r="R49" s="966"/>
      <c r="S49" s="966"/>
      <c r="T49" s="966"/>
      <c r="U49" s="966"/>
      <c r="V49" s="966"/>
      <c r="W49" s="966"/>
      <c r="X49" s="966"/>
      <c r="Y49" s="966"/>
      <c r="Z49" s="966"/>
      <c r="AA49" s="966"/>
      <c r="AB49" s="966"/>
      <c r="AC49" s="966"/>
      <c r="AD49" s="966"/>
      <c r="AE49" s="966"/>
    </row>
    <row r="50" spans="1:31">
      <c r="A50" s="966"/>
      <c r="B50" s="966"/>
      <c r="C50" s="966"/>
      <c r="D50" s="966"/>
      <c r="E50" s="966"/>
      <c r="F50" s="966"/>
      <c r="G50" s="966"/>
      <c r="H50" s="966"/>
      <c r="I50" s="966"/>
      <c r="J50" s="966"/>
      <c r="K50" s="966"/>
      <c r="L50" s="966"/>
      <c r="M50" s="966"/>
      <c r="N50" s="966"/>
      <c r="O50" s="966"/>
      <c r="P50" s="966"/>
      <c r="Q50" s="966"/>
      <c r="R50" s="966"/>
      <c r="S50" s="966"/>
      <c r="T50" s="966"/>
      <c r="U50" s="966"/>
      <c r="V50" s="966"/>
      <c r="W50" s="966"/>
      <c r="X50" s="966"/>
      <c r="Y50" s="966"/>
      <c r="Z50" s="966"/>
      <c r="AA50" s="966"/>
      <c r="AB50" s="966"/>
      <c r="AC50" s="966"/>
      <c r="AD50" s="966"/>
      <c r="AE50" s="966"/>
    </row>
    <row r="51" spans="1:31">
      <c r="A51" s="966"/>
      <c r="B51" s="966"/>
      <c r="C51" s="966"/>
      <c r="D51" s="966"/>
      <c r="E51" s="966"/>
      <c r="F51" s="966"/>
      <c r="G51" s="966"/>
      <c r="H51" s="966"/>
      <c r="I51" s="966"/>
      <c r="J51" s="966"/>
      <c r="K51" s="966"/>
      <c r="L51" s="966"/>
      <c r="M51" s="966"/>
      <c r="N51" s="966"/>
      <c r="O51" s="966"/>
      <c r="P51" s="966"/>
      <c r="Q51" s="966"/>
      <c r="R51" s="966"/>
      <c r="S51" s="966"/>
      <c r="T51" s="966"/>
      <c r="U51" s="966"/>
      <c r="V51" s="966"/>
      <c r="W51" s="966"/>
      <c r="X51" s="966"/>
      <c r="Y51" s="966"/>
      <c r="Z51" s="966"/>
      <c r="AA51" s="966"/>
      <c r="AB51" s="966"/>
      <c r="AC51" s="966"/>
      <c r="AD51" s="966"/>
      <c r="AE51" s="966"/>
    </row>
    <row r="52" spans="1:31">
      <c r="A52" s="966"/>
      <c r="B52" s="966"/>
      <c r="C52" s="966"/>
      <c r="D52" s="966"/>
      <c r="E52" s="966"/>
      <c r="F52" s="966"/>
      <c r="G52" s="966"/>
      <c r="H52" s="966"/>
      <c r="I52" s="966"/>
      <c r="J52" s="966"/>
      <c r="K52" s="966"/>
      <c r="L52" s="966"/>
      <c r="M52" s="966"/>
      <c r="N52" s="966"/>
      <c r="O52" s="966"/>
      <c r="P52" s="966"/>
      <c r="Q52" s="966"/>
      <c r="R52" s="966"/>
      <c r="S52" s="966"/>
      <c r="T52" s="966"/>
      <c r="U52" s="966"/>
      <c r="V52" s="966"/>
      <c r="W52" s="966"/>
      <c r="X52" s="966"/>
      <c r="Y52" s="966"/>
      <c r="Z52" s="966"/>
      <c r="AA52" s="966"/>
      <c r="AB52" s="966"/>
      <c r="AC52" s="966"/>
      <c r="AD52" s="966"/>
      <c r="AE52" s="966"/>
    </row>
    <row r="53" spans="1:31">
      <c r="A53" s="966"/>
      <c r="B53" s="966"/>
      <c r="C53" s="966"/>
      <c r="D53" s="966"/>
      <c r="E53" s="966"/>
      <c r="F53" s="966"/>
      <c r="G53" s="966"/>
      <c r="H53" s="966"/>
      <c r="I53" s="966"/>
      <c r="J53" s="966"/>
      <c r="K53" s="966"/>
      <c r="L53" s="966"/>
      <c r="M53" s="966"/>
      <c r="N53" s="966"/>
      <c r="O53" s="966"/>
      <c r="P53" s="966"/>
      <c r="Q53" s="966"/>
      <c r="R53" s="966"/>
      <c r="S53" s="966"/>
      <c r="T53" s="966"/>
      <c r="U53" s="966"/>
      <c r="V53" s="966"/>
      <c r="W53" s="966"/>
      <c r="X53" s="966"/>
      <c r="Y53" s="966"/>
      <c r="Z53" s="966"/>
      <c r="AA53" s="966"/>
      <c r="AB53" s="966"/>
      <c r="AC53" s="966"/>
      <c r="AD53" s="966"/>
      <c r="AE53" s="966"/>
    </row>
    <row r="54" spans="1:31">
      <c r="A54" s="966"/>
      <c r="B54" s="966"/>
      <c r="C54" s="966"/>
      <c r="D54" s="966"/>
      <c r="E54" s="966"/>
      <c r="F54" s="966"/>
      <c r="G54" s="966"/>
      <c r="H54" s="966"/>
      <c r="I54" s="966"/>
      <c r="J54" s="966"/>
      <c r="K54" s="966"/>
      <c r="L54" s="966"/>
      <c r="M54" s="966"/>
      <c r="N54" s="966"/>
      <c r="O54" s="966"/>
      <c r="P54" s="966"/>
      <c r="Q54" s="966"/>
      <c r="R54" s="966"/>
      <c r="S54" s="966"/>
      <c r="T54" s="966"/>
      <c r="U54" s="966"/>
      <c r="V54" s="966"/>
      <c r="W54" s="966"/>
      <c r="X54" s="966"/>
      <c r="Y54" s="966"/>
      <c r="Z54" s="966"/>
      <c r="AA54" s="966"/>
      <c r="AB54" s="966"/>
      <c r="AC54" s="966"/>
      <c r="AD54" s="966"/>
      <c r="AE54" s="966"/>
    </row>
    <row r="55" spans="1:31">
      <c r="A55" s="966"/>
      <c r="B55" s="966"/>
      <c r="C55" s="966"/>
      <c r="D55" s="966"/>
      <c r="E55" s="966"/>
      <c r="F55" s="966"/>
      <c r="G55" s="966"/>
      <c r="H55" s="966"/>
      <c r="I55" s="966"/>
      <c r="J55" s="966"/>
      <c r="K55" s="966"/>
      <c r="L55" s="966"/>
      <c r="M55" s="966"/>
      <c r="N55" s="966"/>
      <c r="O55" s="966"/>
      <c r="P55" s="966"/>
      <c r="Q55" s="966"/>
      <c r="R55" s="966"/>
      <c r="S55" s="966"/>
      <c r="T55" s="966"/>
      <c r="U55" s="966"/>
      <c r="V55" s="966"/>
      <c r="W55" s="966"/>
      <c r="X55" s="966"/>
      <c r="Y55" s="966"/>
      <c r="Z55" s="966"/>
      <c r="AA55" s="966"/>
      <c r="AB55" s="966"/>
      <c r="AC55" s="966"/>
      <c r="AD55" s="966"/>
      <c r="AE55" s="966"/>
    </row>
    <row r="56" spans="1:31">
      <c r="A56" s="966"/>
      <c r="B56" s="966"/>
      <c r="C56" s="966"/>
      <c r="D56" s="966"/>
      <c r="E56" s="966"/>
      <c r="F56" s="966"/>
      <c r="G56" s="966"/>
      <c r="H56" s="966"/>
      <c r="I56" s="966"/>
      <c r="J56" s="966"/>
      <c r="K56" s="966"/>
      <c r="L56" s="966"/>
      <c r="M56" s="966"/>
      <c r="N56" s="966"/>
      <c r="O56" s="966"/>
      <c r="P56" s="966"/>
      <c r="Q56" s="966"/>
      <c r="R56" s="966"/>
      <c r="S56" s="966"/>
      <c r="T56" s="966"/>
      <c r="U56" s="966"/>
      <c r="V56" s="966"/>
      <c r="W56" s="966"/>
      <c r="X56" s="966"/>
      <c r="Y56" s="966"/>
      <c r="Z56" s="966"/>
      <c r="AA56" s="966"/>
      <c r="AB56" s="966"/>
      <c r="AC56" s="966"/>
      <c r="AD56" s="966"/>
      <c r="AE56" s="966"/>
    </row>
    <row r="57" spans="1:31">
      <c r="S57" s="966"/>
      <c r="T57" s="966"/>
      <c r="U57" s="966"/>
      <c r="V57" s="966"/>
      <c r="W57" s="966"/>
      <c r="X57" s="966"/>
      <c r="Y57" s="966"/>
      <c r="Z57" s="966"/>
      <c r="AA57" s="966"/>
      <c r="AB57" s="966"/>
      <c r="AC57" s="966"/>
      <c r="AD57" s="966"/>
      <c r="AE57" s="966"/>
    </row>
    <row r="58" spans="1:31">
      <c r="S58" s="966"/>
      <c r="T58" s="966"/>
      <c r="U58" s="966"/>
      <c r="V58" s="966"/>
      <c r="W58" s="966"/>
      <c r="X58" s="966"/>
      <c r="Y58" s="966"/>
      <c r="Z58" s="966"/>
      <c r="AA58" s="966"/>
      <c r="AB58" s="966"/>
      <c r="AC58" s="966"/>
      <c r="AD58" s="966"/>
      <c r="AE58" s="966"/>
    </row>
    <row r="59" spans="1:31">
      <c r="S59" s="966"/>
      <c r="T59" s="966"/>
      <c r="U59" s="966"/>
      <c r="V59" s="966"/>
      <c r="W59" s="966"/>
      <c r="X59" s="966"/>
      <c r="Y59" s="966"/>
      <c r="Z59" s="966"/>
      <c r="AA59" s="966"/>
      <c r="AB59" s="966"/>
      <c r="AC59" s="966"/>
      <c r="AD59" s="966"/>
      <c r="AE59" s="966"/>
    </row>
    <row r="60" spans="1:31">
      <c r="S60" s="966"/>
      <c r="T60" s="966"/>
      <c r="U60" s="966"/>
      <c r="V60" s="966"/>
      <c r="W60" s="966"/>
      <c r="X60" s="966"/>
      <c r="Y60" s="966"/>
      <c r="Z60" s="966"/>
      <c r="AA60" s="966"/>
      <c r="AB60" s="966"/>
      <c r="AC60" s="966"/>
      <c r="AD60" s="966"/>
      <c r="AE60" s="966"/>
    </row>
  </sheetData>
  <mergeCells count="10">
    <mergeCell ref="D3:J3"/>
    <mergeCell ref="K3:Q3"/>
    <mergeCell ref="R3:X3"/>
    <mergeCell ref="Y3:AE3"/>
    <mergeCell ref="A3:A6"/>
    <mergeCell ref="B3:B6"/>
    <mergeCell ref="C3:C6"/>
    <mergeCell ref="AF3:AF6"/>
    <mergeCell ref="AG3:AG6"/>
    <mergeCell ref="AH3:AH6"/>
  </mergeCells>
  <phoneticPr fontId="1"/>
  <pageMargins left="0.40999999999999992" right="0.17" top="0.34" bottom="0.2" header="0.23" footer="0.19685039370078738"/>
  <pageSetup paperSize="9" scale="96" firstPageNumber="39" fitToWidth="1" fitToHeight="1" orientation="landscape" usePrinterDefaults="1" useFirstPageNumber="1" r:id="rId1"/>
  <headerFooter alignWithMargins="0">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sqref="A1:L51"/>
    </sheetView>
  </sheetViews>
  <sheetFormatPr defaultRowHeight="13.5"/>
  <sheetData/>
  <phoneticPr fontId="26"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P1からP20処遇関係</vt:lpstr>
      <vt:lpstr>P21からP34運営・管理関係</vt:lpstr>
      <vt:lpstr>P35職員調書(1)</vt:lpstr>
      <vt:lpstr>P36職員調書(2)</vt:lpstr>
      <vt:lpstr>P37職員調書(3)</vt:lpstr>
      <vt:lpstr>P38人件費</vt:lpstr>
      <vt:lpstr>P39勤務実績</vt:lpstr>
      <vt:lpstr>Sheet1</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ｙｕｋｉｏ ｉｋｅｄａ</dc:creator>
  <cp:lastModifiedBy>小林　美玲</cp:lastModifiedBy>
  <cp:lastPrinted>2018-04-24T09:16:15Z</cp:lastPrinted>
  <dcterms:created xsi:type="dcterms:W3CDTF">2000-04-17T08:14:24Z</dcterms:created>
  <dcterms:modified xsi:type="dcterms:W3CDTF">2026-06-02T06:37:48Z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2.0.5.0</vt:lpwstr>
      <vt:lpwstr>2.1.13.0</vt:lpwstr>
      <vt:lpwstr>2.1.7.0</vt:lpwstr>
      <vt:lpwstr>3.1.10.0</vt:lpwstr>
      <vt:lpwstr>3.1.7.0</vt:lpwstr>
    </vt:vector>
  </property>
  <property fmtid="{DCFEDD21-7773-49B2-8022-6FC58DB5260B}" pid="3" name="LastSavedVersion">
    <vt:lpwstr>3.1.10.0</vt:lpwstr>
  </property>
  <property fmtid="{DCFEDD21-7773-49B2-8022-6FC58DB5260B}" pid="4" name="LastSavedDate">
    <vt:filetime>2026-06-02T06:37:48Z</vt:filetime>
  </property>
</Properties>
</file>