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32760" yWindow="32760" windowWidth="26775" windowHeight="12615" tabRatio="728" activeTab="1"/>
  </bookViews>
  <sheets>
    <sheet name="１号" sheetId="8" r:id="rId1"/>
    <sheet name="４号" sheetId="15" r:id="rId2"/>
    <sheet name="集計(R1)" sheetId="11" state="hidden" r:id="rId3"/>
    <sheet name="集計 (事業分類別) (R1)" sheetId="12" state="hidden" r:id="rId4"/>
  </sheets>
  <definedNames>
    <definedName name="_xlnm._FilterDatabase" localSheetId="0" hidden="1">'１号'!$A$3:$Y$103</definedName>
    <definedName name="_xlnm._FilterDatabase" localSheetId="1" hidden="1">'４号'!$A$3:$Z$6</definedName>
    <definedName name="_xlnm._FilterDatabase" localSheetId="3" hidden="1">'集計 (事業分類別) (R1)'!$B$6:$J$123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<sst xmlns="http://schemas.openxmlformats.org/spreadsheetml/2006/main" xmlns:r="http://schemas.openxmlformats.org/officeDocument/2006/relationships" count="360" uniqueCount="360">
  <si>
    <t>(C)</t>
  </si>
  <si>
    <t>メニュー</t>
  </si>
  <si>
    <t>55 その他の卸売業</t>
  </si>
  <si>
    <t>事業</t>
  </si>
  <si>
    <t>２号</t>
  </si>
  <si>
    <t>特色取組</t>
  </si>
  <si>
    <t>運用対策</t>
  </si>
  <si>
    <t>コンプレッサー台数制御の検討</t>
  </si>
  <si>
    <t>温室効果ガス排出量</t>
  </si>
  <si>
    <t>区分</t>
  </si>
  <si>
    <t>照明のＬＥＤ化</t>
  </si>
  <si>
    <t>外部機関より、省エネ診断の実施やエネルギー集計管理に係るサポートを活用</t>
  </si>
  <si>
    <t>原単位排出量</t>
  </si>
  <si>
    <t>基準年度比
（目標）</t>
  </si>
  <si>
    <t>増減率％(D/A)</t>
  </si>
  <si>
    <t>県事業参画</t>
  </si>
  <si>
    <t>パソコンのモニター電源を帰宅時に消灯</t>
  </si>
  <si>
    <t>計画通り簡易点検と定期点検を実施した。
簡易点検:6月9月12月3月
定期点検:3月</t>
  </si>
  <si>
    <t>80 娯楽業</t>
  </si>
  <si>
    <t>基本対策</t>
  </si>
  <si>
    <t>21 窯業・土石製品製造業</t>
  </si>
  <si>
    <t>エネルギー起源以外の削減取組</t>
  </si>
  <si>
    <t>29 電気機械器具製造業</t>
  </si>
  <si>
    <t>74 技術サービス業（他に分類されないもの）　</t>
  </si>
  <si>
    <t>参画した内容</t>
  </si>
  <si>
    <t>58 飲食料品小売業</t>
  </si>
  <si>
    <t>事業所名</t>
  </si>
  <si>
    <t>ISO14001:2015更新審査に合格(2023/11/15判定)</t>
  </si>
  <si>
    <t>事業分類</t>
  </si>
  <si>
    <t>17 石油製品・石炭製品製造業</t>
  </si>
  <si>
    <t>42 鉄道業</t>
  </si>
  <si>
    <t>7 職別工事業（設備工事業を除く）</t>
  </si>
  <si>
    <t>事業分類別排出量</t>
  </si>
  <si>
    <t>実施年度</t>
  </si>
  <si>
    <t>高効率変圧器への更新</t>
  </si>
  <si>
    <t>目標設定</t>
  </si>
  <si>
    <t>2 林業</t>
  </si>
  <si>
    <t>デマンド記録により定期的にデータ確認を実施</t>
  </si>
  <si>
    <t>基準年度比
（実績）</t>
  </si>
  <si>
    <t>基準年度</t>
  </si>
  <si>
    <t>基準年度比増減率</t>
  </si>
  <si>
    <t>基準値</t>
  </si>
  <si>
    <t>86 郵便局</t>
  </si>
  <si>
    <t>35 熱供給業</t>
  </si>
  <si>
    <t>目標年度</t>
  </si>
  <si>
    <t>運転日報（ガス、電気、ボイラー）にて運転状態、使用状態の確認を行った</t>
  </si>
  <si>
    <t>①ボイラー運転日報にて運転状態の確認を行った②外部業者とメンテナンス契約を締結し、定期的なボイラーの点検整備を行った。</t>
  </si>
  <si>
    <t>目標値</t>
  </si>
  <si>
    <t>実績</t>
  </si>
  <si>
    <t>基準年度比</t>
  </si>
  <si>
    <t>１号</t>
  </si>
  <si>
    <t>空調機の省エネ更新</t>
  </si>
  <si>
    <t>臼井国際産業株式会社　富士御殿場工場</t>
  </si>
  <si>
    <t>年度</t>
  </si>
  <si>
    <t>福田地区の海岸清掃に参加</t>
  </si>
  <si>
    <t>ISO14001の社内規定に則り、環境に配慮した効率的な設備、生産工程を行った。</t>
  </si>
  <si>
    <t>第３号</t>
  </si>
  <si>
    <t>温室効果ガスの排出の抑制を図るために実施した措置</t>
  </si>
  <si>
    <t>計画した参画の内容</t>
  </si>
  <si>
    <t>施設の運転管理を委託している事業者と地球温暖化の防止に関する研修を実施した。</t>
  </si>
  <si>
    <t>53 建築材料、鉱物・金属材料等卸売業</t>
  </si>
  <si>
    <t>材料排気装置への断熱ジャケットの設置</t>
  </si>
  <si>
    <t>(ｺﾝﾋﾞﾆ等)</t>
  </si>
  <si>
    <t>照明設備は、照度の適正化を図るとともに、適宜調光による減光又は消灯を行うことにより、過剰又は不要な照明をなくすこと。</t>
  </si>
  <si>
    <t>(6)</t>
  </si>
  <si>
    <t>31 輸送用機械器具製造業</t>
  </si>
  <si>
    <t/>
  </si>
  <si>
    <t>★</t>
  </si>
  <si>
    <t>裏紙使用、封筒の再利用等のリサイクルを実施する</t>
  </si>
  <si>
    <t>(637)</t>
  </si>
  <si>
    <t>3-5</t>
  </si>
  <si>
    <t>エネルギーデータ管理</t>
  </si>
  <si>
    <t>ごみ焼却施設等</t>
  </si>
  <si>
    <t>71 学術・開発研究機関</t>
  </si>
  <si>
    <t>電動力応用設備を負荷変動の大きい状態で使用するときは、負荷に応じた運転制御ができるよう、回転数制御装置等を設置すること。</t>
  </si>
  <si>
    <t>1 農業</t>
  </si>
  <si>
    <t>4 水産業</t>
  </si>
  <si>
    <t>○温室効果ガス排出削減報告書一覧　（静岡県地球温暖化防止条例施行規則第3条第1号に該当する事業者）R3-R5</t>
  </si>
  <si>
    <t>照明設備</t>
  </si>
  <si>
    <t>設備導入</t>
  </si>
  <si>
    <t>変換合理化_ア電動力応用・電気加熱等</t>
  </si>
  <si>
    <t>H30実績</t>
  </si>
  <si>
    <t>既存LED照明箇所高効率
LED照明への更新。
水銀灯からLED照明への交換。</t>
  </si>
  <si>
    <t>22 鉄鋼業</t>
  </si>
  <si>
    <t>非稼働日のヒーター電源の切断を実施する。加熱部の断熱を行い、電気量の削減を図る。</t>
  </si>
  <si>
    <t>古紙、空きビン等は資源として再活用し廃棄物の削減を実施。</t>
  </si>
  <si>
    <t>変換合理化_イ照明・事務機器</t>
  </si>
  <si>
    <t>60 その他の小売業</t>
  </si>
  <si>
    <t>作業しない設備、不要時において適宜電源を切るとともに、低電力モードの設定を行う、必要ない場所の照明は消灯</t>
  </si>
  <si>
    <t>倉敷繊維加工株式会社　静岡工場</t>
  </si>
  <si>
    <t>ブラインド管理等により負荷の軽減を行うとともに、外気温等に応じて運転時間、温度等の適宜設定を実施。</t>
  </si>
  <si>
    <t>株式会社ミヤキ　本社</t>
  </si>
  <si>
    <t>11 繊維工業</t>
  </si>
  <si>
    <t>環境マネジメントシステム又はこれに準じたシステムの導入に努めるなどして、温室効果ガスの排出の抑制を効果的に推進するために、責任者の設置、マニュアルの作成及び社内研修体制の整備を行うこと。</t>
  </si>
  <si>
    <t>推進体制の整備</t>
  </si>
  <si>
    <t>当社環境マネジメントシステムに定めた省エネ行動基準に準じて活動を行った</t>
  </si>
  <si>
    <t>古山精機株式会社</t>
  </si>
  <si>
    <t>排熱の回収利用</t>
  </si>
  <si>
    <t>提出済</t>
  </si>
  <si>
    <t>77 持ち帰り・配達飲食サービス業　</t>
  </si>
  <si>
    <t>蒸気ドレン水を熱回収装置に戻し、排熱回収を実施した。
一部は建屋の屋根に散水し、職場温度環境の改善を進めた。</t>
  </si>
  <si>
    <t>合　計</t>
  </si>
  <si>
    <t>業務工程での工夫により、廃棄物の適切な分類を図ること。</t>
  </si>
  <si>
    <t>四半期ごとに環境マネジメントレビューを実施。進捗状況の管理を行った</t>
  </si>
  <si>
    <t>83 医療業</t>
  </si>
  <si>
    <t>工場の空調の集中管理システムを導入し、デマンド制御を実施。</t>
  </si>
  <si>
    <t>日々及び定期メンテナンスにての保守管理、運転時間の見直しなどを実施し、機器や設備の劣化状況、保守時期等を把握。</t>
  </si>
  <si>
    <t>山一金属株式会社　本社工場</t>
  </si>
  <si>
    <t>保守及び点検</t>
  </si>
  <si>
    <t>定期的に、ボイラーの水質管理、伝熱面等に付着したばいじん及びスケール等の除去、フィルターの目づまりの除去、凝縮機及び熱交換器のスケールの除去、蒸気その他の熱媒体の漏えい部分の補修、照明器具及び光源の清掃並びに光源の交換等、設備の保守及び点検を行い、良好な状態に維持すること。</t>
  </si>
  <si>
    <t>熱利用設備</t>
  </si>
  <si>
    <t>冷凍機の更新検討</t>
  </si>
  <si>
    <t>場内の照明をLEDに更新完了</t>
  </si>
  <si>
    <t>浜松アクトタワー</t>
  </si>
  <si>
    <t>御殿場合材センター</t>
  </si>
  <si>
    <t>スチームトラップの定期交換を実施</t>
  </si>
  <si>
    <t>84 保健衛生</t>
  </si>
  <si>
    <t>16 化学工業</t>
  </si>
  <si>
    <t>24時間営業事業者(ｺﾝﾋﾞﾆ等)</t>
  </si>
  <si>
    <t>工場内における節電の方法を主に行った。</t>
  </si>
  <si>
    <t>全工場の水銀灯と蛍光灯を廃止し、LED照明に交換。</t>
  </si>
  <si>
    <t>電気使用設備</t>
  </si>
  <si>
    <t>地域や社員の家庭への普及啓発</t>
  </si>
  <si>
    <t>地域での清掃活動を実施すること。</t>
  </si>
  <si>
    <t>年3回工場周辺のゴミ拾いを実施した</t>
  </si>
  <si>
    <t>3-4</t>
  </si>
  <si>
    <t>電子点検簿を各所に導入した。</t>
  </si>
  <si>
    <t>45 水運業</t>
  </si>
  <si>
    <t>ふじのくにCOOLチャレンジ</t>
  </si>
  <si>
    <t>２０２３年６月に社内（屋外）の清掃活動を実施。</t>
  </si>
  <si>
    <t>99 分類不能の産業</t>
  </si>
  <si>
    <t>給湯設備は、効率の高い熱源設備を活用したヒートポンプシステムや凝縮熱回収方式等を採用すること。</t>
  </si>
  <si>
    <t>伝熱合理化_イ空調・給湯</t>
  </si>
  <si>
    <t>設備の保守を計画的に実施し、設備の劣化状況を把握した。</t>
  </si>
  <si>
    <t>温暖化防止に関する社員教育の中で、社員の家庭での省エネルギーとなる行動を呼びかけ、行動につなげること。</t>
  </si>
  <si>
    <t>要修正</t>
  </si>
  <si>
    <t>4</t>
  </si>
  <si>
    <t>6 総合工事業</t>
  </si>
  <si>
    <t>61 無店舗小売業</t>
  </si>
  <si>
    <t>従業員の日常生活においても節電、アイドリングストップの呼びかけを行った。</t>
  </si>
  <si>
    <t>運転管理</t>
  </si>
  <si>
    <t>設備は、負荷の状況に応じ、高効率の運転が維持できるよう運転管理を行うこと。特に、設備が複数の設備で構成されている場合は、総合的なエネルギー効率を向上させるよう、負荷の状態に応じ、稼働台数の調整、稼動機器の選択又は負荷の適正配分を行うこと。</t>
  </si>
  <si>
    <t>コンプレッサーの分散設置を行うことができなかった。</t>
  </si>
  <si>
    <t>デマンド装置の活用・日々の運転時間短縮・繁忙時間帯の可動を時間をずらして可動し調整した。</t>
  </si>
  <si>
    <t>なし</t>
  </si>
  <si>
    <t>5-7</t>
  </si>
  <si>
    <t>65 金融商品取引業、商品先物取引業</t>
  </si>
  <si>
    <t>２０２３年１２月佐鳴湖清掃実施。</t>
  </si>
  <si>
    <t>32 その他の製造業</t>
  </si>
  <si>
    <t>49 郵便業（信書便事業を含む）</t>
  </si>
  <si>
    <t>環境マネジメントシステム（エコアクション21、ISO14001等）の普及啓発</t>
  </si>
  <si>
    <t>ISO14001の継続取得実施</t>
  </si>
  <si>
    <t>12 木材・木製品製造業（家具を除く）</t>
  </si>
  <si>
    <t>41 映像・音声･文字情報制作業</t>
  </si>
  <si>
    <t>85 社会保険・社会福祉・介護事業</t>
  </si>
  <si>
    <t>その他の事業所</t>
  </si>
  <si>
    <t>40 インターネット附随サービス業</t>
  </si>
  <si>
    <t>必要資源の調整・ペーパーレス化等により、廃棄量の削減を図ること。</t>
  </si>
  <si>
    <t>96 外国公務</t>
  </si>
  <si>
    <t>会議資料、手順書類のペーパレス化。</t>
  </si>
  <si>
    <t>紙出力ではなくデータでの保存に移行していく</t>
  </si>
  <si>
    <t>使用済封筒・裏紙の積極的な活用など、資源の再活用により廃棄量の削減を図ること。</t>
  </si>
  <si>
    <t>空調機器の分散起動を実施。高効率空調設備に更新。</t>
  </si>
  <si>
    <t>省エネルギ－に繋がる環境マネジメントシステム等を普及すること。</t>
  </si>
  <si>
    <t xml:space="preserve">廃棄物対策課窓口において、119人に資材の配布を行った。
</t>
  </si>
  <si>
    <t>社員の家族を対象とした環境に関するイベントを開催すること。</t>
  </si>
  <si>
    <t>10 飲料・たばこ・飼料製造業</t>
  </si>
  <si>
    <t>掲示及び回覧にて廃棄物の分別を従業員に周知</t>
  </si>
  <si>
    <t>空気調和設備は、ブラインドの管理等により負荷の軽減を行うとともに、運転時間、室内の温・湿度、換気回数等を使用状況等に応じて最適に設定すること。</t>
  </si>
  <si>
    <t>工場改修に伴いインバーター付きエアコンを導入。</t>
  </si>
  <si>
    <t>冷暖房温度は、政府の推奨する設定温度を勘案して設定すること。</t>
  </si>
  <si>
    <t>事業所の見学会等を通じ、地域の環境意識向上を図ること。</t>
  </si>
  <si>
    <t>事務用機器は、不要時において適宜電源を切るとともに、低電力モードの設定を行うこと。</t>
  </si>
  <si>
    <t>95 その他のサービス業</t>
  </si>
  <si>
    <t>エアコンプレッサーの設置に際しては、小型化・分散配置によるエネルギーの使用の合理化を検討すること。また、圧力の低いエアーの用途には、エアーコンプレッサーによる高圧エアーを減圧して使用せず、低圧用のブロワー又はファンを利用すること。</t>
  </si>
  <si>
    <t>76 飲食店　</t>
  </si>
  <si>
    <t>株式会社サンエー化研　掛川工場ＷＥＳＴ</t>
  </si>
  <si>
    <t>ISO14001の維持・運用の継続実施。</t>
    <rPh sb="9" eb="11">
      <t>イジ</t>
    </rPh>
    <rPh sb="12" eb="14">
      <t>ウンヨウ</t>
    </rPh>
    <rPh sb="15" eb="17">
      <t>ケイゾク</t>
    </rPh>
    <rPh sb="17" eb="19">
      <t>ジッシ</t>
    </rPh>
    <phoneticPr fontId="20"/>
  </si>
  <si>
    <t>18 プラスチック製品製造業（別掲を除く）</t>
  </si>
  <si>
    <t>未実施</t>
  </si>
  <si>
    <t>工場内の無線接続環境を整備。全ての会議でPC持ち込みで資料印刷無しで実施。</t>
  </si>
  <si>
    <t>脱臭装置で燃焼した後の排気を熱交換設備に通して熱の再加熱に利用した。</t>
  </si>
  <si>
    <t>(A)</t>
  </si>
  <si>
    <t>52 飲食料品卸売業</t>
  </si>
  <si>
    <t>事務機の低電力モードでの使用継続。</t>
    <rPh sb="0" eb="3">
      <t>ジムキ</t>
    </rPh>
    <rPh sb="4" eb="7">
      <t>テイデンリョク</t>
    </rPh>
    <rPh sb="12" eb="14">
      <t>シヨウ</t>
    </rPh>
    <rPh sb="14" eb="16">
      <t>ケイゾク</t>
    </rPh>
    <phoneticPr fontId="20"/>
  </si>
  <si>
    <t>フロア毎のコンプレッサ設定圧力適正化</t>
  </si>
  <si>
    <t>燃焼合理化</t>
  </si>
  <si>
    <t>ﾎﾞｲﾗｰの定期清掃実施。給排気ﾌｧﾝのﾌｨﾙﾀｰ目詰まりの除去。</t>
  </si>
  <si>
    <t>8 設備工事業</t>
  </si>
  <si>
    <t>4-5</t>
  </si>
  <si>
    <t>64 貸金業、クレジットカード業等非預金信用機関</t>
  </si>
  <si>
    <t>本機の稼働台数の調整を行った。</t>
  </si>
  <si>
    <t>再エネ・未利用エネ活用</t>
  </si>
  <si>
    <t>令和5年度から準備を進めて令和6年度に太陽光発電設備を計画中。</t>
  </si>
  <si>
    <t>余剰蒸気の活用等</t>
  </si>
  <si>
    <t>左記は、完了済み。
発泡PS材等を圧縮して、有価物処理する装置を導入した。</t>
  </si>
  <si>
    <t>26 生産用機械器具製造業</t>
  </si>
  <si>
    <t>81 学校教育</t>
  </si>
  <si>
    <t>中央監視装置装置による電気使用量のデータ管理</t>
    <rPh sb="0" eb="2">
      <t>チュウオウ</t>
    </rPh>
    <rPh sb="2" eb="4">
      <t>カンシ</t>
    </rPh>
    <rPh sb="4" eb="6">
      <t>ソウチ</t>
    </rPh>
    <rPh sb="6" eb="8">
      <t>ソウチ</t>
    </rPh>
    <rPh sb="11" eb="13">
      <t>デンキ</t>
    </rPh>
    <rPh sb="13" eb="15">
      <t>シヨウ</t>
    </rPh>
    <rPh sb="15" eb="16">
      <t>リョウ</t>
    </rPh>
    <rPh sb="20" eb="22">
      <t>カンリ</t>
    </rPh>
    <phoneticPr fontId="20"/>
  </si>
  <si>
    <t>空気調和設備</t>
  </si>
  <si>
    <t>コンプレッサの台数制御運転</t>
  </si>
  <si>
    <t>二酸化炭素の吸収源対策</t>
  </si>
  <si>
    <t>事業所周辺において植樹等緑化活動を行い、環境保全を図ること。</t>
  </si>
  <si>
    <t>サービス提供事業者の活用</t>
  </si>
  <si>
    <t>87 協同組合（他に分類されないもの）</t>
  </si>
  <si>
    <t>工場内の植樹を実施</t>
  </si>
  <si>
    <t>91 職業紹介・労働者派遣業</t>
  </si>
  <si>
    <t>既存設備性能と要求
環境を鑑み最低限の
容量を導入時に選択
する。</t>
  </si>
  <si>
    <t>15 印刷・同関連業</t>
  </si>
  <si>
    <t>住電装プラテック株式会社　夏刈事業所</t>
  </si>
  <si>
    <t>株式会社三共静岡製作所</t>
  </si>
  <si>
    <t>ＩＳＯ１４００１に基づくＥＭＳにて生産数量原単位１％/年削減を目標とした省エネの推進</t>
  </si>
  <si>
    <t>裏紙を積極採用した。</t>
  </si>
  <si>
    <t>地域や学校に対し、環境に関するイベントや出前講座を開催すること。</t>
  </si>
  <si>
    <t>事業所数</t>
  </si>
  <si>
    <t>旧タイプの空調機を廃棄して、新しい空調機を4台導入した。</t>
  </si>
  <si>
    <t>業務用冷凍空調機器の定期的な点検等、適切に冷媒漏えい防止措置を図ること。</t>
  </si>
  <si>
    <t>空調メーカー点検の実施。</t>
  </si>
  <si>
    <t>日鉄プロセッシング株式会社　沼津工場</t>
  </si>
  <si>
    <t>変圧器の更新に伴い高効率型に更新</t>
  </si>
  <si>
    <t>チェックシートによる定期点検、更新メンテナンス、オーバーホール等を実施。</t>
  </si>
  <si>
    <t>37 通信業</t>
  </si>
  <si>
    <t>H31目標</t>
  </si>
  <si>
    <t>9 食料品製造業</t>
  </si>
  <si>
    <t>3</t>
  </si>
  <si>
    <t>給湯設備・換気設備・昇降設備等</t>
  </si>
  <si>
    <t>適切な台数分割及び台数制御、部分負荷運転時に効率の高い機器又は蓄熱システム等、負荷変動に応じ効率の高い運転が可能となるシステムを採用すること。</t>
  </si>
  <si>
    <t>照度の適正化を図るとともに、不要時には消灯する等を実施。</t>
  </si>
  <si>
    <t>5</t>
  </si>
  <si>
    <t>63 協同組織金融業</t>
  </si>
  <si>
    <t>54 機械器具卸売業</t>
  </si>
  <si>
    <t>トクラスプロダクツ株式会社</t>
  </si>
  <si>
    <t>1建屋の2階フロアについて、照明更新(LED化)を実施した。</t>
  </si>
  <si>
    <t>○温室効果ガス排出削減報告書一覧　（静岡県地球温暖化防止条例施行規則第3条第4号に該当する事業者）R3-R5</t>
  </si>
  <si>
    <t>リフレカップ株式会社</t>
  </si>
  <si>
    <t>33 電気業</t>
  </si>
  <si>
    <t>(27)</t>
  </si>
  <si>
    <t>環境マネジメントプログラムで掲げた目標達成に向けて推進できた。</t>
  </si>
  <si>
    <t>温室効果ガスの排出を低減する技術の開発やその製品化を行うこと。</t>
  </si>
  <si>
    <t>厨房のプレハブ冷蔵庫を業務用冷蔵庫に更新した。</t>
  </si>
  <si>
    <t>28 電子部品・デバイス・電子回路製造業</t>
  </si>
  <si>
    <t>山一金属株式会社 フェニックスプラント</t>
  </si>
  <si>
    <t>熱の動力等変換合理化</t>
  </si>
  <si>
    <t>コージェネの運転を手動コントロールした。
（設備故障に伴う）</t>
  </si>
  <si>
    <t>株式会社トッパンコミュニケーションプロダクツ　</t>
  </si>
  <si>
    <t>67 保険業（保険媒介代理業、保険サービス業を含む）</t>
  </si>
  <si>
    <t>50 各種商品卸売業</t>
  </si>
  <si>
    <t>ららぽーと沼津</t>
  </si>
  <si>
    <t>社内ので案内、報告文書を社内メール等で通知し紙による配布を削減。</t>
    <rPh sb="0" eb="2">
      <t>シャナイ</t>
    </rPh>
    <rPh sb="4" eb="6">
      <t>アンナイ</t>
    </rPh>
    <rPh sb="7" eb="9">
      <t>ホウコク</t>
    </rPh>
    <rPh sb="9" eb="11">
      <t>ブンショ</t>
    </rPh>
    <rPh sb="12" eb="14">
      <t>シャナイ</t>
    </rPh>
    <rPh sb="17" eb="18">
      <t>ナド</t>
    </rPh>
    <rPh sb="19" eb="21">
      <t>ツウチ</t>
    </rPh>
    <rPh sb="22" eb="23">
      <t>カミ</t>
    </rPh>
    <rPh sb="26" eb="28">
      <t>ハイフ</t>
    </rPh>
    <rPh sb="29" eb="31">
      <t>サクゲン</t>
    </rPh>
    <phoneticPr fontId="20"/>
  </si>
  <si>
    <t>森林認証制度</t>
  </si>
  <si>
    <t>得意先でのFSC認証紙指定ｵｰﾀﾞｰの生産継続。</t>
    <rPh sb="0" eb="2">
      <t>トクイ</t>
    </rPh>
    <rPh sb="2" eb="3">
      <t>サキ</t>
    </rPh>
    <rPh sb="8" eb="10">
      <t>ニンショウ</t>
    </rPh>
    <rPh sb="10" eb="11">
      <t>シ</t>
    </rPh>
    <rPh sb="11" eb="13">
      <t>シテイ</t>
    </rPh>
    <rPh sb="19" eb="21">
      <t>セイサン</t>
    </rPh>
    <rPh sb="21" eb="23">
      <t>ケイゾク</t>
    </rPh>
    <phoneticPr fontId="20"/>
  </si>
  <si>
    <t>太陽光発電パネルの増設検討準備。　　　パネル設備容量：1059kw。パワコン：　　　　700kw</t>
    <rPh sb="0" eb="3">
      <t>タイヨウコウ</t>
    </rPh>
    <rPh sb="3" eb="5">
      <t>ハツデン</t>
    </rPh>
    <rPh sb="9" eb="11">
      <t>ゾウセツ</t>
    </rPh>
    <rPh sb="11" eb="13">
      <t>ケントウ</t>
    </rPh>
    <rPh sb="13" eb="15">
      <t>ジュンビ</t>
    </rPh>
    <rPh sb="22" eb="24">
      <t>セツビ</t>
    </rPh>
    <rPh sb="24" eb="26">
      <t>ヨウリョウ</t>
    </rPh>
    <phoneticPr fontId="20"/>
  </si>
  <si>
    <t>工場の排気ファン、給気ファンの回転数の変更。（継続）</t>
    <rPh sb="0" eb="2">
      <t>コウジョウ</t>
    </rPh>
    <rPh sb="3" eb="5">
      <t>ハイキ</t>
    </rPh>
    <rPh sb="9" eb="11">
      <t>キュウキ</t>
    </rPh>
    <rPh sb="15" eb="17">
      <t>カイテン</t>
    </rPh>
    <rPh sb="17" eb="18">
      <t>スウ</t>
    </rPh>
    <rPh sb="19" eb="21">
      <t>ヘンコウ</t>
    </rPh>
    <rPh sb="23" eb="25">
      <t>ケイゾク</t>
    </rPh>
    <phoneticPr fontId="20"/>
  </si>
  <si>
    <t>日生化工株式会社　本社藤枝工場</t>
  </si>
  <si>
    <t>株式会社デイリーはやしや　富士山工場</t>
  </si>
  <si>
    <t>生産に合わせコンプレッサーの稼働時間を調整。非稼働ラインの周辺設備は全て電源オフ。全工場でリーク低減。</t>
  </si>
  <si>
    <t>46 航空運輸業</t>
  </si>
  <si>
    <t>各設備にモニタリング可能な装置を増設し設備の適切な運用可能範囲を拡大した。</t>
  </si>
  <si>
    <t>照明の間引き、夜間時の消灯点検パトロール実施。（食堂、原料乾燥室、部品庫、完成品倉庫）</t>
  </si>
  <si>
    <t>94 宗教</t>
  </si>
  <si>
    <t>計</t>
  </si>
  <si>
    <t>98 地方公務</t>
  </si>
  <si>
    <t>38 放送業</t>
  </si>
  <si>
    <t>39 情報サービス業</t>
  </si>
  <si>
    <t>72 専門サービス業（他に分類されないもの）</t>
  </si>
  <si>
    <t>燃焼設備</t>
  </si>
  <si>
    <t>関係者に対し、地球温暖化等に関する教育を行っている</t>
  </si>
  <si>
    <t>買電において、単位電力量当たりの二酸化炭素排出量が小さい電力メニューを優先的に選択して使用すること。</t>
  </si>
  <si>
    <t>策定している管理標準に基づく運用対策を実施している</t>
  </si>
  <si>
    <t>日立ジョンソンコントロールズ空調 株式会社　清水事業所</t>
  </si>
  <si>
    <t>25 はん用機械器具製造業</t>
  </si>
  <si>
    <t>排出低減技術等の開発・普及</t>
  </si>
  <si>
    <t>令和5年度では計画に従い、6製品の開発を行った。</t>
  </si>
  <si>
    <t>(B)</t>
  </si>
  <si>
    <t>伝熱合理化_ア加熱設備等</t>
  </si>
  <si>
    <t>19 ゴム製品製造業</t>
  </si>
  <si>
    <t>(585)</t>
  </si>
  <si>
    <t>環境意識啓発の為、事業所周辺の三保海岸清掃奉仕活動を6月に実施予定であったが、雨天により中止となった。</t>
  </si>
  <si>
    <t>テナントを含め、適切にリサイクル品目毎での分別を徹底して実施。</t>
  </si>
  <si>
    <t>廃棄物削減で電子化によるペーパーレスを図った。また消耗品の再利用なども行った。事務用品も各部署横断的に管理</t>
  </si>
  <si>
    <t>温暖化防止に関する社員教育の中で、社員の家庭での緑化等環境保全となる行動を呼びかけ、行動につなげること。</t>
  </si>
  <si>
    <t>計画通り環境パンフレットの配布を実施した。
(2023.5.30)</t>
  </si>
  <si>
    <t>電気乾燥設備の入替</t>
  </si>
  <si>
    <t>70 物品賃貸業</t>
  </si>
  <si>
    <t>24 金属製品製造業</t>
  </si>
  <si>
    <t>合計</t>
  </si>
  <si>
    <t>89 自動車整備業</t>
  </si>
  <si>
    <t>ペーパーレス化のため、データでの管理運用を積極的に実施。</t>
  </si>
  <si>
    <t>（計画書提出済）</t>
  </si>
  <si>
    <t>23 非鉄金属製造業</t>
  </si>
  <si>
    <t>88 廃棄物処理業</t>
  </si>
  <si>
    <t>無し</t>
  </si>
  <si>
    <t>3 漁業</t>
  </si>
  <si>
    <t>設備の保守状況を管理し、定量的に保全時期を計画し対応した。</t>
  </si>
  <si>
    <t>抵抗等電気損失防止</t>
  </si>
  <si>
    <t>62 銀行業</t>
  </si>
  <si>
    <t>90 機械等修理業（別掲を除く）</t>
  </si>
  <si>
    <t>ヤマハモーター精密部品製造株式会社</t>
  </si>
  <si>
    <t>省エネ体制を構築後に定着をはかり引き続き削減対策を行った</t>
  </si>
  <si>
    <t>13 家具・装備品製造業</t>
  </si>
  <si>
    <t>78 洗濯・理容・美容・浴場業</t>
  </si>
  <si>
    <t>富士市新環境クリーンセンター</t>
  </si>
  <si>
    <t>ＬＥＤ照明による省エネシステム導入</t>
  </si>
  <si>
    <t>69 不動産賃貸業・管理業</t>
  </si>
  <si>
    <t>エネルギー管理標準の整備、都度の見直しや改善を行い運用実施。エネルギー使用状況について、定例会議、ミーティング等で報告及び啓蒙実施。</t>
  </si>
  <si>
    <t>設備スタッフや店舗スタッフにて施設周辺の清掃活動を定期的に実施。</t>
  </si>
  <si>
    <t>56 各種商品小売業</t>
  </si>
  <si>
    <t>24時間営業事業者</t>
  </si>
  <si>
    <t>不要時は適宜電源を切るとともに、低電力モードの設定を実施。</t>
  </si>
  <si>
    <t>定期的に地球温暖化の防止に関する研修などを実施。</t>
  </si>
  <si>
    <t>種類別、用途別のエネルギー使用量把握と、年・月・日単位でエネルギー管理を実施し、数値、グラフ等で、エネルギーの消費動向を把握。</t>
  </si>
  <si>
    <t>空調運転時間、照明点灯時間等のスケジュール管理を実施。</t>
  </si>
  <si>
    <t>定期メンテナンスにて基
準値の範囲内になるよ
う、管理、把握を実施(年2回)。</t>
  </si>
  <si>
    <t>冷暖房温度は、政府推奨の設定温度を勘案して設定を実施。</t>
  </si>
  <si>
    <t>毎月の電気（設備別含む）、LNGガス使用量を把握して、動向管理、問題点がある場合は会議等で社内連絡して問題共有、対策実施</t>
  </si>
  <si>
    <t>各設備の定期点検を順次実施、随時不具合対応を実施</t>
  </si>
  <si>
    <t>貫流ボイラーの台数制御を実施して、エネルギー使用の最適化を図った。</t>
  </si>
  <si>
    <t>毎月、ボイラー業者による定期点検、年次点検を実施</t>
  </si>
  <si>
    <t>全ての空調機を、政府の推奨する設定温度（28℃）に設定 ※但し製造上及び設備上の都合により、特別設定箇所あり</t>
  </si>
  <si>
    <t>排熱の再利用の為、ベントコンデンサーを新規設置、あわせて蒸気使用量の削減を図った</t>
  </si>
  <si>
    <t>5 鉱業、砕石業、砂利採取業</t>
  </si>
  <si>
    <t>全体</t>
  </si>
  <si>
    <t>市内の小学校・中学校児童・生徒等、29回2,182人に「その他の紙・プラスチック製容器包装・衣類・小物類」等の資源物の分別及び３Ｒを啓発する講座を実施した。</t>
  </si>
  <si>
    <t>(H28)</t>
  </si>
  <si>
    <t>家庭における食品ロスを削減するため、エコ・クッキング講座を7回（172人参加）、食品廃棄物削減講座を5回（101人参加）実施した。</t>
  </si>
  <si>
    <t>未提出</t>
  </si>
  <si>
    <t>第１号</t>
  </si>
  <si>
    <t>第２号</t>
  </si>
  <si>
    <t>第４号</t>
  </si>
  <si>
    <t>C-A(D)</t>
  </si>
  <si>
    <t>ｴﾈﾙｷﾞｰ管理指定工場</t>
  </si>
  <si>
    <t>66 補助的金融業、金融附帯業</t>
  </si>
  <si>
    <t>(605)</t>
  </si>
  <si>
    <t>(19)</t>
  </si>
  <si>
    <t>３号</t>
  </si>
  <si>
    <t>運輸事業者</t>
  </si>
  <si>
    <t>４号</t>
  </si>
  <si>
    <t>(18)</t>
  </si>
  <si>
    <t>％(D/A)</t>
  </si>
  <si>
    <t>14 パルプ・紙・紙加工品製造業</t>
  </si>
  <si>
    <t>20 なめし革・同製品・毛皮製造業</t>
  </si>
  <si>
    <t>27 業務用機械器具製造業</t>
  </si>
  <si>
    <t>30 情報通信機械器具製造業</t>
  </si>
  <si>
    <t>34 ガス業</t>
  </si>
  <si>
    <t>36 水道業</t>
  </si>
  <si>
    <t>43 道路旅客運送業</t>
  </si>
  <si>
    <t>44 道路貨物運送業</t>
  </si>
  <si>
    <t>47 倉庫業</t>
  </si>
  <si>
    <t>48 運輸に附帯するサービス業</t>
  </si>
  <si>
    <t>51 繊維・衣服等卸売業</t>
  </si>
  <si>
    <t>57 織物・衣服・身の回り品小売業</t>
  </si>
  <si>
    <t>59 機械器具小売業</t>
  </si>
  <si>
    <t>68 不動産取引業</t>
  </si>
  <si>
    <t>73 広告業　</t>
  </si>
  <si>
    <t>75 宿泊業　</t>
  </si>
  <si>
    <t>79 その他の生活関連サービス業</t>
  </si>
  <si>
    <t>82 その他の教育、学習支援業</t>
  </si>
  <si>
    <t>92 その他の事業サービス業</t>
  </si>
  <si>
    <t>93 政治・経済・文化団体</t>
  </si>
  <si>
    <t>97 国家公務</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</si>
</sst>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_ "/>
    <numFmt numFmtId="177" formatCode="0.0%"/>
    <numFmt numFmtId="178" formatCode="#,##0;&quot;▲ &quot;#,##0"/>
    <numFmt numFmtId="179" formatCode="0.0;&quot;▲ &quot;0.0"/>
  </numFmts>
  <fonts count="37">
    <font>
      <sz val="11"/>
      <color indexed="8"/>
      <name val="ＭＳ Ｐゴシック"/>
      <family val="3"/>
    </font>
    <font>
      <sz val="11"/>
      <color indexed="8"/>
      <name val="ＭＳ Ｐゴシック"/>
      <family val="3"/>
    </font>
    <font>
      <sz val="11"/>
      <color indexed="9"/>
      <name val="ＭＳ Ｐゴシック"/>
      <family val="3"/>
    </font>
    <font>
      <sz val="11"/>
      <color indexed="19"/>
      <name val="ＭＳ Ｐゴシック"/>
      <family val="3"/>
    </font>
    <font>
      <b/>
      <sz val="18"/>
      <color indexed="54"/>
      <name val="ＭＳ Ｐゴシック"/>
      <family val="3"/>
    </font>
    <font>
      <b/>
      <sz val="11"/>
      <color indexed="9"/>
      <name val="游ゴシック"/>
      <family val="3"/>
    </font>
    <font>
      <b/>
      <sz val="11"/>
      <color indexed="9"/>
      <name val="ＭＳ Ｐゴシック"/>
      <family val="3"/>
    </font>
    <font>
      <sz val="11"/>
      <color indexed="52"/>
      <name val="游ゴシック"/>
      <family val="3"/>
    </font>
    <font>
      <sz val="11"/>
      <color indexed="53"/>
      <name val="ＭＳ Ｐゴシック"/>
      <family val="3"/>
    </font>
    <font>
      <sz val="11"/>
      <color indexed="62"/>
      <name val="ＭＳ Ｐゴシック"/>
      <family val="3"/>
    </font>
    <font>
      <b/>
      <sz val="11"/>
      <color indexed="63"/>
      <name val="ＭＳ Ｐゴシック"/>
      <family val="3"/>
    </font>
    <font>
      <sz val="11"/>
      <color indexed="16"/>
      <name val="ＭＳ Ｐゴシック"/>
      <family val="3"/>
    </font>
    <font>
      <sz val="11"/>
      <color indexed="17"/>
      <name val="ＭＳ Ｐゴシック"/>
      <family val="3"/>
    </font>
    <font>
      <b/>
      <sz val="15"/>
      <color indexed="54"/>
      <name val="ＭＳ Ｐゴシック"/>
      <family val="3"/>
    </font>
    <font>
      <b/>
      <sz val="13"/>
      <color indexed="54"/>
      <name val="ＭＳ Ｐゴシック"/>
      <family val="3"/>
    </font>
    <font>
      <b/>
      <sz val="11"/>
      <color indexed="54"/>
      <name val="ＭＳ Ｐゴシック"/>
      <family val="3"/>
    </font>
    <font>
      <b/>
      <sz val="11"/>
      <color indexed="53"/>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auto="1"/>
      <name val="ＭＳ Ｐゴシック"/>
      <family val="3"/>
    </font>
    <font>
      <sz val="11"/>
      <color theme="1"/>
      <name val="ＭＳ Ｐゴシック"/>
      <family val="3"/>
    </font>
    <font>
      <sz val="9"/>
      <color indexed="8"/>
      <name val="ＭＳ Ｐゴシック"/>
      <family val="3"/>
    </font>
    <font>
      <sz val="11"/>
      <color rgb="FFFF0000"/>
      <name val="ＭＳ Ｐゴシック"/>
      <family val="3"/>
    </font>
    <font>
      <sz val="12"/>
      <color indexed="8"/>
      <name val="ＭＳ ゴシック"/>
      <family val="3"/>
    </font>
    <font>
      <sz val="12"/>
      <color indexed="8"/>
      <name val="Times New Roman"/>
      <family val="1"/>
    </font>
    <font>
      <sz val="12"/>
      <color auto="1"/>
      <name val="ＭＳ 明朝"/>
      <family val="1"/>
    </font>
    <font>
      <sz val="10"/>
      <color indexed="8"/>
      <name val="ＭＳ ゴシック"/>
      <family val="3"/>
    </font>
    <font>
      <sz val="12"/>
      <color indexed="12"/>
      <name val="ＭＳ 明朝"/>
      <family val="1"/>
    </font>
    <font>
      <sz val="10"/>
      <color indexed="8"/>
      <name val="ＭＳ Ｐゴシック"/>
      <family val="3"/>
    </font>
    <font>
      <sz val="12"/>
      <color indexed="8"/>
      <name val="ＭＳ Ｐゴシック"/>
      <family val="3"/>
    </font>
    <font>
      <b/>
      <sz val="12"/>
      <color indexed="8"/>
      <name val="ＭＳ ゴシック"/>
      <family val="3"/>
    </font>
    <font>
      <sz val="10"/>
      <color auto="1"/>
      <name val="ＭＳ Ｐゴシック"/>
      <family val="3"/>
    </font>
    <font>
      <b/>
      <sz val="12"/>
      <color auto="1"/>
      <name val="ＭＳ ゴシック"/>
      <family val="3"/>
    </font>
    <font>
      <sz val="10"/>
      <color auto="1"/>
      <name val="ＭＳ ゴシック"/>
      <family val="3"/>
    </font>
    <font>
      <b/>
      <sz val="12"/>
      <color indexed="8"/>
      <name val="ＭＳ Ｐゴシック"/>
      <family val="3"/>
    </font>
  </fonts>
  <fills count="23">
    <fill>
      <patternFill patternType="none"/>
    </fill>
    <fill>
      <patternFill patternType="gray125"/>
    </fill>
    <fill>
      <patternFill patternType="solid">
        <fgColor indexed="27"/>
        <bgColor indexed="64"/>
      </patternFill>
    </fill>
    <fill>
      <patternFill patternType="solid">
        <fgColor indexed="26"/>
        <bgColor indexed="64"/>
      </patternFill>
    </fill>
    <fill>
      <patternFill patternType="solid">
        <fgColor indexed="9"/>
        <bgColor indexed="64"/>
      </patternFill>
    </fill>
    <fill>
      <patternFill patternType="solid">
        <fgColor indexed="31"/>
        <bgColor indexed="64"/>
      </patternFill>
    </fill>
    <fill>
      <patternFill patternType="solid">
        <fgColor indexed="42"/>
        <bgColor indexed="64"/>
      </patternFill>
    </fill>
    <fill>
      <patternFill patternType="solid">
        <fgColor indexed="47"/>
        <bgColor indexed="64"/>
      </patternFill>
    </fill>
    <fill>
      <patternFill patternType="solid">
        <fgColor indexed="22"/>
        <bgColor indexed="64"/>
      </patternFill>
    </fill>
    <fill>
      <patternFill patternType="solid">
        <fgColor indexed="43"/>
        <bgColor indexed="64"/>
      </patternFill>
    </fill>
    <fill>
      <patternFill patternType="solid">
        <fgColor indexed="44"/>
        <bgColor indexed="64"/>
      </patternFill>
    </fill>
    <fill>
      <patternFill patternType="solid">
        <fgColor indexed="24"/>
        <bgColor indexed="64"/>
      </patternFill>
    </fill>
    <fill>
      <patternFill patternType="solid">
        <fgColor indexed="48"/>
        <bgColor indexed="64"/>
      </patternFill>
    </fill>
    <fill>
      <patternFill patternType="solid">
        <fgColor indexed="53"/>
        <bgColor indexed="64"/>
      </patternFill>
    </fill>
    <fill>
      <patternFill patternType="solid">
        <fgColor indexed="55"/>
        <bgColor indexed="64"/>
      </patternFill>
    </fill>
    <fill>
      <patternFill patternType="solid">
        <fgColor indexed="51"/>
        <bgColor indexed="64"/>
      </patternFill>
    </fill>
    <fill>
      <patternFill patternType="solid">
        <fgColor indexed="54"/>
        <bgColor indexed="64"/>
      </patternFill>
    </fill>
    <fill>
      <patternFill patternType="solid">
        <fgColor indexed="57"/>
        <bgColor indexed="64"/>
      </patternFill>
    </fill>
    <fill>
      <patternFill patternType="solid">
        <fgColor indexed="55"/>
        <bgColor indexed="65"/>
      </patternFill>
    </fill>
    <fill>
      <patternFill patternType="solid">
        <fgColor indexed="45"/>
        <bgColor indexed="64"/>
      </patternFill>
    </fill>
    <fill>
      <patternFill patternType="solid">
        <fgColor indexed="46"/>
        <bgColor indexed="64"/>
      </patternFill>
    </fill>
    <fill>
      <patternFill patternType="solid">
        <fgColor indexed="10"/>
        <bgColor indexed="64"/>
      </patternFill>
    </fill>
    <fill>
      <patternFill patternType="solid">
        <fgColor indexed="13"/>
        <bgColor indexed="64"/>
      </patternFill>
    </fill>
  </fills>
  <borders count="3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48"/>
      </bottom>
      <diagonal/>
    </border>
    <border>
      <left/>
      <right/>
      <top/>
      <bottom style="medium">
        <color indexed="44"/>
      </bottom>
      <diagonal/>
    </border>
    <border>
      <left/>
      <right/>
      <top style="thin">
        <color indexed="48"/>
      </top>
      <bottom style="double">
        <color indexed="4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style="thin">
        <color indexed="8"/>
      </left>
      <right style="thin">
        <color indexed="8"/>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hair">
        <color indexed="8"/>
      </bottom>
      <diagonal/>
    </border>
    <border>
      <left style="thin">
        <color indexed="8"/>
      </left>
      <right/>
      <top style="hair">
        <color indexed="8"/>
      </top>
      <bottom style="hair">
        <color indexed="8"/>
      </bottom>
      <diagonal/>
    </border>
    <border>
      <left style="thin">
        <color indexed="8"/>
      </left>
      <right/>
      <top style="hair">
        <color indexed="8"/>
      </top>
      <bottom/>
      <diagonal/>
    </border>
    <border>
      <left style="thin">
        <color indexed="8"/>
      </left>
      <right/>
      <top style="hair">
        <color indexed="8"/>
      </top>
      <bottom style="thin">
        <color indexed="8"/>
      </bottom>
      <diagonal/>
    </border>
    <border>
      <left style="thin">
        <color indexed="8"/>
      </left>
      <right style="thin">
        <color indexed="8"/>
      </right>
      <top style="thin">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style="thin">
        <color indexed="8"/>
      </right>
      <top style="hair">
        <color indexed="8"/>
      </top>
      <bottom/>
      <diagonal/>
    </border>
    <border>
      <left style="thin">
        <color indexed="8"/>
      </left>
      <right style="thin">
        <color indexed="8"/>
      </right>
      <top/>
      <bottom style="hair">
        <color indexed="8"/>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3"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5"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2" fillId="10"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7" borderId="0" applyNumberFormat="0" applyBorder="0" applyAlignment="0" applyProtection="0">
      <alignment vertical="center"/>
    </xf>
    <xf numFmtId="0" fontId="2" fillId="11" borderId="0" applyNumberFormat="0" applyBorder="0" applyAlignment="0" applyProtection="0">
      <alignment vertical="center"/>
    </xf>
    <xf numFmtId="0" fontId="2" fillId="8" borderId="0" applyNumberFormat="0" applyBorder="0" applyAlignment="0" applyProtection="0">
      <alignment vertical="center"/>
    </xf>
    <xf numFmtId="0" fontId="3" fillId="9"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4" fillId="0" borderId="0" applyNumberFormat="0" applyFill="0" applyBorder="0" applyAlignment="0" applyProtection="0">
      <alignment vertical="center"/>
    </xf>
    <xf numFmtId="0" fontId="5" fillId="18" borderId="1" applyNumberFormat="0" applyAlignment="0" applyProtection="0">
      <alignment vertical="center"/>
    </xf>
    <xf numFmtId="0" fontId="6" fillId="14" borderId="1" applyNumberFormat="0" applyAlignment="0" applyProtection="0">
      <alignment vertical="center"/>
    </xf>
    <xf numFmtId="0" fontId="1" fillId="3" borderId="2" applyNumberFormat="0" applyFont="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7" borderId="4" applyNumberFormat="0" applyAlignment="0" applyProtection="0">
      <alignment vertical="center"/>
    </xf>
    <xf numFmtId="0" fontId="10" fillId="4" borderId="5" applyNumberFormat="0" applyAlignment="0" applyProtection="0">
      <alignment vertical="center"/>
    </xf>
    <xf numFmtId="0" fontId="11" fillId="19" borderId="0" applyNumberFormat="0" applyBorder="0" applyAlignment="0" applyProtection="0">
      <alignment vertical="center"/>
    </xf>
    <xf numFmtId="0" fontId="12" fillId="6" borderId="0" applyNumberFormat="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4"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cellStyleXfs>
  <cellXfs count="116">
    <xf numFmtId="0" fontId="0" fillId="0" borderId="0" xfId="0">
      <alignment vertical="center"/>
    </xf>
    <xf numFmtId="0" fontId="0" fillId="0" borderId="0" xfId="0" applyFont="1" applyAlignment="1">
      <alignment vertical="center"/>
    </xf>
    <xf numFmtId="176" fontId="0" fillId="0" borderId="0" xfId="0" applyNumberFormat="1">
      <alignment vertical="center"/>
    </xf>
    <xf numFmtId="177" fontId="0" fillId="0" borderId="0" xfId="0" applyNumberFormat="1">
      <alignment vertical="center"/>
    </xf>
    <xf numFmtId="0" fontId="21" fillId="0" borderId="0" xfId="0" applyFont="1">
      <alignment vertical="center"/>
    </xf>
    <xf numFmtId="0" fontId="18" fillId="0" borderId="0" xfId="0" applyFont="1" applyAlignment="1">
      <alignment vertical="center" wrapText="1"/>
    </xf>
    <xf numFmtId="0" fontId="0" fillId="0" borderId="0" xfId="0" applyAlignment="1">
      <alignment vertical="center" wrapText="1"/>
    </xf>
    <xf numFmtId="0" fontId="0" fillId="15" borderId="9" xfId="0" applyFill="1" applyBorder="1">
      <alignment vertical="center"/>
    </xf>
    <xf numFmtId="0" fontId="0" fillId="15" borderId="10" xfId="0" applyFill="1" applyBorder="1">
      <alignment vertical="center"/>
    </xf>
    <xf numFmtId="0" fontId="21" fillId="0" borderId="11" xfId="0" applyFont="1" applyBorder="1" applyAlignment="1">
      <alignment vertical="center" wrapText="1"/>
    </xf>
    <xf numFmtId="0" fontId="0" fillId="20" borderId="12" xfId="0" applyFont="1" applyFill="1" applyBorder="1" applyAlignment="1">
      <alignment vertical="center"/>
    </xf>
    <xf numFmtId="0" fontId="0" fillId="20" borderId="11" xfId="0" applyFont="1" applyFill="1" applyBorder="1" applyAlignment="1">
      <alignment vertical="center"/>
    </xf>
    <xf numFmtId="0" fontId="22" fillId="0" borderId="11" xfId="0" applyFont="1" applyBorder="1" applyAlignment="1">
      <alignment vertical="center" wrapText="1"/>
    </xf>
    <xf numFmtId="0" fontId="0" fillId="20" borderId="13" xfId="0" applyFill="1" applyBorder="1">
      <alignment vertical="center"/>
    </xf>
    <xf numFmtId="0" fontId="0" fillId="20" borderId="11" xfId="0" applyFill="1" applyBorder="1">
      <alignment vertical="center"/>
    </xf>
    <xf numFmtId="176" fontId="0" fillId="20" borderId="13" xfId="0" applyNumberFormat="1" applyFill="1" applyBorder="1">
      <alignment vertical="center"/>
    </xf>
    <xf numFmtId="176" fontId="0" fillId="20" borderId="11" xfId="0" applyNumberFormat="1" applyFill="1" applyBorder="1">
      <alignment vertical="center"/>
    </xf>
    <xf numFmtId="176" fontId="21" fillId="0" borderId="11" xfId="0" applyNumberFormat="1" applyFont="1" applyBorder="1" applyAlignment="1">
      <alignment vertical="center" wrapText="1"/>
    </xf>
    <xf numFmtId="176" fontId="22" fillId="0" borderId="11" xfId="0" applyNumberFormat="1" applyFont="1" applyFill="1" applyBorder="1" applyAlignment="1">
      <alignment vertical="center" wrapText="1"/>
    </xf>
    <xf numFmtId="177" fontId="0" fillId="20" borderId="13" xfId="0" applyNumberFormat="1" applyFill="1" applyBorder="1">
      <alignment vertical="center"/>
    </xf>
    <xf numFmtId="177" fontId="23" fillId="20" borderId="11" xfId="0" applyNumberFormat="1" applyFont="1" applyFill="1" applyBorder="1" applyAlignment="1">
      <alignment horizontal="center" vertical="center" wrapText="1"/>
    </xf>
    <xf numFmtId="177" fontId="21" fillId="0" borderId="11" xfId="0" applyNumberFormat="1" applyFont="1" applyBorder="1" applyAlignment="1">
      <alignment vertical="center" wrapText="1"/>
    </xf>
    <xf numFmtId="177" fontId="22" fillId="0" borderId="11" xfId="0" applyNumberFormat="1" applyFont="1" applyBorder="1" applyAlignment="1">
      <alignment vertical="center" wrapText="1"/>
    </xf>
    <xf numFmtId="176" fontId="0" fillId="21" borderId="11" xfId="0" applyNumberFormat="1" applyFont="1" applyFill="1" applyBorder="1">
      <alignment vertical="center"/>
    </xf>
    <xf numFmtId="177" fontId="0" fillId="20" borderId="14" xfId="0" applyNumberFormat="1" applyFill="1" applyBorder="1">
      <alignment vertical="center"/>
    </xf>
    <xf numFmtId="177" fontId="23" fillId="21" borderId="11" xfId="0" applyNumberFormat="1" applyFont="1" applyFill="1" applyBorder="1" applyAlignment="1">
      <alignment horizontal="center" vertical="center" wrapText="1"/>
    </xf>
    <xf numFmtId="0" fontId="0" fillId="15" borderId="12" xfId="0" applyFill="1" applyBorder="1">
      <alignment vertical="center"/>
    </xf>
    <xf numFmtId="0" fontId="0" fillId="15" borderId="11" xfId="0" applyFill="1" applyBorder="1">
      <alignment vertical="center"/>
    </xf>
    <xf numFmtId="0" fontId="24" fillId="0" borderId="11" xfId="0" applyFont="1" applyFill="1" applyBorder="1" applyAlignment="1">
      <alignment vertical="center" wrapText="1"/>
    </xf>
    <xf numFmtId="0" fontId="0" fillId="15" borderId="13" xfId="0" applyFill="1" applyBorder="1">
      <alignment vertical="center"/>
    </xf>
    <xf numFmtId="0" fontId="21" fillId="15" borderId="13" xfId="0" applyFont="1" applyFill="1" applyBorder="1">
      <alignment vertical="center"/>
    </xf>
    <xf numFmtId="0" fontId="21" fillId="15" borderId="11" xfId="0" applyFont="1" applyFill="1" applyBorder="1">
      <alignment vertical="center"/>
    </xf>
    <xf numFmtId="0" fontId="18" fillId="0" borderId="0" xfId="0" applyFont="1">
      <alignment vertical="center"/>
    </xf>
    <xf numFmtId="0" fontId="21" fillId="0" borderId="11" xfId="0" applyFont="1" applyBorder="1">
      <alignment vertical="center"/>
    </xf>
    <xf numFmtId="0" fontId="21" fillId="0" borderId="11" xfId="0" applyFont="1" applyBorder="1" applyAlignment="1">
      <alignment vertical="center"/>
    </xf>
    <xf numFmtId="176" fontId="21" fillId="0" borderId="11" xfId="0" applyNumberFormat="1" applyFont="1" applyBorder="1">
      <alignment vertical="center"/>
    </xf>
    <xf numFmtId="177" fontId="21" fillId="0" borderId="11" xfId="0" applyNumberFormat="1" applyFont="1" applyBorder="1">
      <alignment vertical="center"/>
    </xf>
    <xf numFmtId="0" fontId="25" fillId="0" borderId="15" xfId="0" applyFont="1" applyBorder="1" applyAlignment="1">
      <alignment horizontal="center" vertical="top" wrapText="1"/>
    </xf>
    <xf numFmtId="0" fontId="26" fillId="0" borderId="0" xfId="0" applyFont="1" applyAlignment="1">
      <alignment horizontal="justify" vertical="center"/>
    </xf>
    <xf numFmtId="0" fontId="25" fillId="0" borderId="16"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20" xfId="0" applyFont="1" applyBorder="1" applyAlignment="1">
      <alignment horizontal="center" vertical="center" wrapText="1"/>
    </xf>
    <xf numFmtId="0" fontId="26" fillId="0" borderId="0" xfId="0" applyFont="1" applyAlignment="1">
      <alignment horizontal="left" vertical="center" wrapText="1"/>
    </xf>
    <xf numFmtId="0" fontId="25" fillId="15" borderId="15" xfId="0" applyFont="1" applyFill="1" applyBorder="1" applyAlignment="1">
      <alignment horizontal="center" vertical="top" shrinkToFit="1"/>
    </xf>
    <xf numFmtId="0" fontId="27" fillId="9" borderId="15" xfId="0" applyFont="1" applyFill="1" applyBorder="1" applyAlignment="1">
      <alignment horizontal="right" vertical="top" wrapText="1"/>
    </xf>
    <xf numFmtId="0" fontId="25" fillId="0" borderId="21" xfId="0" applyFont="1" applyBorder="1" applyAlignment="1">
      <alignment horizontal="center" vertical="center" wrapText="1"/>
    </xf>
    <xf numFmtId="0" fontId="25" fillId="0" borderId="22" xfId="0" applyFont="1" applyBorder="1" applyAlignment="1">
      <alignment horizontal="center" vertical="center" wrapText="1"/>
    </xf>
    <xf numFmtId="0" fontId="28" fillId="0" borderId="18" xfId="0" applyFont="1" applyBorder="1" applyAlignment="1">
      <alignment horizontal="justify" vertical="center" wrapText="1"/>
    </xf>
    <xf numFmtId="0" fontId="28" fillId="0" borderId="19" xfId="0" applyFont="1" applyBorder="1" applyAlignment="1">
      <alignment horizontal="justify" vertical="center" wrapText="1"/>
    </xf>
    <xf numFmtId="0" fontId="25" fillId="0" borderId="23" xfId="0" applyFont="1" applyBorder="1" applyAlignment="1">
      <alignment horizontal="center" vertical="center" wrapText="1"/>
    </xf>
    <xf numFmtId="0" fontId="0" fillId="0" borderId="0" xfId="0" applyFont="1" applyAlignment="1">
      <alignment horizontal="left" vertical="center" wrapText="1"/>
    </xf>
    <xf numFmtId="0" fontId="29" fillId="0" borderId="15" xfId="0" applyFont="1" applyBorder="1" applyAlignment="1">
      <alignment horizontal="right" vertical="top" wrapText="1"/>
    </xf>
    <xf numFmtId="0" fontId="25" fillId="0" borderId="24" xfId="0" applyFont="1" applyBorder="1" applyAlignment="1">
      <alignment horizontal="center" vertical="center" wrapText="1"/>
    </xf>
    <xf numFmtId="176" fontId="29" fillId="0" borderId="21" xfId="0" applyNumberFormat="1" applyFont="1" applyBorder="1" applyAlignment="1">
      <alignment horizontal="right" vertical="center" wrapText="1"/>
    </xf>
    <xf numFmtId="176" fontId="29" fillId="0" borderId="23" xfId="0" applyNumberFormat="1" applyFont="1" applyBorder="1" applyAlignment="1">
      <alignment horizontal="right" vertical="center" wrapText="1"/>
    </xf>
    <xf numFmtId="176" fontId="29" fillId="0" borderId="22" xfId="0" applyNumberFormat="1" applyFont="1" applyBorder="1" applyAlignment="1">
      <alignment horizontal="right" vertical="center" wrapText="1"/>
    </xf>
    <xf numFmtId="176" fontId="29" fillId="0" borderId="18" xfId="0" applyNumberFormat="1" applyFont="1" applyBorder="1" applyAlignment="1">
      <alignment horizontal="right" vertical="center" wrapText="1"/>
    </xf>
    <xf numFmtId="177" fontId="29" fillId="0" borderId="19" xfId="0" applyNumberFormat="1" applyFont="1" applyBorder="1" applyAlignment="1">
      <alignment horizontal="right" vertical="center" wrapText="1"/>
    </xf>
    <xf numFmtId="0" fontId="30" fillId="0" borderId="0" xfId="0" applyFont="1">
      <alignment vertical="center"/>
    </xf>
    <xf numFmtId="0" fontId="31" fillId="0" borderId="0" xfId="0" applyFont="1">
      <alignment vertical="center"/>
    </xf>
    <xf numFmtId="0" fontId="25" fillId="0" borderId="17" xfId="0" applyFont="1" applyBorder="1" applyAlignment="1">
      <alignment vertical="center" wrapText="1"/>
    </xf>
    <xf numFmtId="0" fontId="28" fillId="0" borderId="24" xfId="0" applyFont="1" applyBorder="1" applyAlignment="1">
      <alignment horizontal="center" vertical="center" wrapText="1"/>
    </xf>
    <xf numFmtId="0" fontId="25" fillId="0" borderId="18" xfId="0" applyFont="1" applyBorder="1" applyAlignment="1">
      <alignment vertical="center" wrapText="1"/>
    </xf>
    <xf numFmtId="0" fontId="32" fillId="0" borderId="25" xfId="0" applyFont="1" applyBorder="1" applyAlignment="1">
      <alignment horizontal="center" vertical="center" wrapText="1"/>
    </xf>
    <xf numFmtId="0" fontId="25" fillId="0" borderId="22" xfId="0" applyFont="1" applyBorder="1" applyAlignment="1">
      <alignment vertical="center" wrapText="1"/>
    </xf>
    <xf numFmtId="0" fontId="28" fillId="0" borderId="24" xfId="0" applyFont="1" applyBorder="1" applyAlignment="1">
      <alignment horizontal="justify" vertical="center" wrapText="1"/>
    </xf>
    <xf numFmtId="0" fontId="28" fillId="0" borderId="18" xfId="0" applyFont="1" applyBorder="1" applyAlignment="1">
      <alignment vertical="center" wrapText="1"/>
    </xf>
    <xf numFmtId="0" fontId="28" fillId="0" borderId="24" xfId="0" applyFont="1" applyBorder="1" applyAlignment="1">
      <alignment vertical="center" wrapText="1"/>
    </xf>
    <xf numFmtId="0" fontId="32" fillId="0" borderId="26" xfId="0" applyFont="1" applyBorder="1" applyAlignment="1">
      <alignment horizontal="center" vertical="center" wrapText="1"/>
    </xf>
    <xf numFmtId="0" fontId="32" fillId="0" borderId="21" xfId="0" applyFont="1" applyBorder="1" applyAlignment="1">
      <alignment horizontal="justify" vertical="center" shrinkToFit="1"/>
    </xf>
    <xf numFmtId="0" fontId="33" fillId="0" borderId="27" xfId="0" applyFont="1" applyFill="1" applyBorder="1" applyAlignment="1">
      <alignment vertical="center" shrinkToFit="1"/>
    </xf>
    <xf numFmtId="0" fontId="33" fillId="8" borderId="28" xfId="0" applyFont="1" applyFill="1" applyBorder="1" applyAlignment="1">
      <alignment vertical="center" shrinkToFit="1"/>
    </xf>
    <xf numFmtId="0" fontId="33" fillId="0" borderId="28" xfId="0" applyFont="1" applyFill="1" applyBorder="1" applyAlignment="1">
      <alignment vertical="center" shrinkToFit="1"/>
    </xf>
    <xf numFmtId="0" fontId="33" fillId="0" borderId="29" xfId="0" applyFont="1" applyFill="1" applyBorder="1" applyAlignment="1">
      <alignment vertical="center" shrinkToFit="1"/>
    </xf>
    <xf numFmtId="0" fontId="34" fillId="0" borderId="15" xfId="0" applyFont="1" applyFill="1" applyBorder="1" applyAlignment="1">
      <alignment horizontal="justify" vertical="center" wrapText="1"/>
    </xf>
    <xf numFmtId="0" fontId="33" fillId="8" borderId="30" xfId="0" applyFont="1" applyFill="1" applyBorder="1" applyAlignment="1">
      <alignment vertical="center" shrinkToFit="1"/>
    </xf>
    <xf numFmtId="0" fontId="33" fillId="0" borderId="30" xfId="0" applyFont="1" applyFill="1" applyBorder="1" applyAlignment="1">
      <alignment vertical="center" shrinkToFit="1"/>
    </xf>
    <xf numFmtId="3" fontId="34" fillId="0" borderId="21" xfId="0" applyNumberFormat="1" applyFont="1" applyBorder="1" applyAlignment="1">
      <alignment horizontal="right" vertical="center" wrapText="1"/>
    </xf>
    <xf numFmtId="0" fontId="35" fillId="0" borderId="31" xfId="0" applyFont="1" applyFill="1" applyBorder="1" applyAlignment="1">
      <alignment vertical="center" shrinkToFit="1"/>
    </xf>
    <xf numFmtId="0" fontId="35" fillId="8" borderId="32" xfId="0" applyFont="1" applyFill="1" applyBorder="1" applyAlignment="1">
      <alignment vertical="center" shrinkToFit="1"/>
    </xf>
    <xf numFmtId="0" fontId="35" fillId="0" borderId="32" xfId="0" applyFont="1" applyFill="1" applyBorder="1" applyAlignment="1">
      <alignment vertical="center" shrinkToFit="1"/>
    </xf>
    <xf numFmtId="0" fontId="35" fillId="0" borderId="33" xfId="0" applyFont="1" applyFill="1" applyBorder="1" applyAlignment="1">
      <alignment vertical="center" shrinkToFit="1"/>
    </xf>
    <xf numFmtId="0" fontId="35" fillId="8" borderId="34" xfId="0" applyFont="1" applyFill="1" applyBorder="1" applyAlignment="1">
      <alignment vertical="center" shrinkToFit="1"/>
    </xf>
    <xf numFmtId="0" fontId="34" fillId="0" borderId="15" xfId="0" applyFont="1" applyFill="1" applyBorder="1" applyAlignment="1">
      <alignment horizontal="right" vertical="center" wrapText="1"/>
    </xf>
    <xf numFmtId="176" fontId="28" fillId="0" borderId="31" xfId="0" applyNumberFormat="1" applyFont="1" applyFill="1" applyBorder="1" applyAlignment="1">
      <alignment horizontal="right" vertical="center" wrapText="1"/>
    </xf>
    <xf numFmtId="176" fontId="28" fillId="0" borderId="33" xfId="0" applyNumberFormat="1" applyFont="1" applyFill="1" applyBorder="1" applyAlignment="1">
      <alignment horizontal="right" vertical="center" wrapText="1"/>
    </xf>
    <xf numFmtId="0" fontId="34" fillId="0" borderId="26" xfId="0" applyFont="1" applyFill="1" applyBorder="1" applyAlignment="1">
      <alignment horizontal="right" vertical="center" wrapText="1"/>
    </xf>
    <xf numFmtId="176" fontId="28" fillId="0" borderId="32" xfId="0" applyNumberFormat="1" applyFont="1" applyFill="1" applyBorder="1" applyAlignment="1">
      <alignment horizontal="right" vertical="center" wrapText="1"/>
    </xf>
    <xf numFmtId="3" fontId="32" fillId="0" borderId="26" xfId="0" applyNumberFormat="1" applyFont="1" applyFill="1" applyBorder="1" applyAlignment="1">
      <alignment vertical="center" wrapText="1"/>
    </xf>
    <xf numFmtId="176" fontId="28" fillId="0" borderId="31" xfId="0" applyNumberFormat="1" applyFont="1" applyFill="1" applyBorder="1" applyAlignment="1">
      <alignment vertical="center" shrinkToFit="1"/>
    </xf>
    <xf numFmtId="176" fontId="28" fillId="8" borderId="32" xfId="0" applyNumberFormat="1" applyFont="1" applyFill="1" applyBorder="1" applyAlignment="1">
      <alignment vertical="center" shrinkToFit="1"/>
    </xf>
    <xf numFmtId="176" fontId="28" fillId="0" borderId="32" xfId="0" applyNumberFormat="1" applyFont="1" applyFill="1" applyBorder="1" applyAlignment="1">
      <alignment vertical="center" shrinkToFit="1"/>
    </xf>
    <xf numFmtId="176" fontId="28" fillId="0" borderId="33" xfId="0" applyNumberFormat="1" applyFont="1" applyFill="1" applyBorder="1" applyAlignment="1">
      <alignment vertical="center" shrinkToFit="1"/>
    </xf>
    <xf numFmtId="176" fontId="28" fillId="8" borderId="34" xfId="0" applyNumberFormat="1" applyFont="1" applyFill="1" applyBorder="1" applyAlignment="1">
      <alignment vertical="center" shrinkToFit="1"/>
    </xf>
    <xf numFmtId="3" fontId="34" fillId="0" borderId="26" xfId="0" applyNumberFormat="1" applyFont="1" applyFill="1" applyBorder="1" applyAlignment="1">
      <alignment horizontal="right" vertical="center" wrapText="1"/>
    </xf>
    <xf numFmtId="178" fontId="34" fillId="0" borderId="18" xfId="0" applyNumberFormat="1" applyFont="1" applyBorder="1" applyAlignment="1">
      <alignment horizontal="right" vertical="center" wrapText="1"/>
    </xf>
    <xf numFmtId="178" fontId="35" fillId="0" borderId="31" xfId="0" applyNumberFormat="1" applyFont="1" applyBorder="1" applyAlignment="1">
      <alignment horizontal="right" vertical="center" wrapText="1"/>
    </xf>
    <xf numFmtId="178" fontId="35" fillId="8" borderId="32" xfId="0" applyNumberFormat="1" applyFont="1" applyFill="1" applyBorder="1" applyAlignment="1">
      <alignment horizontal="right" vertical="center" wrapText="1"/>
    </xf>
    <xf numFmtId="178" fontId="35" fillId="0" borderId="32" xfId="0" applyNumberFormat="1" applyFont="1" applyFill="1" applyBorder="1" applyAlignment="1">
      <alignment horizontal="right" vertical="center" wrapText="1"/>
    </xf>
    <xf numFmtId="178" fontId="35" fillId="8" borderId="34" xfId="0" applyNumberFormat="1" applyFont="1" applyFill="1" applyBorder="1" applyAlignment="1">
      <alignment horizontal="right" vertical="center" wrapText="1"/>
    </xf>
    <xf numFmtId="178" fontId="35" fillId="0" borderId="33" xfId="0" applyNumberFormat="1" applyFont="1" applyBorder="1" applyAlignment="1">
      <alignment horizontal="right" vertical="center" wrapText="1"/>
    </xf>
    <xf numFmtId="3" fontId="34" fillId="0" borderId="15" xfId="0" applyNumberFormat="1" applyFont="1" applyBorder="1" applyAlignment="1">
      <alignment horizontal="right" vertical="center" wrapText="1"/>
    </xf>
    <xf numFmtId="0" fontId="31" fillId="0" borderId="18" xfId="0" applyFont="1" applyBorder="1" applyAlignment="1">
      <alignment vertical="center" shrinkToFit="1"/>
    </xf>
    <xf numFmtId="0" fontId="31" fillId="0" borderId="24" xfId="0" applyFont="1" applyBorder="1" applyAlignment="1">
      <alignment horizontal="center" vertical="center" shrinkToFit="1"/>
    </xf>
    <xf numFmtId="0" fontId="0" fillId="0" borderId="19" xfId="0" applyBorder="1">
      <alignment vertical="center"/>
    </xf>
    <xf numFmtId="179" fontId="36" fillId="0" borderId="15" xfId="0" applyNumberFormat="1" applyFont="1" applyBorder="1">
      <alignment vertical="center"/>
    </xf>
    <xf numFmtId="179" fontId="0" fillId="0" borderId="35" xfId="0" applyNumberFormat="1" applyFont="1" applyBorder="1">
      <alignment vertical="center"/>
    </xf>
    <xf numFmtId="179" fontId="0" fillId="8" borderId="32" xfId="0" applyNumberFormat="1" applyFont="1" applyFill="1" applyBorder="1">
      <alignment vertical="center"/>
    </xf>
    <xf numFmtId="179" fontId="0" fillId="0" borderId="32" xfId="0" applyNumberFormat="1" applyFont="1" applyFill="1" applyBorder="1">
      <alignment vertical="center"/>
    </xf>
    <xf numFmtId="179" fontId="0" fillId="22" borderId="32" xfId="0" applyNumberFormat="1" applyFont="1" applyFill="1" applyBorder="1">
      <alignment vertical="center"/>
    </xf>
    <xf numFmtId="179" fontId="0" fillId="0" borderId="31" xfId="0" applyNumberFormat="1" applyFont="1" applyBorder="1">
      <alignment vertical="center"/>
    </xf>
    <xf numFmtId="179" fontId="0" fillId="8" borderId="34" xfId="0" applyNumberFormat="1" applyFont="1" applyFill="1" applyBorder="1">
      <alignment vertical="center"/>
    </xf>
    <xf numFmtId="179" fontId="0" fillId="22" borderId="31" xfId="0" applyNumberFormat="1" applyFont="1" applyFill="1" applyBorder="1">
      <alignment vertical="center"/>
    </xf>
    <xf numFmtId="179" fontId="0" fillId="0" borderId="33" xfId="0" applyNumberFormat="1" applyFont="1" applyBorder="1">
      <alignment vertical="center"/>
    </xf>
  </cellXfs>
  <cellStyles count="44">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チェックセル" xfId="28"/>
    <cellStyle name="メモ" xfId="29"/>
    <cellStyle name="リンク セル" xfId="30"/>
    <cellStyle name="リンクセル" xfId="31"/>
    <cellStyle name="入力" xfId="32"/>
    <cellStyle name="出力" xfId="33"/>
    <cellStyle name="悪い" xfId="34"/>
    <cellStyle name="標準" xfId="0" builtinId="0"/>
    <cellStyle name="良い" xfId="35"/>
    <cellStyle name="見出し 1" xfId="36"/>
    <cellStyle name="見出し 2" xfId="37"/>
    <cellStyle name="見出し 3" xfId="38"/>
    <cellStyle name="見出し 4" xfId="39"/>
    <cellStyle name="計算" xfId="40"/>
    <cellStyle name="説明文" xfId="41"/>
    <cellStyle name="警告文" xfId="42"/>
    <cellStyle name="集計" xfId="43"/>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filterMode="1">
    <tabColor theme="2"/>
  </sheetPr>
  <dimension ref="A1:Y103"/>
  <sheetViews>
    <sheetView showZeros="0" zoomScale="80" zoomScaleNormal="80" workbookViewId="0">
      <pane xSplit="1" ySplit="3" topLeftCell="B4" activePane="bottomRight" state="frozen"/>
      <selection pane="topRight"/>
      <selection pane="bottomLeft"/>
      <selection pane="bottomRight" activeCell="A2" sqref="A2"/>
    </sheetView>
  </sheetViews>
  <sheetFormatPr defaultColWidth="9" defaultRowHeight="13.5"/>
  <cols>
    <col min="1" max="1" width="51.25" customWidth="1"/>
    <col min="2" max="2" width="24.5" customWidth="1"/>
    <col min="3" max="3" width="9.75" customWidth="1"/>
    <col min="4" max="4" width="9.625" style="1" customWidth="1"/>
    <col min="5" max="5" width="9.625" customWidth="1"/>
    <col min="6" max="6" width="9.625" style="2" customWidth="1"/>
    <col min="7" max="7" width="9.625" customWidth="1"/>
    <col min="8" max="8" width="9.625" style="2" customWidth="1"/>
    <col min="9" max="9" width="9.625" style="3" customWidth="1"/>
    <col min="10" max="10" width="9.625" style="2" customWidth="1"/>
    <col min="11" max="11" width="9.625" style="3" customWidth="1"/>
    <col min="12" max="12" width="9.625" style="1" customWidth="1"/>
    <col min="13" max="14" width="9.625" style="3" customWidth="1"/>
    <col min="15" max="16" width="9.625" customWidth="1"/>
    <col min="17" max="17" width="40.625" style="4" customWidth="1"/>
    <col min="18" max="18" width="60.625" customWidth="1"/>
    <col min="20" max="21" width="40.625" customWidth="1"/>
    <col min="22" max="22" width="60.625" customWidth="1"/>
    <col min="23" max="23" width="9.625" customWidth="1"/>
    <col min="24" max="24" width="40.625" customWidth="1"/>
    <col min="25" max="25" width="60.625" customWidth="1"/>
  </cols>
  <sheetData>
    <row r="1" spans="1:25">
      <c r="A1" t="s">
        <v>77</v>
      </c>
    </row>
    <row r="2" spans="1:25">
      <c r="A2" s="7"/>
      <c r="B2" s="7"/>
      <c r="C2" s="7"/>
      <c r="D2" s="10" t="s">
        <v>8</v>
      </c>
      <c r="E2" s="13"/>
      <c r="F2" s="15"/>
      <c r="G2" s="13"/>
      <c r="H2" s="15"/>
      <c r="I2" s="19"/>
      <c r="J2" s="15"/>
      <c r="K2" s="24"/>
      <c r="L2" s="11" t="s">
        <v>12</v>
      </c>
      <c r="M2" s="19"/>
      <c r="N2" s="24"/>
      <c r="O2" s="26" t="s">
        <v>19</v>
      </c>
      <c r="P2" s="29"/>
      <c r="Q2" s="30"/>
      <c r="R2" s="29"/>
      <c r="S2" s="26" t="s">
        <v>5</v>
      </c>
      <c r="T2" s="29"/>
      <c r="U2" s="29"/>
      <c r="V2" s="29"/>
      <c r="W2" s="26" t="s">
        <v>15</v>
      </c>
      <c r="X2" s="29"/>
      <c r="Y2" s="29"/>
    </row>
    <row r="3" spans="1:25" ht="22.5">
      <c r="A3" s="8" t="s">
        <v>26</v>
      </c>
      <c r="B3" s="8" t="s">
        <v>28</v>
      </c>
      <c r="C3" s="8" t="s">
        <v>33</v>
      </c>
      <c r="D3" s="11" t="s">
        <v>35</v>
      </c>
      <c r="E3" s="14" t="s">
        <v>39</v>
      </c>
      <c r="F3" s="16" t="s">
        <v>41</v>
      </c>
      <c r="G3" s="14" t="s">
        <v>44</v>
      </c>
      <c r="H3" s="16" t="s">
        <v>47</v>
      </c>
      <c r="I3" s="20" t="s">
        <v>13</v>
      </c>
      <c r="J3" s="23" t="s">
        <v>48</v>
      </c>
      <c r="K3" s="25" t="s">
        <v>38</v>
      </c>
      <c r="L3" s="11" t="s">
        <v>35</v>
      </c>
      <c r="M3" s="20" t="s">
        <v>13</v>
      </c>
      <c r="N3" s="25" t="s">
        <v>38</v>
      </c>
      <c r="O3" s="27" t="s">
        <v>53</v>
      </c>
      <c r="P3" s="27" t="s">
        <v>9</v>
      </c>
      <c r="Q3" s="31" t="s">
        <v>1</v>
      </c>
      <c r="R3" s="27" t="s">
        <v>57</v>
      </c>
      <c r="S3" s="27" t="s">
        <v>53</v>
      </c>
      <c r="T3" s="27" t="s">
        <v>9</v>
      </c>
      <c r="U3" s="27" t="s">
        <v>1</v>
      </c>
      <c r="V3" s="27" t="s">
        <v>57</v>
      </c>
      <c r="W3" s="27" t="s">
        <v>53</v>
      </c>
      <c r="X3" s="27" t="s">
        <v>3</v>
      </c>
      <c r="Y3" s="27" t="s">
        <v>24</v>
      </c>
    </row>
    <row r="4" spans="1:25" s="5" customFormat="1" ht="50.25" customHeight="1">
      <c r="A4" s="9" t="s">
        <v>52</v>
      </c>
      <c r="B4" s="9" t="s">
        <v>65</v>
      </c>
      <c r="C4" s="9">
        <v>5</v>
      </c>
      <c r="D4" s="9" t="s">
        <v>66</v>
      </c>
      <c r="E4" s="9">
        <v>2</v>
      </c>
      <c r="F4" s="17">
        <v>2321</v>
      </c>
      <c r="G4" s="9">
        <v>5</v>
      </c>
      <c r="H4" s="17">
        <v>2485</v>
      </c>
      <c r="I4" s="21">
        <v>1.0706591986212839</v>
      </c>
      <c r="J4" s="17">
        <v>2003</v>
      </c>
      <c r="K4" s="21">
        <v>0.86299009047824216</v>
      </c>
      <c r="L4" s="9" t="s">
        <v>67</v>
      </c>
      <c r="M4" s="21">
        <v>1.0706591986212839</v>
      </c>
      <c r="N4" s="21">
        <v>1.6686646126832123</v>
      </c>
      <c r="O4" s="9" t="s">
        <v>70</v>
      </c>
      <c r="P4" s="9" t="s">
        <v>6</v>
      </c>
      <c r="Q4" s="9" t="s">
        <v>71</v>
      </c>
      <c r="R4" s="9" t="s">
        <v>37</v>
      </c>
      <c r="S4" s="9">
        <v>0</v>
      </c>
      <c r="T4" s="9">
        <v>0</v>
      </c>
      <c r="U4" s="9">
        <v>0</v>
      </c>
      <c r="V4" s="9">
        <v>0</v>
      </c>
      <c r="W4" s="9">
        <v>0</v>
      </c>
      <c r="X4" s="9">
        <v>0</v>
      </c>
      <c r="Y4" s="9">
        <v>0</v>
      </c>
    </row>
    <row r="5" spans="1:25" s="5" customFormat="1" ht="50.25" customHeight="1">
      <c r="A5" s="9"/>
      <c r="B5" s="9" t="s">
        <v>66</v>
      </c>
      <c r="C5" s="9"/>
      <c r="D5" s="9"/>
      <c r="E5" s="9"/>
      <c r="F5" s="17"/>
      <c r="G5" s="9"/>
      <c r="H5" s="17"/>
      <c r="I5" s="21"/>
      <c r="J5" s="17"/>
      <c r="K5" s="21"/>
      <c r="L5" s="9"/>
      <c r="M5" s="21"/>
      <c r="N5" s="21"/>
      <c r="O5" s="9" t="s">
        <v>70</v>
      </c>
      <c r="P5" s="9" t="s">
        <v>6</v>
      </c>
      <c r="Q5" s="9" t="s">
        <v>80</v>
      </c>
      <c r="R5" s="9" t="s">
        <v>84</v>
      </c>
      <c r="S5" s="9"/>
      <c r="T5" s="9"/>
      <c r="U5" s="9"/>
      <c r="V5" s="9"/>
      <c r="W5" s="9"/>
      <c r="X5" s="9"/>
      <c r="Y5" s="9"/>
    </row>
    <row r="6" spans="1:25" s="5" customFormat="1" ht="50.25" customHeight="1">
      <c r="A6" s="9"/>
      <c r="B6" s="9" t="s">
        <v>66</v>
      </c>
      <c r="C6" s="9"/>
      <c r="D6" s="9"/>
      <c r="E6" s="9"/>
      <c r="F6" s="17"/>
      <c r="G6" s="9"/>
      <c r="H6" s="17"/>
      <c r="I6" s="21"/>
      <c r="J6" s="17"/>
      <c r="K6" s="21"/>
      <c r="L6" s="9"/>
      <c r="M6" s="21"/>
      <c r="N6" s="21"/>
      <c r="O6" s="9" t="s">
        <v>70</v>
      </c>
      <c r="P6" s="9" t="s">
        <v>6</v>
      </c>
      <c r="Q6" s="9" t="s">
        <v>86</v>
      </c>
      <c r="R6" s="9" t="s">
        <v>88</v>
      </c>
      <c r="S6" s="9"/>
      <c r="T6" s="9"/>
      <c r="U6" s="9"/>
      <c r="V6" s="9"/>
      <c r="W6" s="9"/>
      <c r="X6" s="9"/>
      <c r="Y6" s="9"/>
    </row>
    <row r="7" spans="1:25" s="5" customFormat="1" ht="50.25" customHeight="1">
      <c r="A7" s="9"/>
      <c r="B7" s="9" t="s">
        <v>66</v>
      </c>
      <c r="C7" s="9"/>
      <c r="D7" s="9"/>
      <c r="E7" s="9"/>
      <c r="F7" s="17"/>
      <c r="G7" s="9"/>
      <c r="H7" s="17"/>
      <c r="I7" s="21"/>
      <c r="J7" s="17"/>
      <c r="K7" s="21"/>
      <c r="L7" s="9"/>
      <c r="M7" s="21"/>
      <c r="N7" s="21"/>
      <c r="O7" s="9" t="s">
        <v>70</v>
      </c>
      <c r="P7" s="9" t="s">
        <v>6</v>
      </c>
      <c r="Q7" s="9" t="s">
        <v>86</v>
      </c>
      <c r="R7" s="9" t="s">
        <v>16</v>
      </c>
      <c r="S7" s="9"/>
      <c r="T7" s="9"/>
      <c r="U7" s="9"/>
      <c r="V7" s="9"/>
      <c r="W7" s="9"/>
      <c r="X7" s="9"/>
      <c r="Y7" s="9"/>
    </row>
    <row r="8" spans="1:25" s="5" customFormat="1" ht="50.25" customHeight="1">
      <c r="A8" s="9" t="s">
        <v>89</v>
      </c>
      <c r="B8" s="9" t="s">
        <v>92</v>
      </c>
      <c r="C8" s="9">
        <v>5</v>
      </c>
      <c r="D8" s="9" t="s">
        <v>66</v>
      </c>
      <c r="E8" s="9">
        <v>2</v>
      </c>
      <c r="F8" s="17">
        <v>2694</v>
      </c>
      <c r="G8" s="9">
        <v>5</v>
      </c>
      <c r="H8" s="17">
        <v>2628</v>
      </c>
      <c r="I8" s="21">
        <v>0.97550111358574609</v>
      </c>
      <c r="J8" s="17">
        <v>2760</v>
      </c>
      <c r="K8" s="21">
        <v>1.0244988864142539</v>
      </c>
      <c r="L8" s="9" t="s">
        <v>67</v>
      </c>
      <c r="M8" s="21">
        <v>0.94709262544791772</v>
      </c>
      <c r="N8" s="21">
        <v>0.95118063950544962</v>
      </c>
      <c r="O8" s="9" t="s">
        <v>70</v>
      </c>
      <c r="P8" s="9" t="s">
        <v>6</v>
      </c>
      <c r="Q8" s="9" t="s">
        <v>94</v>
      </c>
      <c r="R8" s="9" t="s">
        <v>95</v>
      </c>
      <c r="S8" s="9">
        <v>0</v>
      </c>
      <c r="T8" s="9">
        <v>0</v>
      </c>
      <c r="U8" s="9">
        <v>0</v>
      </c>
      <c r="V8" s="9">
        <v>0</v>
      </c>
      <c r="W8" s="9">
        <v>0</v>
      </c>
      <c r="X8" s="9">
        <v>0</v>
      </c>
      <c r="Y8" s="9">
        <v>0</v>
      </c>
    </row>
    <row r="9" spans="1:25" s="5" customFormat="1" ht="50.25" customHeight="1">
      <c r="A9" s="9"/>
      <c r="B9" s="9" t="s">
        <v>66</v>
      </c>
      <c r="C9" s="9"/>
      <c r="D9" s="9"/>
      <c r="E9" s="9"/>
      <c r="F9" s="17"/>
      <c r="G9" s="9"/>
      <c r="H9" s="17"/>
      <c r="I9" s="21"/>
      <c r="J9" s="17"/>
      <c r="K9" s="21"/>
      <c r="L9" s="9"/>
      <c r="M9" s="21"/>
      <c r="N9" s="21"/>
      <c r="O9" s="9" t="s">
        <v>70</v>
      </c>
      <c r="P9" s="9" t="s">
        <v>6</v>
      </c>
      <c r="Q9" s="9" t="s">
        <v>94</v>
      </c>
      <c r="R9" s="9" t="s">
        <v>103</v>
      </c>
      <c r="S9" s="9"/>
      <c r="T9" s="9"/>
      <c r="U9" s="9"/>
      <c r="V9" s="9"/>
      <c r="W9" s="9"/>
      <c r="X9" s="9"/>
      <c r="Y9" s="9"/>
    </row>
    <row r="10" spans="1:25" s="5" customFormat="1" ht="50.25" customHeight="1">
      <c r="A10" s="9"/>
      <c r="B10" s="9" t="s">
        <v>66</v>
      </c>
      <c r="C10" s="9"/>
      <c r="D10" s="9"/>
      <c r="E10" s="9"/>
      <c r="F10" s="17"/>
      <c r="G10" s="9"/>
      <c r="H10" s="17"/>
      <c r="I10" s="21"/>
      <c r="J10" s="17"/>
      <c r="K10" s="21"/>
      <c r="L10" s="9"/>
      <c r="M10" s="21"/>
      <c r="N10" s="21"/>
      <c r="O10" s="9" t="s">
        <v>70</v>
      </c>
      <c r="P10" s="9" t="s">
        <v>6</v>
      </c>
      <c r="Q10" s="9" t="s">
        <v>71</v>
      </c>
      <c r="R10" s="9" t="s">
        <v>45</v>
      </c>
      <c r="S10" s="9"/>
      <c r="T10" s="9"/>
      <c r="U10" s="9"/>
      <c r="V10" s="9"/>
      <c r="W10" s="9"/>
      <c r="X10" s="9"/>
      <c r="Y10" s="9"/>
    </row>
    <row r="11" spans="1:25" s="5" customFormat="1" ht="50.25" customHeight="1">
      <c r="A11" s="9"/>
      <c r="B11" s="9" t="s">
        <v>66</v>
      </c>
      <c r="C11" s="9"/>
      <c r="D11" s="9"/>
      <c r="E11" s="9"/>
      <c r="F11" s="17"/>
      <c r="G11" s="9"/>
      <c r="H11" s="17"/>
      <c r="I11" s="21"/>
      <c r="J11" s="17"/>
      <c r="K11" s="21"/>
      <c r="L11" s="9"/>
      <c r="M11" s="21"/>
      <c r="N11" s="21"/>
      <c r="O11" s="9" t="s">
        <v>70</v>
      </c>
      <c r="P11" s="9" t="s">
        <v>6</v>
      </c>
      <c r="Q11" s="9" t="s">
        <v>108</v>
      </c>
      <c r="R11" s="9" t="s">
        <v>46</v>
      </c>
      <c r="S11" s="9"/>
      <c r="T11" s="9"/>
      <c r="U11" s="9"/>
      <c r="V11" s="9"/>
      <c r="W11" s="9"/>
      <c r="X11" s="9"/>
      <c r="Y11" s="9"/>
    </row>
    <row r="12" spans="1:25" s="5" customFormat="1" ht="50.25" customHeight="1">
      <c r="A12" s="9"/>
      <c r="B12" s="9" t="s">
        <v>66</v>
      </c>
      <c r="C12" s="9"/>
      <c r="D12" s="9"/>
      <c r="E12" s="9"/>
      <c r="F12" s="17"/>
      <c r="G12" s="9"/>
      <c r="H12" s="17"/>
      <c r="I12" s="21"/>
      <c r="J12" s="17"/>
      <c r="K12" s="21"/>
      <c r="L12" s="9"/>
      <c r="M12" s="21"/>
      <c r="N12" s="21"/>
      <c r="O12" s="9" t="s">
        <v>70</v>
      </c>
      <c r="P12" s="9" t="s">
        <v>79</v>
      </c>
      <c r="Q12" s="9" t="s">
        <v>110</v>
      </c>
      <c r="R12" s="9" t="s">
        <v>111</v>
      </c>
      <c r="S12" s="9"/>
      <c r="T12" s="9"/>
      <c r="U12" s="9"/>
      <c r="V12" s="9"/>
      <c r="W12" s="9"/>
      <c r="X12" s="9"/>
      <c r="Y12" s="9"/>
    </row>
    <row r="13" spans="1:25" s="5" customFormat="1" ht="50.25" customHeight="1">
      <c r="A13" s="9"/>
      <c r="B13" s="9" t="s">
        <v>66</v>
      </c>
      <c r="C13" s="9"/>
      <c r="D13" s="9"/>
      <c r="E13" s="9"/>
      <c r="F13" s="17"/>
      <c r="G13" s="9"/>
      <c r="H13" s="17"/>
      <c r="I13" s="21"/>
      <c r="J13" s="17"/>
      <c r="K13" s="21"/>
      <c r="L13" s="9"/>
      <c r="M13" s="21"/>
      <c r="N13" s="21"/>
      <c r="O13" s="9" t="s">
        <v>70</v>
      </c>
      <c r="P13" s="9" t="s">
        <v>79</v>
      </c>
      <c r="Q13" s="9" t="s">
        <v>78</v>
      </c>
      <c r="R13" s="9" t="s">
        <v>112</v>
      </c>
      <c r="S13" s="9"/>
      <c r="T13" s="9"/>
      <c r="U13" s="9"/>
      <c r="V13" s="9"/>
      <c r="W13" s="9"/>
      <c r="X13" s="9"/>
      <c r="Y13" s="9"/>
    </row>
    <row r="14" spans="1:25" s="5" customFormat="1" ht="50.25" customHeight="1">
      <c r="A14" s="9" t="s">
        <v>114</v>
      </c>
      <c r="B14" s="9" t="s">
        <v>117</v>
      </c>
      <c r="C14" s="9">
        <v>5</v>
      </c>
      <c r="D14" s="9" t="s">
        <v>66</v>
      </c>
      <c r="E14" s="9">
        <v>2</v>
      </c>
      <c r="F14" s="17">
        <v>4776</v>
      </c>
      <c r="G14" s="9">
        <v>5</v>
      </c>
      <c r="H14" s="17">
        <v>4700</v>
      </c>
      <c r="I14" s="21">
        <v>0.98408710217755446</v>
      </c>
      <c r="J14" s="17">
        <v>2653</v>
      </c>
      <c r="K14" s="21">
        <v>0.55548576214405365</v>
      </c>
      <c r="L14" s="9" t="s">
        <v>67</v>
      </c>
      <c r="M14" s="21">
        <v>0.99344476875394949</v>
      </c>
      <c r="N14" s="21">
        <v>0.97430485099920627</v>
      </c>
      <c r="O14" s="9" t="s">
        <v>70</v>
      </c>
      <c r="P14" s="9" t="s">
        <v>6</v>
      </c>
      <c r="Q14" s="9" t="s">
        <v>94</v>
      </c>
      <c r="R14" s="9" t="s">
        <v>119</v>
      </c>
      <c r="S14" s="9" t="s">
        <v>70</v>
      </c>
      <c r="T14" s="9" t="s">
        <v>122</v>
      </c>
      <c r="U14" s="9" t="s">
        <v>123</v>
      </c>
      <c r="V14" s="9" t="s">
        <v>124</v>
      </c>
      <c r="W14" s="9" t="s">
        <v>125</v>
      </c>
      <c r="X14" s="9" t="s">
        <v>128</v>
      </c>
      <c r="Y14" s="9">
        <v>0</v>
      </c>
    </row>
    <row r="15" spans="1:25" s="5" customFormat="1" ht="50.25" customHeight="1">
      <c r="A15" s="9"/>
      <c r="B15" s="9" t="s">
        <v>66</v>
      </c>
      <c r="C15" s="9"/>
      <c r="D15" s="9"/>
      <c r="E15" s="9"/>
      <c r="F15" s="17"/>
      <c r="G15" s="9"/>
      <c r="H15" s="17"/>
      <c r="I15" s="21"/>
      <c r="J15" s="17"/>
      <c r="K15" s="21"/>
      <c r="L15" s="9"/>
      <c r="M15" s="21"/>
      <c r="N15" s="21"/>
      <c r="O15" s="9" t="s">
        <v>70</v>
      </c>
      <c r="P15" s="9" t="s">
        <v>6</v>
      </c>
      <c r="Q15" s="9" t="s">
        <v>71</v>
      </c>
      <c r="R15" s="9" t="s">
        <v>133</v>
      </c>
      <c r="S15" s="9" t="s">
        <v>70</v>
      </c>
      <c r="T15" s="9" t="s">
        <v>122</v>
      </c>
      <c r="U15" s="9" t="s">
        <v>134</v>
      </c>
      <c r="V15" s="9" t="s">
        <v>139</v>
      </c>
      <c r="W15" s="9"/>
      <c r="X15" s="9"/>
      <c r="Y15" s="9"/>
    </row>
    <row r="16" spans="1:25" s="5" customFormat="1" ht="50.25" customHeight="1">
      <c r="A16" s="9"/>
      <c r="B16" s="9" t="s">
        <v>66</v>
      </c>
      <c r="C16" s="9"/>
      <c r="D16" s="9"/>
      <c r="E16" s="9"/>
      <c r="F16" s="17"/>
      <c r="G16" s="9"/>
      <c r="H16" s="17"/>
      <c r="I16" s="21"/>
      <c r="J16" s="17"/>
      <c r="K16" s="21"/>
      <c r="L16" s="9"/>
      <c r="M16" s="21"/>
      <c r="N16" s="21"/>
      <c r="O16" s="9" t="s">
        <v>70</v>
      </c>
      <c r="P16" s="9" t="s">
        <v>6</v>
      </c>
      <c r="Q16" s="9" t="s">
        <v>140</v>
      </c>
      <c r="R16" s="9" t="s">
        <v>143</v>
      </c>
      <c r="S16" s="9"/>
      <c r="T16" s="9"/>
      <c r="U16" s="9"/>
      <c r="V16" s="9"/>
      <c r="W16" s="9"/>
      <c r="X16" s="9"/>
      <c r="Y16" s="9"/>
    </row>
    <row r="17" spans="1:25" s="5" customFormat="1" ht="50.25" customHeight="1">
      <c r="A17" s="9" t="s">
        <v>96</v>
      </c>
      <c r="B17" s="9" t="s">
        <v>65</v>
      </c>
      <c r="C17" s="9">
        <v>5</v>
      </c>
      <c r="D17" s="12" t="s">
        <v>66</v>
      </c>
      <c r="E17" s="12">
        <v>2</v>
      </c>
      <c r="F17" s="18">
        <v>2102</v>
      </c>
      <c r="G17" s="12">
        <v>5</v>
      </c>
      <c r="H17" s="18">
        <v>3000</v>
      </c>
      <c r="I17" s="22">
        <v>1.4272121790000001</v>
      </c>
      <c r="J17" s="18">
        <v>2527</v>
      </c>
      <c r="K17" s="22">
        <v>1.2021883920000001</v>
      </c>
      <c r="L17" s="12" t="s">
        <v>67</v>
      </c>
      <c r="M17" s="22">
        <v>1.13510942</v>
      </c>
      <c r="N17" s="22">
        <v>1.0900000000000001</v>
      </c>
      <c r="O17" s="12" t="s">
        <v>70</v>
      </c>
      <c r="P17" s="9" t="s">
        <v>6</v>
      </c>
      <c r="Q17" s="9" t="s">
        <v>94</v>
      </c>
      <c r="R17" s="9" t="s">
        <v>93</v>
      </c>
      <c r="S17" s="9" t="s">
        <v>145</v>
      </c>
      <c r="T17" s="9" t="s">
        <v>122</v>
      </c>
      <c r="U17" s="9" t="s">
        <v>123</v>
      </c>
      <c r="V17" s="9" t="s">
        <v>54</v>
      </c>
      <c r="W17" s="9" t="s">
        <v>70</v>
      </c>
      <c r="X17" s="9" t="s">
        <v>150</v>
      </c>
      <c r="Y17" s="9" t="s">
        <v>151</v>
      </c>
    </row>
    <row r="18" spans="1:25" s="5" customFormat="1" ht="50.25" customHeight="1">
      <c r="A18" s="9"/>
      <c r="B18" s="9" t="s">
        <v>66</v>
      </c>
      <c r="C18" s="9"/>
      <c r="D18" s="9"/>
      <c r="E18" s="9"/>
      <c r="F18" s="17"/>
      <c r="G18" s="9"/>
      <c r="H18" s="17"/>
      <c r="I18" s="21"/>
      <c r="J18" s="17"/>
      <c r="K18" s="21"/>
      <c r="L18" s="9"/>
      <c r="M18" s="21"/>
      <c r="N18" s="21"/>
      <c r="O18" s="28" t="s">
        <v>70</v>
      </c>
      <c r="P18" s="9" t="s">
        <v>6</v>
      </c>
      <c r="Q18" s="9" t="s">
        <v>140</v>
      </c>
      <c r="R18" s="9" t="s">
        <v>141</v>
      </c>
      <c r="S18" s="9" t="s">
        <v>145</v>
      </c>
      <c r="T18" s="9" t="s">
        <v>21</v>
      </c>
      <c r="U18" s="9" t="s">
        <v>157</v>
      </c>
      <c r="V18" s="9" t="s">
        <v>160</v>
      </c>
      <c r="W18" s="9"/>
      <c r="X18" s="9"/>
      <c r="Y18" s="9"/>
    </row>
    <row r="19" spans="1:25" s="5" customFormat="1" ht="50.25" customHeight="1">
      <c r="A19" s="9"/>
      <c r="B19" s="9" t="s">
        <v>66</v>
      </c>
      <c r="C19" s="9"/>
      <c r="D19" s="9"/>
      <c r="E19" s="9"/>
      <c r="F19" s="17"/>
      <c r="G19" s="9"/>
      <c r="H19" s="17"/>
      <c r="I19" s="21"/>
      <c r="J19" s="17"/>
      <c r="K19" s="21"/>
      <c r="L19" s="9"/>
      <c r="M19" s="21"/>
      <c r="N19" s="21"/>
      <c r="O19" s="28" t="s">
        <v>70</v>
      </c>
      <c r="P19" s="9" t="s">
        <v>6</v>
      </c>
      <c r="Q19" s="9" t="s">
        <v>108</v>
      </c>
      <c r="R19" s="9" t="s">
        <v>109</v>
      </c>
      <c r="S19" s="9" t="s">
        <v>145</v>
      </c>
      <c r="T19" s="9" t="s">
        <v>21</v>
      </c>
      <c r="U19" s="9" t="s">
        <v>161</v>
      </c>
      <c r="V19" s="9" t="s">
        <v>68</v>
      </c>
      <c r="W19" s="9"/>
      <c r="X19" s="9"/>
      <c r="Y19" s="9"/>
    </row>
    <row r="20" spans="1:25" s="5" customFormat="1" ht="50.25" customHeight="1">
      <c r="A20" s="9"/>
      <c r="B20" s="9" t="s">
        <v>66</v>
      </c>
      <c r="C20" s="9"/>
      <c r="D20" s="9"/>
      <c r="E20" s="9"/>
      <c r="F20" s="17"/>
      <c r="G20" s="9"/>
      <c r="H20" s="17"/>
      <c r="I20" s="21"/>
      <c r="J20" s="17"/>
      <c r="K20" s="21"/>
      <c r="L20" s="9"/>
      <c r="M20" s="21"/>
      <c r="N20" s="21"/>
      <c r="O20" s="28" t="s">
        <v>70</v>
      </c>
      <c r="P20" s="9" t="s">
        <v>6</v>
      </c>
      <c r="Q20" s="9" t="s">
        <v>132</v>
      </c>
      <c r="R20" s="9" t="s">
        <v>168</v>
      </c>
      <c r="S20" s="9"/>
      <c r="T20" s="9"/>
      <c r="U20" s="9"/>
      <c r="V20" s="9"/>
      <c r="W20" s="9"/>
      <c r="X20" s="9"/>
      <c r="Y20" s="9"/>
    </row>
    <row r="21" spans="1:25" s="5" customFormat="1" ht="50.25" customHeight="1">
      <c r="A21" s="9"/>
      <c r="B21" s="9" t="s">
        <v>66</v>
      </c>
      <c r="C21" s="9"/>
      <c r="D21" s="9"/>
      <c r="E21" s="9"/>
      <c r="F21" s="17"/>
      <c r="G21" s="9"/>
      <c r="H21" s="17"/>
      <c r="I21" s="21"/>
      <c r="J21" s="17"/>
      <c r="K21" s="21"/>
      <c r="L21" s="9"/>
      <c r="M21" s="21"/>
      <c r="N21" s="21"/>
      <c r="O21" s="28" t="s">
        <v>70</v>
      </c>
      <c r="P21" s="9" t="s">
        <v>6</v>
      </c>
      <c r="Q21" s="9" t="s">
        <v>132</v>
      </c>
      <c r="R21" s="9" t="s">
        <v>170</v>
      </c>
      <c r="S21" s="9"/>
      <c r="T21" s="9"/>
      <c r="U21" s="9"/>
      <c r="V21" s="9"/>
      <c r="W21" s="9"/>
      <c r="X21" s="9"/>
      <c r="Y21" s="9"/>
    </row>
    <row r="22" spans="1:25" s="5" customFormat="1" ht="50.25" customHeight="1">
      <c r="A22" s="9"/>
      <c r="B22" s="9" t="s">
        <v>66</v>
      </c>
      <c r="C22" s="9"/>
      <c r="D22" s="9"/>
      <c r="E22" s="9"/>
      <c r="F22" s="17"/>
      <c r="G22" s="9"/>
      <c r="H22" s="17"/>
      <c r="I22" s="21"/>
      <c r="J22" s="17"/>
      <c r="K22" s="21"/>
      <c r="L22" s="9"/>
      <c r="M22" s="21"/>
      <c r="N22" s="21"/>
      <c r="O22" s="28" t="s">
        <v>70</v>
      </c>
      <c r="P22" s="9" t="s">
        <v>6</v>
      </c>
      <c r="Q22" s="9" t="s">
        <v>86</v>
      </c>
      <c r="R22" s="9" t="s">
        <v>63</v>
      </c>
      <c r="S22" s="9"/>
      <c r="T22" s="9"/>
      <c r="U22" s="9"/>
      <c r="V22" s="9"/>
      <c r="W22" s="9"/>
      <c r="X22" s="9"/>
      <c r="Y22" s="9"/>
    </row>
    <row r="23" spans="1:25" s="5" customFormat="1" ht="50.25" customHeight="1">
      <c r="A23" s="9"/>
      <c r="B23" s="9" t="s">
        <v>66</v>
      </c>
      <c r="C23" s="9"/>
      <c r="D23" s="9"/>
      <c r="E23" s="9"/>
      <c r="F23" s="17"/>
      <c r="G23" s="9"/>
      <c r="H23" s="17"/>
      <c r="I23" s="21"/>
      <c r="J23" s="17"/>
      <c r="K23" s="21"/>
      <c r="L23" s="9"/>
      <c r="M23" s="21"/>
      <c r="N23" s="21"/>
      <c r="O23" s="28" t="s">
        <v>70</v>
      </c>
      <c r="P23" s="9" t="s">
        <v>6</v>
      </c>
      <c r="Q23" s="9" t="s">
        <v>86</v>
      </c>
      <c r="R23" s="9" t="s">
        <v>172</v>
      </c>
      <c r="S23" s="9"/>
      <c r="T23" s="9"/>
      <c r="U23" s="9"/>
      <c r="V23" s="9"/>
      <c r="W23" s="9"/>
      <c r="X23" s="9"/>
      <c r="Y23" s="9"/>
    </row>
    <row r="24" spans="1:25" s="5" customFormat="1" ht="50.25" customHeight="1">
      <c r="A24" s="9"/>
      <c r="B24" s="9" t="s">
        <v>66</v>
      </c>
      <c r="C24" s="9"/>
      <c r="D24" s="9"/>
      <c r="E24" s="9"/>
      <c r="F24" s="17"/>
      <c r="G24" s="9"/>
      <c r="H24" s="17"/>
      <c r="I24" s="21"/>
      <c r="J24" s="17"/>
      <c r="K24" s="21"/>
      <c r="L24" s="9"/>
      <c r="M24" s="21"/>
      <c r="N24" s="21"/>
      <c r="O24" s="28" t="s">
        <v>70</v>
      </c>
      <c r="P24" s="9" t="s">
        <v>79</v>
      </c>
      <c r="Q24" s="9" t="s">
        <v>121</v>
      </c>
      <c r="R24" s="9" t="s">
        <v>174</v>
      </c>
      <c r="S24" s="9"/>
      <c r="T24" s="9"/>
      <c r="U24" s="9"/>
      <c r="V24" s="9"/>
      <c r="W24" s="9"/>
      <c r="X24" s="9"/>
      <c r="Y24" s="9"/>
    </row>
    <row r="25" spans="1:25" s="5" customFormat="1" ht="50.25" customHeight="1">
      <c r="A25" s="9" t="s">
        <v>176</v>
      </c>
      <c r="B25" s="9" t="s">
        <v>178</v>
      </c>
      <c r="C25" s="9">
        <v>5</v>
      </c>
      <c r="D25" s="9" t="s">
        <v>66</v>
      </c>
      <c r="E25" s="9">
        <v>2</v>
      </c>
      <c r="F25" s="17">
        <v>3944</v>
      </c>
      <c r="G25" s="9">
        <v>5</v>
      </c>
      <c r="H25" s="17">
        <v>3500</v>
      </c>
      <c r="I25" s="21">
        <v>0.88742393509127793</v>
      </c>
      <c r="J25" s="17">
        <v>3877</v>
      </c>
      <c r="K25" s="21">
        <v>0.98301217038539557</v>
      </c>
      <c r="L25" s="9" t="s">
        <v>67</v>
      </c>
      <c r="M25" s="21">
        <v>0.86893821188953035</v>
      </c>
      <c r="N25" s="21">
        <v>0.96476164373706841</v>
      </c>
      <c r="O25" s="9" t="s">
        <v>125</v>
      </c>
      <c r="P25" s="9" t="s">
        <v>6</v>
      </c>
      <c r="Q25" s="9" t="s">
        <v>86</v>
      </c>
      <c r="R25" s="9" t="s">
        <v>179</v>
      </c>
      <c r="S25" s="9">
        <v>0</v>
      </c>
      <c r="T25" s="9">
        <v>0</v>
      </c>
      <c r="U25" s="9">
        <v>0</v>
      </c>
      <c r="V25" s="9">
        <v>0</v>
      </c>
      <c r="W25" s="9">
        <v>0</v>
      </c>
      <c r="X25" s="9">
        <v>0</v>
      </c>
      <c r="Y25" s="9">
        <v>0</v>
      </c>
    </row>
    <row r="26" spans="1:25" s="5" customFormat="1" ht="50.25" customHeight="1">
      <c r="A26" s="9"/>
      <c r="B26" s="9" t="s">
        <v>66</v>
      </c>
      <c r="C26" s="9"/>
      <c r="D26" s="9"/>
      <c r="E26" s="9"/>
      <c r="F26" s="17"/>
      <c r="G26" s="9"/>
      <c r="H26" s="17"/>
      <c r="I26" s="21"/>
      <c r="J26" s="17"/>
      <c r="K26" s="21"/>
      <c r="L26" s="9"/>
      <c r="M26" s="21"/>
      <c r="N26" s="21"/>
      <c r="O26" s="9" t="s">
        <v>125</v>
      </c>
      <c r="P26" s="9" t="s">
        <v>6</v>
      </c>
      <c r="Q26" s="9" t="s">
        <v>186</v>
      </c>
      <c r="R26" s="9" t="s">
        <v>179</v>
      </c>
      <c r="S26" s="9"/>
      <c r="T26" s="9"/>
      <c r="U26" s="9"/>
      <c r="V26" s="9"/>
      <c r="W26" s="9"/>
      <c r="X26" s="9"/>
      <c r="Y26" s="9"/>
    </row>
    <row r="27" spans="1:25" s="5" customFormat="1" ht="50.25" customHeight="1">
      <c r="A27" s="9"/>
      <c r="B27" s="9" t="s">
        <v>66</v>
      </c>
      <c r="C27" s="9"/>
      <c r="D27" s="9"/>
      <c r="E27" s="9"/>
      <c r="F27" s="17"/>
      <c r="G27" s="9"/>
      <c r="H27" s="17"/>
      <c r="I27" s="21"/>
      <c r="J27" s="17"/>
      <c r="K27" s="21"/>
      <c r="L27" s="9"/>
      <c r="M27" s="21"/>
      <c r="N27" s="21"/>
      <c r="O27" s="9" t="s">
        <v>125</v>
      </c>
      <c r="P27" s="9" t="s">
        <v>6</v>
      </c>
      <c r="Q27" s="9" t="s">
        <v>108</v>
      </c>
      <c r="R27" s="9" t="s">
        <v>187</v>
      </c>
      <c r="S27" s="9"/>
      <c r="T27" s="9"/>
      <c r="U27" s="9"/>
      <c r="V27" s="9"/>
      <c r="W27" s="9"/>
      <c r="X27" s="9"/>
      <c r="Y27" s="9"/>
    </row>
    <row r="28" spans="1:25" s="5" customFormat="1" ht="50.25" customHeight="1">
      <c r="A28" s="9"/>
      <c r="B28" s="9" t="s">
        <v>66</v>
      </c>
      <c r="C28" s="9"/>
      <c r="D28" s="9"/>
      <c r="E28" s="9"/>
      <c r="F28" s="17"/>
      <c r="G28" s="9"/>
      <c r="H28" s="17"/>
      <c r="I28" s="21"/>
      <c r="J28" s="17"/>
      <c r="K28" s="21"/>
      <c r="L28" s="9"/>
      <c r="M28" s="21"/>
      <c r="N28" s="21"/>
      <c r="O28" s="9" t="s">
        <v>189</v>
      </c>
      <c r="P28" s="9" t="s">
        <v>6</v>
      </c>
      <c r="Q28" s="9" t="s">
        <v>140</v>
      </c>
      <c r="R28" s="9" t="s">
        <v>191</v>
      </c>
      <c r="S28" s="9"/>
      <c r="T28" s="9"/>
      <c r="U28" s="9"/>
      <c r="V28" s="9"/>
      <c r="W28" s="9"/>
      <c r="X28" s="9"/>
      <c r="Y28" s="9"/>
    </row>
    <row r="29" spans="1:25" s="5" customFormat="1" ht="50.25" customHeight="1">
      <c r="A29" s="9"/>
      <c r="B29" s="9" t="s">
        <v>66</v>
      </c>
      <c r="C29" s="9"/>
      <c r="D29" s="9"/>
      <c r="E29" s="9"/>
      <c r="F29" s="17"/>
      <c r="G29" s="9"/>
      <c r="H29" s="17"/>
      <c r="I29" s="21"/>
      <c r="J29" s="17"/>
      <c r="K29" s="21"/>
      <c r="L29" s="9"/>
      <c r="M29" s="21"/>
      <c r="N29" s="21"/>
      <c r="O29" s="9" t="s">
        <v>189</v>
      </c>
      <c r="P29" s="9" t="s">
        <v>79</v>
      </c>
      <c r="Q29" s="9" t="s">
        <v>192</v>
      </c>
      <c r="R29" s="9" t="s">
        <v>193</v>
      </c>
      <c r="S29" s="9"/>
      <c r="T29" s="9"/>
      <c r="U29" s="9"/>
      <c r="V29" s="9"/>
      <c r="W29" s="9"/>
      <c r="X29" s="9"/>
      <c r="Y29" s="9"/>
    </row>
    <row r="30" spans="1:25" s="5" customFormat="1" ht="50.25" customHeight="1">
      <c r="A30" s="9"/>
      <c r="B30" s="9" t="s">
        <v>66</v>
      </c>
      <c r="C30" s="9"/>
      <c r="D30" s="9"/>
      <c r="E30" s="9"/>
      <c r="F30" s="17"/>
      <c r="G30" s="9"/>
      <c r="H30" s="17"/>
      <c r="I30" s="21"/>
      <c r="J30" s="17"/>
      <c r="K30" s="21"/>
      <c r="L30" s="9"/>
      <c r="M30" s="21"/>
      <c r="N30" s="21"/>
      <c r="O30" s="9" t="s">
        <v>189</v>
      </c>
      <c r="P30" s="9" t="s">
        <v>79</v>
      </c>
      <c r="Q30" s="9" t="s">
        <v>194</v>
      </c>
      <c r="R30" s="9" t="s">
        <v>181</v>
      </c>
      <c r="S30" s="9"/>
      <c r="T30" s="9"/>
      <c r="U30" s="9"/>
      <c r="V30" s="9"/>
      <c r="W30" s="9"/>
      <c r="X30" s="9"/>
      <c r="Y30" s="9"/>
    </row>
    <row r="31" spans="1:25" s="5" customFormat="1" ht="50.25" customHeight="1">
      <c r="A31" s="9" t="s">
        <v>210</v>
      </c>
      <c r="B31" s="9" t="s">
        <v>196</v>
      </c>
      <c r="C31" s="9">
        <v>5</v>
      </c>
      <c r="D31" s="9" t="s">
        <v>66</v>
      </c>
      <c r="E31" s="9">
        <v>2</v>
      </c>
      <c r="F31" s="17">
        <v>3346</v>
      </c>
      <c r="G31" s="9">
        <v>5</v>
      </c>
      <c r="H31" s="17">
        <v>4430</v>
      </c>
      <c r="I31" s="21">
        <v>1.3239689181111776</v>
      </c>
      <c r="J31" s="17">
        <v>3825</v>
      </c>
      <c r="K31" s="21">
        <v>1.1431560071727436</v>
      </c>
      <c r="L31" s="9" t="s">
        <v>67</v>
      </c>
      <c r="M31" s="21">
        <v>0.95948342726211833</v>
      </c>
      <c r="N31" s="21">
        <v>0.95820477709660257</v>
      </c>
      <c r="O31" s="9" t="s">
        <v>70</v>
      </c>
      <c r="P31" s="9" t="s">
        <v>79</v>
      </c>
      <c r="Q31" s="9" t="s">
        <v>199</v>
      </c>
      <c r="R31" s="9" t="s">
        <v>169</v>
      </c>
      <c r="S31" s="9" t="s">
        <v>70</v>
      </c>
      <c r="T31" s="9" t="s">
        <v>201</v>
      </c>
      <c r="U31" s="9" t="s">
        <v>202</v>
      </c>
      <c r="V31" s="9" t="s">
        <v>205</v>
      </c>
      <c r="W31" s="9">
        <v>0</v>
      </c>
      <c r="X31" s="9">
        <v>0</v>
      </c>
      <c r="Y31" s="9">
        <v>0</v>
      </c>
    </row>
    <row r="32" spans="1:25" s="5" customFormat="1" ht="50.25" customHeight="1">
      <c r="A32" s="9"/>
      <c r="B32" s="9" t="s">
        <v>66</v>
      </c>
      <c r="C32" s="9"/>
      <c r="D32" s="9"/>
      <c r="E32" s="9"/>
      <c r="F32" s="17"/>
      <c r="G32" s="9"/>
      <c r="H32" s="17"/>
      <c r="I32" s="21"/>
      <c r="J32" s="17"/>
      <c r="K32" s="21"/>
      <c r="L32" s="9"/>
      <c r="M32" s="21"/>
      <c r="N32" s="21"/>
      <c r="O32" s="9" t="s">
        <v>70</v>
      </c>
      <c r="P32" s="9" t="s">
        <v>79</v>
      </c>
      <c r="Q32" s="9" t="s">
        <v>199</v>
      </c>
      <c r="R32" s="9" t="s">
        <v>207</v>
      </c>
      <c r="S32" s="9"/>
      <c r="T32" s="9"/>
      <c r="U32" s="9"/>
      <c r="V32" s="9"/>
      <c r="W32" s="9"/>
      <c r="X32" s="9"/>
      <c r="Y32" s="9"/>
    </row>
    <row r="33" spans="1:25" s="5" customFormat="1" ht="50.25" customHeight="1">
      <c r="A33" s="9"/>
      <c r="B33" s="9" t="s">
        <v>66</v>
      </c>
      <c r="C33" s="9"/>
      <c r="D33" s="9"/>
      <c r="E33" s="9"/>
      <c r="F33" s="17"/>
      <c r="G33" s="9"/>
      <c r="H33" s="17"/>
      <c r="I33" s="21"/>
      <c r="J33" s="17"/>
      <c r="K33" s="21"/>
      <c r="L33" s="9"/>
      <c r="M33" s="21"/>
      <c r="N33" s="21"/>
      <c r="O33" s="9" t="s">
        <v>70</v>
      </c>
      <c r="P33" s="9" t="s">
        <v>6</v>
      </c>
      <c r="Q33" s="9" t="s">
        <v>140</v>
      </c>
      <c r="R33" s="9" t="s">
        <v>105</v>
      </c>
      <c r="S33" s="9"/>
      <c r="T33" s="9"/>
      <c r="U33" s="9"/>
      <c r="V33" s="9"/>
      <c r="W33" s="9"/>
      <c r="X33" s="9"/>
      <c r="Y33" s="9"/>
    </row>
    <row r="34" spans="1:25" s="5" customFormat="1" ht="50.25" customHeight="1">
      <c r="A34" s="9"/>
      <c r="B34" s="9" t="s">
        <v>66</v>
      </c>
      <c r="C34" s="9"/>
      <c r="D34" s="9"/>
      <c r="E34" s="9"/>
      <c r="F34" s="17"/>
      <c r="G34" s="9"/>
      <c r="H34" s="17"/>
      <c r="I34" s="21"/>
      <c r="J34" s="17"/>
      <c r="K34" s="21"/>
      <c r="L34" s="9"/>
      <c r="M34" s="21"/>
      <c r="N34" s="21"/>
      <c r="O34" s="9" t="s">
        <v>70</v>
      </c>
      <c r="P34" s="9" t="s">
        <v>79</v>
      </c>
      <c r="Q34" s="9" t="s">
        <v>78</v>
      </c>
      <c r="R34" s="9" t="s">
        <v>82</v>
      </c>
      <c r="S34" s="9"/>
      <c r="T34" s="9"/>
      <c r="U34" s="9"/>
      <c r="V34" s="9"/>
      <c r="W34" s="9"/>
      <c r="X34" s="9"/>
      <c r="Y34" s="9"/>
    </row>
    <row r="35" spans="1:25" s="5" customFormat="1" ht="50.25" customHeight="1">
      <c r="A35" s="9" t="s">
        <v>209</v>
      </c>
      <c r="B35" s="9" t="s">
        <v>65</v>
      </c>
      <c r="C35" s="9">
        <v>5</v>
      </c>
      <c r="D35" s="9" t="s">
        <v>66</v>
      </c>
      <c r="E35" s="9">
        <v>2</v>
      </c>
      <c r="F35" s="17">
        <v>2760</v>
      </c>
      <c r="G35" s="9">
        <v>5</v>
      </c>
      <c r="H35" s="17">
        <v>2732.9254781534996</v>
      </c>
      <c r="I35" s="21">
        <v>0.99019039063532599</v>
      </c>
      <c r="J35" s="17">
        <v>2337</v>
      </c>
      <c r="K35" s="21">
        <v>0.84673913043478266</v>
      </c>
      <c r="L35" s="9" t="s">
        <v>67</v>
      </c>
      <c r="M35" s="21">
        <v>0.97555703510869562</v>
      </c>
      <c r="N35" s="21">
        <v>0.78429552095546473</v>
      </c>
      <c r="O35" s="9" t="s">
        <v>70</v>
      </c>
      <c r="P35" s="9" t="s">
        <v>6</v>
      </c>
      <c r="Q35" s="9" t="s">
        <v>94</v>
      </c>
      <c r="R35" s="9" t="s">
        <v>211</v>
      </c>
      <c r="S35" s="9" t="s">
        <v>70</v>
      </c>
      <c r="T35" s="9" t="s">
        <v>122</v>
      </c>
      <c r="U35" s="9" t="s">
        <v>171</v>
      </c>
      <c r="V35" s="9" t="s">
        <v>179</v>
      </c>
      <c r="W35" s="9">
        <v>0</v>
      </c>
      <c r="X35" s="9">
        <v>0</v>
      </c>
      <c r="Y35" s="9">
        <v>0</v>
      </c>
    </row>
    <row r="36" spans="1:25" s="5" customFormat="1" ht="50.25" customHeight="1">
      <c r="A36" s="9"/>
      <c r="B36" s="9" t="s">
        <v>66</v>
      </c>
      <c r="C36" s="9"/>
      <c r="D36" s="9"/>
      <c r="E36" s="9"/>
      <c r="F36" s="17"/>
      <c r="G36" s="9"/>
      <c r="H36" s="17"/>
      <c r="I36" s="21"/>
      <c r="J36" s="17"/>
      <c r="K36" s="21"/>
      <c r="L36" s="9"/>
      <c r="M36" s="21"/>
      <c r="N36" s="21"/>
      <c r="O36" s="9" t="s">
        <v>70</v>
      </c>
      <c r="P36" s="9" t="s">
        <v>6</v>
      </c>
      <c r="Q36" s="9" t="s">
        <v>140</v>
      </c>
      <c r="R36" s="9" t="s">
        <v>200</v>
      </c>
      <c r="S36" s="9" t="s">
        <v>70</v>
      </c>
      <c r="T36" s="9" t="s">
        <v>21</v>
      </c>
      <c r="U36" s="9" t="s">
        <v>157</v>
      </c>
      <c r="V36" s="9" t="s">
        <v>159</v>
      </c>
      <c r="W36" s="9"/>
      <c r="X36" s="9"/>
      <c r="Y36" s="9"/>
    </row>
    <row r="37" spans="1:25" s="5" customFormat="1" ht="50.25" customHeight="1">
      <c r="A37" s="9"/>
      <c r="B37" s="9" t="s">
        <v>66</v>
      </c>
      <c r="C37" s="9"/>
      <c r="D37" s="9"/>
      <c r="E37" s="9"/>
      <c r="F37" s="17"/>
      <c r="G37" s="9"/>
      <c r="H37" s="17"/>
      <c r="I37" s="21"/>
      <c r="J37" s="17"/>
      <c r="K37" s="21"/>
      <c r="L37" s="9"/>
      <c r="M37" s="21"/>
      <c r="N37" s="21"/>
      <c r="O37" s="9" t="s">
        <v>70</v>
      </c>
      <c r="P37" s="9" t="s">
        <v>79</v>
      </c>
      <c r="Q37" s="9" t="s">
        <v>78</v>
      </c>
      <c r="R37" s="9" t="s">
        <v>10</v>
      </c>
      <c r="S37" s="9" t="s">
        <v>70</v>
      </c>
      <c r="T37" s="9" t="s">
        <v>21</v>
      </c>
      <c r="U37" s="9" t="s">
        <v>216</v>
      </c>
      <c r="V37" s="9" t="s">
        <v>217</v>
      </c>
      <c r="W37" s="9"/>
      <c r="X37" s="9"/>
      <c r="Y37" s="9"/>
    </row>
    <row r="38" spans="1:25" s="5" customFormat="1" ht="50.25" customHeight="1">
      <c r="A38" s="9"/>
      <c r="B38" s="9" t="s">
        <v>66</v>
      </c>
      <c r="C38" s="9"/>
      <c r="D38" s="9"/>
      <c r="E38" s="9"/>
      <c r="F38" s="17"/>
      <c r="G38" s="9"/>
      <c r="H38" s="17"/>
      <c r="I38" s="21"/>
      <c r="J38" s="17"/>
      <c r="K38" s="21"/>
      <c r="L38" s="9"/>
      <c r="M38" s="21"/>
      <c r="N38" s="21"/>
      <c r="O38" s="9" t="s">
        <v>70</v>
      </c>
      <c r="P38" s="9" t="s">
        <v>79</v>
      </c>
      <c r="Q38" s="9" t="s">
        <v>121</v>
      </c>
      <c r="R38" s="9" t="s">
        <v>185</v>
      </c>
      <c r="S38" s="9"/>
      <c r="T38" s="9"/>
      <c r="U38" s="9"/>
      <c r="V38" s="9"/>
      <c r="W38" s="9"/>
      <c r="X38" s="9"/>
      <c r="Y38" s="9"/>
    </row>
    <row r="39" spans="1:25" s="5" customFormat="1" ht="50.25" customHeight="1">
      <c r="A39" s="9"/>
      <c r="B39" s="9" t="s">
        <v>66</v>
      </c>
      <c r="C39" s="9"/>
      <c r="D39" s="9"/>
      <c r="E39" s="9"/>
      <c r="F39" s="17"/>
      <c r="G39" s="9"/>
      <c r="H39" s="17"/>
      <c r="I39" s="21"/>
      <c r="J39" s="17"/>
      <c r="K39" s="21"/>
      <c r="L39" s="9"/>
      <c r="M39" s="21"/>
      <c r="N39" s="21"/>
      <c r="O39" s="9" t="s">
        <v>70</v>
      </c>
      <c r="P39" s="9" t="s">
        <v>79</v>
      </c>
      <c r="Q39" s="9" t="s">
        <v>199</v>
      </c>
      <c r="R39" s="9" t="s">
        <v>61</v>
      </c>
      <c r="S39" s="9"/>
      <c r="T39" s="9"/>
      <c r="U39" s="9"/>
      <c r="V39" s="9"/>
      <c r="W39" s="9"/>
      <c r="X39" s="9"/>
      <c r="Y39" s="9"/>
    </row>
    <row r="40" spans="1:25" s="5" customFormat="1" ht="50.25" customHeight="1">
      <c r="A40" s="9"/>
      <c r="B40" s="9" t="s">
        <v>66</v>
      </c>
      <c r="C40" s="9"/>
      <c r="D40" s="9"/>
      <c r="E40" s="9"/>
      <c r="F40" s="17"/>
      <c r="G40" s="9"/>
      <c r="H40" s="17"/>
      <c r="I40" s="21"/>
      <c r="J40" s="17"/>
      <c r="K40" s="21"/>
      <c r="L40" s="9"/>
      <c r="M40" s="21"/>
      <c r="N40" s="21"/>
      <c r="O40" s="9" t="s">
        <v>189</v>
      </c>
      <c r="P40" s="9" t="s">
        <v>79</v>
      </c>
      <c r="Q40" s="9" t="s">
        <v>121</v>
      </c>
      <c r="R40" s="9" t="s">
        <v>34</v>
      </c>
      <c r="S40" s="9"/>
      <c r="T40" s="9"/>
      <c r="U40" s="9"/>
      <c r="V40" s="9"/>
      <c r="W40" s="9"/>
      <c r="X40" s="9"/>
      <c r="Y40" s="9"/>
    </row>
    <row r="41" spans="1:25" s="5" customFormat="1" ht="50.25" hidden="1" customHeight="1">
      <c r="A41" s="9" t="s">
        <v>254</v>
      </c>
      <c r="B41" s="9" t="s">
        <v>223</v>
      </c>
      <c r="C41" s="9">
        <v>5</v>
      </c>
      <c r="D41" s="9" t="s">
        <v>67</v>
      </c>
      <c r="E41" s="9">
        <v>2</v>
      </c>
      <c r="F41" s="17">
        <v>4312</v>
      </c>
      <c r="G41" s="9">
        <v>5</v>
      </c>
      <c r="H41" s="17">
        <v>4225</v>
      </c>
      <c r="I41" s="21">
        <v>0.97982374768089053</v>
      </c>
      <c r="J41" s="17">
        <v>4454</v>
      </c>
      <c r="K41" s="21">
        <v>1.0329313543599259</v>
      </c>
      <c r="L41" s="9" t="s">
        <v>66</v>
      </c>
      <c r="M41" s="21" t="s">
        <v>66</v>
      </c>
      <c r="N41" s="21" t="s">
        <v>66</v>
      </c>
      <c r="O41" s="9" t="s">
        <v>224</v>
      </c>
      <c r="P41" s="9" t="s">
        <v>79</v>
      </c>
      <c r="Q41" s="9" t="s">
        <v>225</v>
      </c>
      <c r="R41" s="9" t="s">
        <v>131</v>
      </c>
      <c r="S41" s="9">
        <v>0</v>
      </c>
      <c r="T41" s="9">
        <v>0</v>
      </c>
      <c r="U41" s="9">
        <v>0</v>
      </c>
      <c r="V41" s="9">
        <v>0</v>
      </c>
      <c r="W41" s="9">
        <v>0</v>
      </c>
      <c r="X41" s="9">
        <v>0</v>
      </c>
      <c r="Y41" s="9">
        <v>0</v>
      </c>
    </row>
    <row r="42" spans="1:25" s="5" customFormat="1" ht="50.25" customHeight="1">
      <c r="A42" s="9"/>
      <c r="B42" s="9" t="s">
        <v>66</v>
      </c>
      <c r="C42" s="9"/>
      <c r="D42" s="9"/>
      <c r="E42" s="9"/>
      <c r="F42" s="17"/>
      <c r="G42" s="9"/>
      <c r="H42" s="17"/>
      <c r="I42" s="21"/>
      <c r="J42" s="17"/>
      <c r="K42" s="21"/>
      <c r="L42" s="9"/>
      <c r="M42" s="21"/>
      <c r="N42" s="21"/>
      <c r="O42" s="9" t="s">
        <v>136</v>
      </c>
      <c r="P42" s="9" t="s">
        <v>79</v>
      </c>
      <c r="Q42" s="9" t="s">
        <v>199</v>
      </c>
      <c r="R42" s="9" t="s">
        <v>226</v>
      </c>
      <c r="S42" s="9"/>
      <c r="T42" s="9"/>
      <c r="U42" s="9"/>
      <c r="V42" s="9"/>
      <c r="W42" s="9"/>
      <c r="X42" s="9"/>
      <c r="Y42" s="9"/>
    </row>
    <row r="43" spans="1:25" s="5" customFormat="1" ht="50.25" customHeight="1">
      <c r="A43" s="9"/>
      <c r="B43" s="9" t="s">
        <v>66</v>
      </c>
      <c r="C43" s="9"/>
      <c r="D43" s="9"/>
      <c r="E43" s="9"/>
      <c r="F43" s="17"/>
      <c r="G43" s="9"/>
      <c r="H43" s="17"/>
      <c r="I43" s="21"/>
      <c r="J43" s="17"/>
      <c r="K43" s="21"/>
      <c r="L43" s="9"/>
      <c r="M43" s="21"/>
      <c r="N43" s="21"/>
      <c r="O43" s="9" t="s">
        <v>228</v>
      </c>
      <c r="P43" s="9" t="s">
        <v>79</v>
      </c>
      <c r="Q43" s="9" t="s">
        <v>121</v>
      </c>
      <c r="R43" s="9" t="s">
        <v>74</v>
      </c>
      <c r="S43" s="9"/>
      <c r="T43" s="9"/>
      <c r="U43" s="9"/>
      <c r="V43" s="9"/>
      <c r="W43" s="9"/>
      <c r="X43" s="9"/>
      <c r="Y43" s="9"/>
    </row>
    <row r="44" spans="1:25" s="5" customFormat="1" ht="50.25" customHeight="1">
      <c r="A44" s="9" t="s">
        <v>231</v>
      </c>
      <c r="B44" s="9" t="s">
        <v>148</v>
      </c>
      <c r="C44" s="9">
        <v>5</v>
      </c>
      <c r="D44" s="9" t="s">
        <v>66</v>
      </c>
      <c r="E44" s="9">
        <v>2</v>
      </c>
      <c r="F44" s="17">
        <v>4956</v>
      </c>
      <c r="G44" s="9">
        <v>5</v>
      </c>
      <c r="H44" s="17">
        <v>4807</v>
      </c>
      <c r="I44" s="21">
        <v>0.96993543179983854</v>
      </c>
      <c r="J44" s="17">
        <v>4418</v>
      </c>
      <c r="K44" s="21">
        <v>0.89144471347861176</v>
      </c>
      <c r="L44" s="9" t="s">
        <v>67</v>
      </c>
      <c r="M44" s="21">
        <v>0.96993543179983854</v>
      </c>
      <c r="N44" s="21">
        <v>0.87428688109771457</v>
      </c>
      <c r="O44" s="9" t="s">
        <v>70</v>
      </c>
      <c r="P44" s="9" t="s">
        <v>79</v>
      </c>
      <c r="Q44" s="9" t="s">
        <v>78</v>
      </c>
      <c r="R44" s="9" t="s">
        <v>232</v>
      </c>
      <c r="S44" s="9" t="s">
        <v>70</v>
      </c>
      <c r="T44" s="9" t="s">
        <v>122</v>
      </c>
      <c r="U44" s="9" t="s">
        <v>123</v>
      </c>
      <c r="V44" s="9" t="s">
        <v>129</v>
      </c>
      <c r="W44" s="9">
        <v>0</v>
      </c>
      <c r="X44" s="9">
        <v>0</v>
      </c>
      <c r="Y44" s="9">
        <v>0</v>
      </c>
    </row>
    <row r="45" spans="1:25" s="5" customFormat="1" ht="50.25" customHeight="1">
      <c r="A45" s="9"/>
      <c r="B45" s="9" t="s">
        <v>66</v>
      </c>
      <c r="C45" s="9"/>
      <c r="D45" s="9"/>
      <c r="E45" s="9"/>
      <c r="F45" s="17"/>
      <c r="G45" s="9"/>
      <c r="H45" s="17"/>
      <c r="I45" s="21"/>
      <c r="J45" s="17"/>
      <c r="K45" s="21"/>
      <c r="L45" s="9"/>
      <c r="M45" s="21"/>
      <c r="N45" s="21"/>
      <c r="O45" s="9" t="s">
        <v>70</v>
      </c>
      <c r="P45" s="9" t="s">
        <v>79</v>
      </c>
      <c r="Q45" s="9" t="s">
        <v>199</v>
      </c>
      <c r="R45" s="9" t="s">
        <v>215</v>
      </c>
      <c r="S45" s="9" t="s">
        <v>70</v>
      </c>
      <c r="T45" s="9" t="s">
        <v>122</v>
      </c>
      <c r="U45" s="9" t="s">
        <v>165</v>
      </c>
      <c r="V45" s="9" t="s">
        <v>147</v>
      </c>
      <c r="W45" s="9"/>
      <c r="X45" s="9"/>
      <c r="Y45" s="9"/>
    </row>
    <row r="46" spans="1:25" s="5" customFormat="1" ht="50.25" customHeight="1">
      <c r="A46" s="9"/>
      <c r="B46" s="9" t="s">
        <v>66</v>
      </c>
      <c r="C46" s="9"/>
      <c r="D46" s="9"/>
      <c r="E46" s="9"/>
      <c r="F46" s="17"/>
      <c r="G46" s="9"/>
      <c r="H46" s="17"/>
      <c r="I46" s="21"/>
      <c r="J46" s="17"/>
      <c r="K46" s="21"/>
      <c r="L46" s="9"/>
      <c r="M46" s="21"/>
      <c r="N46" s="21"/>
      <c r="O46" s="9" t="s">
        <v>70</v>
      </c>
      <c r="P46" s="9" t="s">
        <v>79</v>
      </c>
      <c r="Q46" s="9" t="s">
        <v>121</v>
      </c>
      <c r="R46" s="9" t="s">
        <v>239</v>
      </c>
      <c r="S46" s="9" t="s">
        <v>70</v>
      </c>
      <c r="T46" s="9" t="s">
        <v>21</v>
      </c>
      <c r="U46" s="9" t="s">
        <v>157</v>
      </c>
      <c r="V46" s="9" t="s">
        <v>126</v>
      </c>
      <c r="W46" s="9"/>
      <c r="X46" s="9"/>
      <c r="Y46" s="9"/>
    </row>
    <row r="47" spans="1:25" s="5" customFormat="1" ht="50.25" customHeight="1">
      <c r="A47" s="9"/>
      <c r="B47" s="9" t="s">
        <v>66</v>
      </c>
      <c r="C47" s="9"/>
      <c r="D47" s="9"/>
      <c r="E47" s="9"/>
      <c r="F47" s="17"/>
      <c r="G47" s="9"/>
      <c r="H47" s="17"/>
      <c r="I47" s="21"/>
      <c r="J47" s="17"/>
      <c r="K47" s="21"/>
      <c r="L47" s="9"/>
      <c r="M47" s="21"/>
      <c r="N47" s="21"/>
      <c r="O47" s="9" t="s">
        <v>70</v>
      </c>
      <c r="P47" s="9" t="s">
        <v>79</v>
      </c>
      <c r="Q47" s="9" t="s">
        <v>121</v>
      </c>
      <c r="R47" s="9" t="s">
        <v>144</v>
      </c>
      <c r="S47" s="9" t="s">
        <v>70</v>
      </c>
      <c r="T47" s="9" t="s">
        <v>21</v>
      </c>
      <c r="U47" s="9" t="s">
        <v>161</v>
      </c>
      <c r="V47" s="9" t="s">
        <v>212</v>
      </c>
      <c r="W47" s="9"/>
      <c r="X47" s="9"/>
      <c r="Y47" s="9"/>
    </row>
    <row r="48" spans="1:25" s="5" customFormat="1" ht="50.25" customHeight="1">
      <c r="A48" s="9"/>
      <c r="B48" s="9" t="s">
        <v>66</v>
      </c>
      <c r="C48" s="9"/>
      <c r="D48" s="9"/>
      <c r="E48" s="9"/>
      <c r="F48" s="17"/>
      <c r="G48" s="9"/>
      <c r="H48" s="17"/>
      <c r="I48" s="21"/>
      <c r="J48" s="17"/>
      <c r="K48" s="21"/>
      <c r="L48" s="9"/>
      <c r="M48" s="21"/>
      <c r="N48" s="21"/>
      <c r="O48" s="9" t="s">
        <v>70</v>
      </c>
      <c r="P48" s="9" t="s">
        <v>79</v>
      </c>
      <c r="Q48" s="9" t="s">
        <v>121</v>
      </c>
      <c r="R48" s="9" t="s">
        <v>144</v>
      </c>
      <c r="S48" s="9" t="s">
        <v>70</v>
      </c>
      <c r="T48" s="9" t="s">
        <v>21</v>
      </c>
      <c r="U48" s="9" t="s">
        <v>102</v>
      </c>
      <c r="V48" s="9" t="s">
        <v>195</v>
      </c>
      <c r="W48" s="9"/>
      <c r="X48" s="9"/>
      <c r="Y48" s="9"/>
    </row>
    <row r="49" spans="1:25" s="5" customFormat="1" ht="50.25" customHeight="1">
      <c r="A49" s="9"/>
      <c r="B49" s="9" t="s">
        <v>66</v>
      </c>
      <c r="C49" s="9"/>
      <c r="D49" s="9"/>
      <c r="E49" s="9"/>
      <c r="F49" s="17"/>
      <c r="G49" s="9"/>
      <c r="H49" s="17"/>
      <c r="I49" s="21"/>
      <c r="J49" s="17"/>
      <c r="K49" s="21"/>
      <c r="L49" s="9"/>
      <c r="M49" s="21"/>
      <c r="N49" s="21"/>
      <c r="O49" s="9" t="s">
        <v>70</v>
      </c>
      <c r="P49" s="9" t="s">
        <v>6</v>
      </c>
      <c r="Q49" s="9" t="s">
        <v>242</v>
      </c>
      <c r="R49" s="9" t="s">
        <v>243</v>
      </c>
      <c r="S49" s="9" t="s">
        <v>70</v>
      </c>
      <c r="T49" s="9" t="s">
        <v>21</v>
      </c>
      <c r="U49" s="9" t="s">
        <v>102</v>
      </c>
      <c r="V49" s="9" t="s">
        <v>100</v>
      </c>
      <c r="W49" s="9"/>
      <c r="X49" s="9"/>
      <c r="Y49" s="9"/>
    </row>
    <row r="50" spans="1:25" s="5" customFormat="1" ht="50.25" customHeight="1">
      <c r="A50" s="9" t="s">
        <v>244</v>
      </c>
      <c r="B50" s="9" t="s">
        <v>208</v>
      </c>
      <c r="C50" s="9">
        <v>5</v>
      </c>
      <c r="D50" s="9"/>
      <c r="E50" s="9">
        <v>2</v>
      </c>
      <c r="F50" s="17">
        <v>9809</v>
      </c>
      <c r="G50" s="9">
        <v>5</v>
      </c>
      <c r="H50" s="17">
        <v>9515</v>
      </c>
      <c r="I50" s="21">
        <v>0.97002752574166584</v>
      </c>
      <c r="J50" s="17">
        <v>8822</v>
      </c>
      <c r="K50" s="21">
        <v>0.89937812213273527</v>
      </c>
      <c r="L50" s="9" t="s">
        <v>67</v>
      </c>
      <c r="M50" s="21">
        <v>0.96023083864296033</v>
      </c>
      <c r="N50" s="21">
        <v>0.96577831372668921</v>
      </c>
      <c r="O50" s="9" t="s">
        <v>70</v>
      </c>
      <c r="P50" s="9" t="s">
        <v>6</v>
      </c>
      <c r="Q50" s="9" t="s">
        <v>71</v>
      </c>
      <c r="R50" s="9" t="s">
        <v>198</v>
      </c>
      <c r="S50" s="9" t="s">
        <v>70</v>
      </c>
      <c r="T50" s="9" t="s">
        <v>122</v>
      </c>
      <c r="U50" s="9" t="s">
        <v>123</v>
      </c>
      <c r="V50" s="9">
        <v>0</v>
      </c>
      <c r="W50" s="9" t="s">
        <v>70</v>
      </c>
      <c r="X50" s="9" t="s">
        <v>150</v>
      </c>
      <c r="Y50" s="9" t="s">
        <v>177</v>
      </c>
    </row>
    <row r="51" spans="1:25" s="6" customFormat="1" ht="50.25" customHeight="1">
      <c r="A51" s="9"/>
      <c r="B51" s="9"/>
      <c r="C51" s="9"/>
      <c r="D51" s="9"/>
      <c r="E51" s="9"/>
      <c r="F51" s="17"/>
      <c r="G51" s="9"/>
      <c r="H51" s="17"/>
      <c r="I51" s="21"/>
      <c r="J51" s="17"/>
      <c r="K51" s="21"/>
      <c r="L51" s="9"/>
      <c r="M51" s="21"/>
      <c r="N51" s="21"/>
      <c r="O51" s="9" t="s">
        <v>70</v>
      </c>
      <c r="P51" s="9" t="s">
        <v>6</v>
      </c>
      <c r="Q51" s="9" t="s">
        <v>86</v>
      </c>
      <c r="R51" s="9" t="s">
        <v>184</v>
      </c>
      <c r="S51" s="9" t="s">
        <v>70</v>
      </c>
      <c r="T51" s="9" t="s">
        <v>21</v>
      </c>
      <c r="U51" s="9" t="s">
        <v>157</v>
      </c>
      <c r="V51" s="9" t="s">
        <v>248</v>
      </c>
      <c r="W51" s="9" t="s">
        <v>70</v>
      </c>
      <c r="X51" s="9" t="s">
        <v>249</v>
      </c>
      <c r="Y51" s="9" t="s">
        <v>250</v>
      </c>
    </row>
    <row r="52" spans="1:25" s="6" customFormat="1" ht="50.25" customHeight="1">
      <c r="A52" s="9"/>
      <c r="B52" s="9"/>
      <c r="C52" s="9"/>
      <c r="D52" s="9"/>
      <c r="E52" s="9"/>
      <c r="F52" s="17"/>
      <c r="G52" s="9"/>
      <c r="H52" s="17"/>
      <c r="I52" s="21"/>
      <c r="J52" s="17"/>
      <c r="K52" s="21"/>
      <c r="L52" s="9"/>
      <c r="M52" s="21"/>
      <c r="N52" s="21"/>
      <c r="O52" s="9" t="s">
        <v>70</v>
      </c>
      <c r="P52" s="9" t="s">
        <v>79</v>
      </c>
      <c r="Q52" s="9" t="s">
        <v>199</v>
      </c>
      <c r="R52" s="9" t="s">
        <v>252</v>
      </c>
      <c r="S52" s="9" t="s">
        <v>66</v>
      </c>
      <c r="T52" s="9" t="s">
        <v>66</v>
      </c>
      <c r="U52" s="9" t="s">
        <v>66</v>
      </c>
      <c r="V52" s="9">
        <v>0</v>
      </c>
      <c r="W52" s="9" t="s">
        <v>66</v>
      </c>
      <c r="X52" s="9" t="s">
        <v>66</v>
      </c>
      <c r="Y52" s="9">
        <v>0</v>
      </c>
    </row>
    <row r="53" spans="1:25" s="6" customFormat="1" ht="50.25" customHeight="1">
      <c r="A53" s="9"/>
      <c r="B53" s="9"/>
      <c r="C53" s="9"/>
      <c r="D53" s="9"/>
      <c r="E53" s="9"/>
      <c r="F53" s="17"/>
      <c r="G53" s="9"/>
      <c r="H53" s="17"/>
      <c r="I53" s="21"/>
      <c r="J53" s="17"/>
      <c r="K53" s="21"/>
      <c r="L53" s="9"/>
      <c r="M53" s="21"/>
      <c r="N53" s="21"/>
      <c r="O53" s="9" t="s">
        <v>70</v>
      </c>
      <c r="P53" s="9" t="s">
        <v>79</v>
      </c>
      <c r="Q53" s="9" t="s">
        <v>192</v>
      </c>
      <c r="R53" s="9" t="s">
        <v>251</v>
      </c>
      <c r="S53" s="9" t="s">
        <v>66</v>
      </c>
      <c r="T53" s="9" t="s">
        <v>66</v>
      </c>
      <c r="U53" s="9" t="s">
        <v>66</v>
      </c>
      <c r="V53" s="9">
        <v>0</v>
      </c>
      <c r="W53" s="9" t="s">
        <v>66</v>
      </c>
      <c r="X53" s="9" t="s">
        <v>66</v>
      </c>
      <c r="Y53" s="9">
        <v>0</v>
      </c>
    </row>
    <row r="54" spans="1:25" s="6" customFormat="1" ht="50.25" customHeight="1">
      <c r="A54" s="9" t="s">
        <v>253</v>
      </c>
      <c r="B54" s="9" t="s">
        <v>178</v>
      </c>
      <c r="C54" s="9">
        <v>5</v>
      </c>
      <c r="D54" s="9" t="s">
        <v>66</v>
      </c>
      <c r="E54" s="9">
        <v>2</v>
      </c>
      <c r="F54" s="17">
        <v>4002</v>
      </c>
      <c r="G54" s="9">
        <v>5</v>
      </c>
      <c r="H54" s="17">
        <v>3961</v>
      </c>
      <c r="I54" s="21">
        <v>0.98975512243878061</v>
      </c>
      <c r="J54" s="17">
        <v>3611</v>
      </c>
      <c r="K54" s="21">
        <v>0.9022988505747126</v>
      </c>
      <c r="L54" s="9" t="s">
        <v>67</v>
      </c>
      <c r="M54" s="21">
        <v>0.98000384044430999</v>
      </c>
      <c r="N54" s="21">
        <v>0.98139647708613231</v>
      </c>
      <c r="O54" s="9" t="s">
        <v>224</v>
      </c>
      <c r="P54" s="9" t="s">
        <v>79</v>
      </c>
      <c r="Q54" s="9" t="s">
        <v>78</v>
      </c>
      <c r="R54" s="9" t="s">
        <v>120</v>
      </c>
      <c r="S54" s="9">
        <v>0</v>
      </c>
      <c r="T54" s="9">
        <v>0</v>
      </c>
      <c r="U54" s="9">
        <v>0</v>
      </c>
      <c r="V54" s="9">
        <v>0</v>
      </c>
      <c r="W54" s="9">
        <v>0</v>
      </c>
      <c r="X54" s="9">
        <v>0</v>
      </c>
      <c r="Y54" s="9">
        <v>0</v>
      </c>
    </row>
    <row r="55" spans="1:25" s="6" customFormat="1" ht="50.25" customHeight="1">
      <c r="A55" s="9"/>
      <c r="B55" s="9" t="s">
        <v>66</v>
      </c>
      <c r="C55" s="9"/>
      <c r="D55" s="9"/>
      <c r="E55" s="9"/>
      <c r="F55" s="17"/>
      <c r="G55" s="9"/>
      <c r="H55" s="17"/>
      <c r="I55" s="21"/>
      <c r="J55" s="17"/>
      <c r="K55" s="21"/>
      <c r="L55" s="9"/>
      <c r="M55" s="21"/>
      <c r="N55" s="21"/>
      <c r="O55" s="9" t="s">
        <v>70</v>
      </c>
      <c r="P55" s="9" t="s">
        <v>6</v>
      </c>
      <c r="Q55" s="9" t="s">
        <v>140</v>
      </c>
      <c r="R55" s="9" t="s">
        <v>255</v>
      </c>
      <c r="S55" s="9"/>
      <c r="T55" s="9"/>
      <c r="U55" s="9"/>
      <c r="V55" s="9"/>
      <c r="W55" s="9"/>
      <c r="X55" s="9"/>
      <c r="Y55" s="9"/>
    </row>
    <row r="56" spans="1:25" s="6" customFormat="1" ht="50.25" customHeight="1">
      <c r="A56" s="9"/>
      <c r="B56" s="9" t="s">
        <v>66</v>
      </c>
      <c r="C56" s="9"/>
      <c r="D56" s="9"/>
      <c r="E56" s="9"/>
      <c r="F56" s="17"/>
      <c r="G56" s="9"/>
      <c r="H56" s="17"/>
      <c r="I56" s="21"/>
      <c r="J56" s="17"/>
      <c r="K56" s="21"/>
      <c r="L56" s="9"/>
      <c r="M56" s="21"/>
      <c r="N56" s="21"/>
      <c r="O56" s="9" t="s">
        <v>70</v>
      </c>
      <c r="P56" s="9" t="s">
        <v>6</v>
      </c>
      <c r="Q56" s="9" t="s">
        <v>108</v>
      </c>
      <c r="R56" s="9" t="s">
        <v>220</v>
      </c>
      <c r="S56" s="9"/>
      <c r="T56" s="9"/>
      <c r="U56" s="9"/>
      <c r="V56" s="9"/>
      <c r="W56" s="9"/>
      <c r="X56" s="9"/>
      <c r="Y56" s="9"/>
    </row>
    <row r="57" spans="1:25" s="6" customFormat="1" ht="50.25" customHeight="1">
      <c r="A57" s="9"/>
      <c r="B57" s="9" t="s">
        <v>66</v>
      </c>
      <c r="C57" s="9"/>
      <c r="D57" s="9"/>
      <c r="E57" s="9"/>
      <c r="F57" s="17"/>
      <c r="G57" s="9"/>
      <c r="H57" s="17"/>
      <c r="I57" s="21"/>
      <c r="J57" s="17"/>
      <c r="K57" s="21"/>
      <c r="L57" s="9"/>
      <c r="M57" s="21"/>
      <c r="N57" s="21"/>
      <c r="O57" s="9" t="s">
        <v>70</v>
      </c>
      <c r="P57" s="9" t="s">
        <v>6</v>
      </c>
      <c r="Q57" s="9" t="s">
        <v>86</v>
      </c>
      <c r="R57" s="9" t="s">
        <v>162</v>
      </c>
      <c r="S57" s="9"/>
      <c r="T57" s="9"/>
      <c r="U57" s="9"/>
      <c r="V57" s="9"/>
      <c r="W57" s="9"/>
      <c r="X57" s="9"/>
      <c r="Y57" s="9"/>
    </row>
    <row r="58" spans="1:25" s="6" customFormat="1" ht="50.25" customHeight="1">
      <c r="A58" s="9"/>
      <c r="B58" s="9" t="s">
        <v>66</v>
      </c>
      <c r="C58" s="9"/>
      <c r="D58" s="9"/>
      <c r="E58" s="9"/>
      <c r="F58" s="17"/>
      <c r="G58" s="9"/>
      <c r="H58" s="17"/>
      <c r="I58" s="21"/>
      <c r="J58" s="17"/>
      <c r="K58" s="21"/>
      <c r="L58" s="9"/>
      <c r="M58" s="21"/>
      <c r="N58" s="21"/>
      <c r="O58" s="9" t="s">
        <v>70</v>
      </c>
      <c r="P58" s="9" t="s">
        <v>6</v>
      </c>
      <c r="Q58" s="9" t="s">
        <v>86</v>
      </c>
      <c r="R58" s="9" t="s">
        <v>258</v>
      </c>
      <c r="S58" s="9"/>
      <c r="T58" s="9"/>
      <c r="U58" s="9"/>
      <c r="V58" s="9"/>
      <c r="W58" s="9"/>
      <c r="X58" s="9"/>
      <c r="Y58" s="9"/>
    </row>
    <row r="59" spans="1:25" s="6" customFormat="1" ht="50.25" customHeight="1">
      <c r="A59" s="9" t="s">
        <v>218</v>
      </c>
      <c r="B59" s="9" t="s">
        <v>83</v>
      </c>
      <c r="C59" s="9">
        <v>5</v>
      </c>
      <c r="D59" s="9" t="s">
        <v>66</v>
      </c>
      <c r="E59" s="9">
        <v>2</v>
      </c>
      <c r="F59" s="17">
        <v>2581</v>
      </c>
      <c r="G59" s="9">
        <v>5</v>
      </c>
      <c r="H59" s="17">
        <v>2503</v>
      </c>
      <c r="I59" s="21">
        <v>0.96977915536613712</v>
      </c>
      <c r="J59" s="17">
        <v>2801</v>
      </c>
      <c r="K59" s="21">
        <v>1.0852382797365363</v>
      </c>
      <c r="L59" s="9" t="s">
        <v>67</v>
      </c>
      <c r="M59" s="21" t="s">
        <v>66</v>
      </c>
      <c r="N59" s="21">
        <v>0.9799755764116731</v>
      </c>
      <c r="O59" s="9" t="s">
        <v>70</v>
      </c>
      <c r="P59" s="9" t="s">
        <v>79</v>
      </c>
      <c r="Q59" s="9" t="s">
        <v>225</v>
      </c>
      <c r="R59" s="9">
        <v>0</v>
      </c>
      <c r="S59" s="9">
        <v>0</v>
      </c>
      <c r="T59" s="9">
        <v>0</v>
      </c>
      <c r="U59" s="9">
        <v>0</v>
      </c>
      <c r="V59" s="9">
        <v>0</v>
      </c>
      <c r="W59" s="9">
        <v>0</v>
      </c>
      <c r="X59" s="9">
        <v>0</v>
      </c>
      <c r="Y59" s="9">
        <v>0</v>
      </c>
    </row>
    <row r="60" spans="1:25" s="6" customFormat="1" ht="50.25" customHeight="1">
      <c r="A60" s="9"/>
      <c r="B60" s="9" t="s">
        <v>66</v>
      </c>
      <c r="C60" s="9"/>
      <c r="D60" s="9"/>
      <c r="E60" s="9"/>
      <c r="F60" s="17"/>
      <c r="G60" s="9"/>
      <c r="H60" s="17"/>
      <c r="I60" s="21"/>
      <c r="J60" s="17"/>
      <c r="K60" s="21"/>
      <c r="L60" s="9"/>
      <c r="M60" s="21"/>
      <c r="N60" s="21"/>
      <c r="O60" s="9" t="s">
        <v>70</v>
      </c>
      <c r="P60" s="9" t="s">
        <v>79</v>
      </c>
      <c r="Q60" s="9" t="s">
        <v>121</v>
      </c>
      <c r="R60" s="9" t="s">
        <v>219</v>
      </c>
      <c r="S60" s="9"/>
      <c r="T60" s="9"/>
      <c r="U60" s="9"/>
      <c r="V60" s="9"/>
      <c r="W60" s="9"/>
      <c r="X60" s="9"/>
      <c r="Y60" s="9"/>
    </row>
    <row r="61" spans="1:25" s="6" customFormat="1" ht="50.25" customHeight="1">
      <c r="A61" s="9"/>
      <c r="B61" s="9" t="s">
        <v>66</v>
      </c>
      <c r="C61" s="9"/>
      <c r="D61" s="9"/>
      <c r="E61" s="9"/>
      <c r="F61" s="17"/>
      <c r="G61" s="9"/>
      <c r="H61" s="17"/>
      <c r="I61" s="21"/>
      <c r="J61" s="17"/>
      <c r="K61" s="21"/>
      <c r="L61" s="9"/>
      <c r="M61" s="21"/>
      <c r="N61" s="21"/>
      <c r="O61" s="9" t="s">
        <v>70</v>
      </c>
      <c r="P61" s="9" t="s">
        <v>79</v>
      </c>
      <c r="Q61" s="9" t="s">
        <v>225</v>
      </c>
      <c r="R61" s="9">
        <v>0</v>
      </c>
      <c r="S61" s="9"/>
      <c r="T61" s="9"/>
      <c r="U61" s="9"/>
      <c r="V61" s="9"/>
      <c r="W61" s="9"/>
      <c r="X61" s="9"/>
      <c r="Y61" s="9"/>
    </row>
    <row r="62" spans="1:25" s="6" customFormat="1" ht="50.25" customHeight="1">
      <c r="A62" s="9"/>
      <c r="B62" s="9" t="s">
        <v>66</v>
      </c>
      <c r="C62" s="9"/>
      <c r="D62" s="9"/>
      <c r="E62" s="9"/>
      <c r="F62" s="17"/>
      <c r="G62" s="9"/>
      <c r="H62" s="17"/>
      <c r="I62" s="21"/>
      <c r="J62" s="17"/>
      <c r="K62" s="21"/>
      <c r="L62" s="9"/>
      <c r="M62" s="21"/>
      <c r="N62" s="21"/>
      <c r="O62" s="9" t="s">
        <v>70</v>
      </c>
      <c r="P62" s="9" t="s">
        <v>79</v>
      </c>
      <c r="Q62" s="9" t="s">
        <v>265</v>
      </c>
      <c r="R62" s="9">
        <v>0</v>
      </c>
      <c r="S62" s="9"/>
      <c r="T62" s="9"/>
      <c r="U62" s="9"/>
      <c r="V62" s="9"/>
      <c r="W62" s="9"/>
      <c r="X62" s="9"/>
      <c r="Y62" s="9"/>
    </row>
    <row r="63" spans="1:25" s="6" customFormat="1" ht="50.25" customHeight="1">
      <c r="A63" s="9" t="s">
        <v>113</v>
      </c>
      <c r="B63" s="9" t="s">
        <v>190</v>
      </c>
      <c r="C63" s="9">
        <v>5</v>
      </c>
      <c r="D63" s="9" t="s">
        <v>66</v>
      </c>
      <c r="E63" s="9">
        <v>2</v>
      </c>
      <c r="F63" s="17">
        <v>13178</v>
      </c>
      <c r="G63" s="9">
        <v>5</v>
      </c>
      <c r="H63" s="17">
        <v>12782.66</v>
      </c>
      <c r="I63" s="21">
        <v>0.97</v>
      </c>
      <c r="J63" s="17">
        <v>10467</v>
      </c>
      <c r="K63" s="21">
        <v>0.79427834269236608</v>
      </c>
      <c r="L63" s="9" t="s">
        <v>67</v>
      </c>
      <c r="M63" s="21">
        <v>0.97000000000000008</v>
      </c>
      <c r="N63" s="21">
        <v>0.80607399052307382</v>
      </c>
      <c r="O63" s="9" t="s">
        <v>70</v>
      </c>
      <c r="P63" s="9" t="s">
        <v>6</v>
      </c>
      <c r="Q63" s="9" t="s">
        <v>94</v>
      </c>
      <c r="R63" s="9" t="s">
        <v>266</v>
      </c>
      <c r="S63" s="9">
        <v>0</v>
      </c>
      <c r="T63" s="9">
        <v>0</v>
      </c>
      <c r="U63" s="9">
        <v>0</v>
      </c>
      <c r="V63" s="9">
        <v>0</v>
      </c>
      <c r="W63" s="9">
        <v>0</v>
      </c>
      <c r="X63" s="9">
        <v>0</v>
      </c>
      <c r="Y63" s="9">
        <v>0</v>
      </c>
    </row>
    <row r="64" spans="1:25" s="6" customFormat="1" ht="50.25" customHeight="1">
      <c r="A64" s="9"/>
      <c r="B64" s="9" t="s">
        <v>66</v>
      </c>
      <c r="C64" s="9"/>
      <c r="D64" s="9"/>
      <c r="E64" s="9"/>
      <c r="F64" s="17"/>
      <c r="G64" s="9"/>
      <c r="H64" s="17"/>
      <c r="I64" s="21"/>
      <c r="J64" s="17"/>
      <c r="K64" s="21"/>
      <c r="L64" s="9"/>
      <c r="M64" s="21"/>
      <c r="N64" s="21"/>
      <c r="O64" s="9" t="s">
        <v>70</v>
      </c>
      <c r="P64" s="9" t="s">
        <v>6</v>
      </c>
      <c r="Q64" s="9" t="s">
        <v>71</v>
      </c>
      <c r="R64" s="9" t="s">
        <v>268</v>
      </c>
      <c r="S64" s="9"/>
      <c r="T64" s="9"/>
      <c r="U64" s="9"/>
      <c r="V64" s="9"/>
      <c r="W64" s="9"/>
      <c r="X64" s="9"/>
      <c r="Y64" s="9"/>
    </row>
    <row r="65" spans="1:25" s="6" customFormat="1" ht="50.25" customHeight="1">
      <c r="A65" s="9"/>
      <c r="B65" s="9" t="s">
        <v>66</v>
      </c>
      <c r="C65" s="9"/>
      <c r="D65" s="9"/>
      <c r="E65" s="9"/>
      <c r="F65" s="17"/>
      <c r="G65" s="9"/>
      <c r="H65" s="17"/>
      <c r="I65" s="21"/>
      <c r="J65" s="17"/>
      <c r="K65" s="21"/>
      <c r="L65" s="9"/>
      <c r="M65" s="21"/>
      <c r="N65" s="21"/>
      <c r="O65" s="9" t="s">
        <v>70</v>
      </c>
      <c r="P65" s="9" t="s">
        <v>6</v>
      </c>
      <c r="Q65" s="9" t="s">
        <v>140</v>
      </c>
      <c r="R65" s="9" t="s">
        <v>268</v>
      </c>
      <c r="S65" s="9"/>
      <c r="T65" s="9"/>
      <c r="U65" s="9"/>
      <c r="V65" s="9"/>
      <c r="W65" s="9"/>
      <c r="X65" s="9"/>
      <c r="Y65" s="9"/>
    </row>
    <row r="66" spans="1:25" s="6" customFormat="1" ht="50.25" customHeight="1">
      <c r="A66" s="9"/>
      <c r="B66" s="9" t="s">
        <v>66</v>
      </c>
      <c r="C66" s="9"/>
      <c r="D66" s="9"/>
      <c r="E66" s="9"/>
      <c r="F66" s="17"/>
      <c r="G66" s="9"/>
      <c r="H66" s="17"/>
      <c r="I66" s="21"/>
      <c r="J66" s="17"/>
      <c r="K66" s="21"/>
      <c r="L66" s="9"/>
      <c r="M66" s="21"/>
      <c r="N66" s="21"/>
      <c r="O66" s="9" t="s">
        <v>70</v>
      </c>
      <c r="P66" s="9" t="s">
        <v>6</v>
      </c>
      <c r="Q66" s="9" t="s">
        <v>108</v>
      </c>
      <c r="R66" s="9" t="s">
        <v>268</v>
      </c>
      <c r="S66" s="9"/>
      <c r="T66" s="9"/>
      <c r="U66" s="9"/>
      <c r="V66" s="9"/>
      <c r="W66" s="9"/>
      <c r="X66" s="9"/>
      <c r="Y66" s="9"/>
    </row>
    <row r="67" spans="1:25" s="6" customFormat="1" ht="50.25" customHeight="1">
      <c r="A67" s="9" t="s">
        <v>269</v>
      </c>
      <c r="B67" s="9" t="s">
        <v>270</v>
      </c>
      <c r="C67" s="9">
        <v>5</v>
      </c>
      <c r="D67" s="9" t="s">
        <v>66</v>
      </c>
      <c r="E67" s="9">
        <v>2</v>
      </c>
      <c r="F67" s="17">
        <v>13575</v>
      </c>
      <c r="G67" s="9">
        <v>5</v>
      </c>
      <c r="H67" s="17">
        <v>12638</v>
      </c>
      <c r="I67" s="21">
        <v>0.93097605893186008</v>
      </c>
      <c r="J67" s="17">
        <v>7319</v>
      </c>
      <c r="K67" s="21">
        <v>0.53915285451197048</v>
      </c>
      <c r="L67" s="9" t="s">
        <v>67</v>
      </c>
      <c r="M67" s="21">
        <v>0.84032470550191551</v>
      </c>
      <c r="N67" s="21">
        <v>0.53173914753971807</v>
      </c>
      <c r="O67" s="9" t="s">
        <v>125</v>
      </c>
      <c r="P67" s="9" t="s">
        <v>79</v>
      </c>
      <c r="Q67" s="9" t="s">
        <v>199</v>
      </c>
      <c r="R67" s="9" t="s">
        <v>51</v>
      </c>
      <c r="S67" s="9" t="s">
        <v>125</v>
      </c>
      <c r="T67" s="9" t="s">
        <v>271</v>
      </c>
      <c r="U67" s="9" t="s">
        <v>238</v>
      </c>
      <c r="V67" s="9" t="s">
        <v>272</v>
      </c>
      <c r="W67" s="9" t="s">
        <v>70</v>
      </c>
      <c r="X67" s="9" t="s">
        <v>150</v>
      </c>
      <c r="Y67" s="9" t="s">
        <v>27</v>
      </c>
    </row>
    <row r="68" spans="1:25" s="6" customFormat="1" ht="50.25" customHeight="1">
      <c r="A68" s="9"/>
      <c r="B68" s="9" t="s">
        <v>66</v>
      </c>
      <c r="C68" s="9"/>
      <c r="D68" s="9"/>
      <c r="E68" s="9"/>
      <c r="F68" s="17"/>
      <c r="G68" s="9"/>
      <c r="H68" s="17"/>
      <c r="I68" s="21"/>
      <c r="J68" s="17"/>
      <c r="K68" s="21"/>
      <c r="L68" s="9"/>
      <c r="M68" s="21"/>
      <c r="N68" s="21"/>
      <c r="O68" s="9" t="s">
        <v>70</v>
      </c>
      <c r="P68" s="9" t="s">
        <v>79</v>
      </c>
      <c r="Q68" s="9" t="s">
        <v>121</v>
      </c>
      <c r="R68" s="9" t="s">
        <v>142</v>
      </c>
      <c r="S68" s="9" t="s">
        <v>70</v>
      </c>
      <c r="T68" s="9" t="s">
        <v>21</v>
      </c>
      <c r="U68" s="9" t="s">
        <v>216</v>
      </c>
      <c r="V68" s="9" t="s">
        <v>17</v>
      </c>
      <c r="W68" s="9"/>
      <c r="X68" s="9"/>
      <c r="Y68" s="9"/>
    </row>
    <row r="69" spans="1:25" s="6" customFormat="1" ht="50.25" customHeight="1">
      <c r="A69" s="9"/>
      <c r="B69" s="9" t="s">
        <v>66</v>
      </c>
      <c r="C69" s="9"/>
      <c r="D69" s="9"/>
      <c r="E69" s="9"/>
      <c r="F69" s="17"/>
      <c r="G69" s="9"/>
      <c r="H69" s="17"/>
      <c r="I69" s="21"/>
      <c r="J69" s="17"/>
      <c r="K69" s="21"/>
      <c r="L69" s="9"/>
      <c r="M69" s="21"/>
      <c r="N69" s="21"/>
      <c r="O69" s="9"/>
      <c r="P69" s="9"/>
      <c r="Q69" s="9"/>
      <c r="R69" s="9"/>
      <c r="S69" s="9" t="s">
        <v>189</v>
      </c>
      <c r="T69" s="9" t="s">
        <v>122</v>
      </c>
      <c r="U69" s="9" t="s">
        <v>123</v>
      </c>
      <c r="V69" s="9" t="s">
        <v>277</v>
      </c>
      <c r="W69" s="9"/>
      <c r="X69" s="9"/>
      <c r="Y69" s="9"/>
    </row>
    <row r="70" spans="1:25" s="6" customFormat="1" ht="50.25" customHeight="1">
      <c r="A70" s="9"/>
      <c r="B70" s="9" t="s">
        <v>66</v>
      </c>
      <c r="C70" s="9"/>
      <c r="D70" s="9"/>
      <c r="E70" s="9"/>
      <c r="F70" s="17"/>
      <c r="G70" s="9"/>
      <c r="H70" s="17"/>
      <c r="I70" s="21"/>
      <c r="J70" s="17"/>
      <c r="K70" s="21"/>
      <c r="L70" s="9"/>
      <c r="M70" s="21"/>
      <c r="N70" s="21"/>
      <c r="O70" s="9"/>
      <c r="P70" s="9"/>
      <c r="Q70" s="9"/>
      <c r="R70" s="9"/>
      <c r="S70" s="9" t="s">
        <v>70</v>
      </c>
      <c r="T70" s="9" t="s">
        <v>122</v>
      </c>
      <c r="U70" s="9" t="s">
        <v>280</v>
      </c>
      <c r="V70" s="9" t="s">
        <v>281</v>
      </c>
      <c r="W70" s="9"/>
      <c r="X70" s="9"/>
      <c r="Y70" s="9"/>
    </row>
    <row r="71" spans="1:25" s="6" customFormat="1" ht="50.25" customHeight="1">
      <c r="A71" s="9" t="s">
        <v>91</v>
      </c>
      <c r="B71" s="9" t="s">
        <v>148</v>
      </c>
      <c r="C71" s="9">
        <v>5</v>
      </c>
      <c r="D71" s="9" t="s">
        <v>66</v>
      </c>
      <c r="E71" s="9">
        <v>2</v>
      </c>
      <c r="F71" s="17">
        <v>4809</v>
      </c>
      <c r="G71" s="9">
        <v>5</v>
      </c>
      <c r="H71" s="17">
        <v>5200</v>
      </c>
      <c r="I71" s="21">
        <v>1.0813058847993346</v>
      </c>
      <c r="J71" s="17">
        <v>4016</v>
      </c>
      <c r="K71" s="21">
        <v>0.83510085256810151</v>
      </c>
      <c r="L71" s="9" t="s">
        <v>67</v>
      </c>
      <c r="M71" s="21" t="s">
        <v>66</v>
      </c>
      <c r="N71" s="21">
        <v>0.90985974932248659</v>
      </c>
      <c r="O71" s="9" t="s">
        <v>70</v>
      </c>
      <c r="P71" s="9" t="s">
        <v>79</v>
      </c>
      <c r="Q71" s="9" t="s">
        <v>121</v>
      </c>
      <c r="R71" s="9" t="s">
        <v>282</v>
      </c>
      <c r="S71" s="9">
        <v>0</v>
      </c>
      <c r="T71" s="9">
        <v>0</v>
      </c>
      <c r="U71" s="9">
        <v>0</v>
      </c>
      <c r="V71" s="9">
        <v>0</v>
      </c>
      <c r="W71" s="9">
        <v>0</v>
      </c>
      <c r="X71" s="9">
        <v>0</v>
      </c>
      <c r="Y71" s="9">
        <v>0</v>
      </c>
    </row>
    <row r="72" spans="1:25" s="6" customFormat="1" ht="50.25" customHeight="1">
      <c r="A72" s="9" t="s">
        <v>107</v>
      </c>
      <c r="B72" s="9" t="s">
        <v>289</v>
      </c>
      <c r="C72" s="9">
        <v>5</v>
      </c>
      <c r="D72" s="9" t="s">
        <v>66</v>
      </c>
      <c r="E72" s="9">
        <v>2</v>
      </c>
      <c r="F72" s="17">
        <v>2727</v>
      </c>
      <c r="G72" s="9">
        <v>5</v>
      </c>
      <c r="H72" s="17">
        <v>2600</v>
      </c>
      <c r="I72" s="21">
        <v>0.9534286762009534</v>
      </c>
      <c r="J72" s="17">
        <v>3029</v>
      </c>
      <c r="K72" s="21">
        <v>1.1107444077741107</v>
      </c>
      <c r="L72" s="9" t="s">
        <v>67</v>
      </c>
      <c r="M72" s="21">
        <v>0.94546332270357836</v>
      </c>
      <c r="N72" s="21">
        <v>1.0408578577155962</v>
      </c>
      <c r="O72" s="9" t="s">
        <v>224</v>
      </c>
      <c r="P72" s="9" t="s">
        <v>6</v>
      </c>
      <c r="Q72" s="9" t="s">
        <v>94</v>
      </c>
      <c r="R72" s="9" t="s">
        <v>291</v>
      </c>
      <c r="S72" s="9">
        <v>0</v>
      </c>
      <c r="T72" s="9">
        <v>0</v>
      </c>
      <c r="U72" s="9">
        <v>0</v>
      </c>
      <c r="V72" s="9">
        <v>0</v>
      </c>
      <c r="W72" s="9">
        <v>0</v>
      </c>
      <c r="X72" s="9">
        <v>0</v>
      </c>
      <c r="Y72" s="9">
        <v>0</v>
      </c>
    </row>
    <row r="73" spans="1:25" s="6" customFormat="1" ht="50.25" customHeight="1">
      <c r="A73" s="9"/>
      <c r="B73" s="9" t="s">
        <v>66</v>
      </c>
      <c r="C73" s="9"/>
      <c r="D73" s="9"/>
      <c r="E73" s="9"/>
      <c r="F73" s="17"/>
      <c r="G73" s="9"/>
      <c r="H73" s="17"/>
      <c r="I73" s="21"/>
      <c r="J73" s="17"/>
      <c r="K73" s="21"/>
      <c r="L73" s="9"/>
      <c r="M73" s="21"/>
      <c r="N73" s="21"/>
      <c r="O73" s="9" t="s">
        <v>125</v>
      </c>
      <c r="P73" s="9" t="s">
        <v>6</v>
      </c>
      <c r="Q73" s="9" t="s">
        <v>71</v>
      </c>
      <c r="R73" s="9" t="s">
        <v>293</v>
      </c>
      <c r="S73" s="9"/>
      <c r="T73" s="9"/>
      <c r="U73" s="9"/>
      <c r="V73" s="9"/>
      <c r="W73" s="9"/>
      <c r="X73" s="9"/>
      <c r="Y73" s="9"/>
    </row>
    <row r="74" spans="1:25" s="6" customFormat="1" ht="50.25" customHeight="1">
      <c r="A74" s="9"/>
      <c r="B74" s="9" t="s">
        <v>66</v>
      </c>
      <c r="C74" s="9"/>
      <c r="D74" s="9"/>
      <c r="E74" s="9"/>
      <c r="F74" s="17"/>
      <c r="G74" s="9"/>
      <c r="H74" s="17"/>
      <c r="I74" s="21"/>
      <c r="J74" s="17"/>
      <c r="K74" s="21"/>
      <c r="L74" s="9"/>
      <c r="M74" s="21"/>
      <c r="N74" s="21"/>
      <c r="O74" s="9" t="s">
        <v>125</v>
      </c>
      <c r="P74" s="9" t="s">
        <v>6</v>
      </c>
      <c r="Q74" s="9" t="s">
        <v>294</v>
      </c>
      <c r="R74" s="9" t="s">
        <v>291</v>
      </c>
      <c r="S74" s="9"/>
      <c r="T74" s="9"/>
      <c r="U74" s="9"/>
      <c r="V74" s="9"/>
      <c r="W74" s="9"/>
      <c r="X74" s="9"/>
      <c r="Y74" s="9"/>
    </row>
    <row r="75" spans="1:25" s="5" customFormat="1" ht="50.25" customHeight="1">
      <c r="A75" s="9"/>
      <c r="B75" s="9" t="s">
        <v>66</v>
      </c>
      <c r="C75" s="9"/>
      <c r="D75" s="9"/>
      <c r="E75" s="9"/>
      <c r="F75" s="17"/>
      <c r="G75" s="9"/>
      <c r="H75" s="17"/>
      <c r="I75" s="21"/>
      <c r="J75" s="17"/>
      <c r="K75" s="21"/>
      <c r="L75" s="9"/>
      <c r="M75" s="21"/>
      <c r="N75" s="21"/>
      <c r="O75" s="9" t="s">
        <v>70</v>
      </c>
      <c r="P75" s="9" t="s">
        <v>6</v>
      </c>
      <c r="Q75" s="9" t="s">
        <v>80</v>
      </c>
      <c r="R75" s="9" t="s">
        <v>7</v>
      </c>
      <c r="S75" s="9"/>
      <c r="T75" s="9"/>
      <c r="U75" s="9"/>
      <c r="V75" s="9"/>
      <c r="W75" s="9"/>
      <c r="X75" s="9"/>
      <c r="Y75" s="9"/>
    </row>
    <row r="76" spans="1:25" s="5" customFormat="1" ht="50.25" customHeight="1">
      <c r="A76" s="9"/>
      <c r="B76" s="9" t="s">
        <v>66</v>
      </c>
      <c r="C76" s="9"/>
      <c r="D76" s="9"/>
      <c r="E76" s="9"/>
      <c r="F76" s="17"/>
      <c r="G76" s="9"/>
      <c r="H76" s="17"/>
      <c r="I76" s="21"/>
      <c r="J76" s="17"/>
      <c r="K76" s="21"/>
      <c r="L76" s="9"/>
      <c r="M76" s="21"/>
      <c r="N76" s="21"/>
      <c r="O76" s="9" t="s">
        <v>70</v>
      </c>
      <c r="P76" s="9" t="s">
        <v>79</v>
      </c>
      <c r="Q76" s="9" t="s">
        <v>110</v>
      </c>
      <c r="R76" s="9" t="s">
        <v>291</v>
      </c>
      <c r="S76" s="9"/>
      <c r="T76" s="9"/>
      <c r="U76" s="9"/>
      <c r="V76" s="9"/>
      <c r="W76" s="9"/>
      <c r="X76" s="9"/>
      <c r="Y76" s="9"/>
    </row>
    <row r="77" spans="1:25" s="5" customFormat="1" ht="50.25" customHeight="1">
      <c r="A77" s="9" t="s">
        <v>241</v>
      </c>
      <c r="B77" s="9" t="s">
        <v>289</v>
      </c>
      <c r="C77" s="9">
        <v>5</v>
      </c>
      <c r="D77" s="9" t="s">
        <v>66</v>
      </c>
      <c r="E77" s="9">
        <v>2</v>
      </c>
      <c r="F77" s="17">
        <v>5830</v>
      </c>
      <c r="G77" s="9">
        <v>5</v>
      </c>
      <c r="H77" s="17">
        <v>5772</v>
      </c>
      <c r="I77" s="21">
        <v>0.99005145797598626</v>
      </c>
      <c r="J77" s="17">
        <v>3603</v>
      </c>
      <c r="K77" s="21">
        <v>0.61801029159519727</v>
      </c>
      <c r="L77" s="9" t="s">
        <v>67</v>
      </c>
      <c r="M77" s="21">
        <v>0.97978121463598633</v>
      </c>
      <c r="N77" s="21">
        <v>0.58261375764043866</v>
      </c>
      <c r="O77" s="9" t="s">
        <v>136</v>
      </c>
      <c r="P77" s="9" t="s">
        <v>6</v>
      </c>
      <c r="Q77" s="9" t="s">
        <v>94</v>
      </c>
      <c r="R77" s="9" t="s">
        <v>291</v>
      </c>
      <c r="S77" s="9" t="s">
        <v>136</v>
      </c>
      <c r="T77" s="9" t="s">
        <v>21</v>
      </c>
      <c r="U77" s="9" t="s">
        <v>267</v>
      </c>
      <c r="V77" s="9">
        <v>0</v>
      </c>
      <c r="W77" s="9">
        <v>0</v>
      </c>
      <c r="X77" s="9">
        <v>0</v>
      </c>
      <c r="Y77" s="9">
        <v>0</v>
      </c>
    </row>
    <row r="78" spans="1:25" s="5" customFormat="1" ht="50.25" customHeight="1">
      <c r="A78" s="9"/>
      <c r="B78" s="9" t="s">
        <v>66</v>
      </c>
      <c r="C78" s="9"/>
      <c r="D78" s="9"/>
      <c r="E78" s="9"/>
      <c r="F78" s="17"/>
      <c r="G78" s="9"/>
      <c r="H78" s="17"/>
      <c r="I78" s="21"/>
      <c r="J78" s="17"/>
      <c r="K78" s="21"/>
      <c r="L78" s="9"/>
      <c r="M78" s="21"/>
      <c r="N78" s="21"/>
      <c r="O78" s="9" t="s">
        <v>125</v>
      </c>
      <c r="P78" s="9" t="s">
        <v>6</v>
      </c>
      <c r="Q78" s="9" t="s">
        <v>71</v>
      </c>
      <c r="R78" s="9" t="s">
        <v>293</v>
      </c>
      <c r="S78" s="9"/>
      <c r="T78" s="9"/>
      <c r="U78" s="9"/>
      <c r="V78" s="9"/>
      <c r="W78" s="9"/>
      <c r="X78" s="9"/>
      <c r="Y78" s="9"/>
    </row>
    <row r="79" spans="1:25" s="5" customFormat="1" ht="50.25" customHeight="1">
      <c r="A79" s="9"/>
      <c r="B79" s="9" t="s">
        <v>66</v>
      </c>
      <c r="C79" s="9"/>
      <c r="D79" s="9"/>
      <c r="E79" s="9"/>
      <c r="F79" s="17"/>
      <c r="G79" s="9"/>
      <c r="H79" s="17"/>
      <c r="I79" s="21"/>
      <c r="J79" s="17"/>
      <c r="K79" s="21"/>
      <c r="L79" s="9"/>
      <c r="M79" s="21"/>
      <c r="N79" s="21"/>
      <c r="O79" s="9" t="s">
        <v>125</v>
      </c>
      <c r="P79" s="9" t="s">
        <v>6</v>
      </c>
      <c r="Q79" s="9" t="s">
        <v>294</v>
      </c>
      <c r="R79" s="9" t="s">
        <v>291</v>
      </c>
      <c r="S79" s="9"/>
      <c r="T79" s="9"/>
      <c r="U79" s="9"/>
      <c r="V79" s="9"/>
      <c r="W79" s="9"/>
      <c r="X79" s="9"/>
      <c r="Y79" s="9"/>
    </row>
    <row r="80" spans="1:25" s="5" customFormat="1" ht="50.25" customHeight="1">
      <c r="A80" s="9"/>
      <c r="B80" s="9" t="s">
        <v>66</v>
      </c>
      <c r="C80" s="9"/>
      <c r="D80" s="9"/>
      <c r="E80" s="9"/>
      <c r="F80" s="17"/>
      <c r="G80" s="9"/>
      <c r="H80" s="17"/>
      <c r="I80" s="21"/>
      <c r="J80" s="17"/>
      <c r="K80" s="21"/>
      <c r="L80" s="9"/>
      <c r="M80" s="21"/>
      <c r="N80" s="21"/>
      <c r="O80" s="9" t="s">
        <v>70</v>
      </c>
      <c r="P80" s="9" t="s">
        <v>6</v>
      </c>
      <c r="Q80" s="9" t="s">
        <v>80</v>
      </c>
      <c r="R80" s="9" t="s">
        <v>7</v>
      </c>
      <c r="S80" s="9"/>
      <c r="T80" s="9"/>
      <c r="U80" s="9"/>
      <c r="V80" s="9"/>
      <c r="W80" s="9"/>
      <c r="X80" s="9"/>
      <c r="Y80" s="9"/>
    </row>
    <row r="81" spans="1:25" s="5" customFormat="1" ht="50.25" customHeight="1">
      <c r="A81" s="9"/>
      <c r="B81" s="9" t="s">
        <v>66</v>
      </c>
      <c r="C81" s="9"/>
      <c r="D81" s="9"/>
      <c r="E81" s="9"/>
      <c r="F81" s="17"/>
      <c r="G81" s="9"/>
      <c r="H81" s="17"/>
      <c r="I81" s="21"/>
      <c r="J81" s="17"/>
      <c r="K81" s="21"/>
      <c r="L81" s="9"/>
      <c r="M81" s="21"/>
      <c r="N81" s="21"/>
      <c r="O81" s="9" t="s">
        <v>70</v>
      </c>
      <c r="P81" s="9" t="s">
        <v>79</v>
      </c>
      <c r="Q81" s="9" t="s">
        <v>110</v>
      </c>
      <c r="R81" s="9" t="s">
        <v>291</v>
      </c>
      <c r="S81" s="9"/>
      <c r="T81" s="9"/>
      <c r="U81" s="9"/>
      <c r="V81" s="9"/>
      <c r="W81" s="9"/>
      <c r="X81" s="9"/>
      <c r="Y81" s="9"/>
    </row>
    <row r="82" spans="1:25" s="5" customFormat="1" ht="50.25" hidden="1" customHeight="1">
      <c r="A82" s="9" t="s">
        <v>297</v>
      </c>
      <c r="B82" s="9" t="s">
        <v>65</v>
      </c>
      <c r="C82" s="9">
        <v>5</v>
      </c>
      <c r="D82" s="9" t="s">
        <v>67</v>
      </c>
      <c r="E82" s="9">
        <v>2</v>
      </c>
      <c r="F82" s="17">
        <v>4363</v>
      </c>
      <c r="G82" s="9">
        <v>5</v>
      </c>
      <c r="H82" s="17">
        <v>4319</v>
      </c>
      <c r="I82" s="21">
        <v>0.98991519596607835</v>
      </c>
      <c r="J82" s="17">
        <v>5541</v>
      </c>
      <c r="K82" s="21">
        <v>1.2699977079990832</v>
      </c>
      <c r="L82" s="9" t="s">
        <v>66</v>
      </c>
      <c r="M82" s="21" t="s">
        <v>66</v>
      </c>
      <c r="N82" s="21" t="s">
        <v>66</v>
      </c>
      <c r="O82" s="9" t="s">
        <v>70</v>
      </c>
      <c r="P82" s="9" t="s">
        <v>6</v>
      </c>
      <c r="Q82" s="9" t="s">
        <v>94</v>
      </c>
      <c r="R82" s="9" t="s">
        <v>298</v>
      </c>
      <c r="S82" s="9" t="s">
        <v>70</v>
      </c>
      <c r="T82" s="9" t="s">
        <v>21</v>
      </c>
      <c r="U82" s="9" t="s">
        <v>161</v>
      </c>
      <c r="V82" s="9" t="s">
        <v>279</v>
      </c>
      <c r="W82" s="9" t="s">
        <v>70</v>
      </c>
      <c r="X82" s="9" t="s">
        <v>150</v>
      </c>
      <c r="Y82" s="9" t="s">
        <v>237</v>
      </c>
    </row>
    <row r="83" spans="1:25" s="5" customFormat="1" ht="50.25" customHeight="1">
      <c r="A83" s="9"/>
      <c r="B83" s="9" t="s">
        <v>66</v>
      </c>
      <c r="C83" s="9"/>
      <c r="D83" s="9"/>
      <c r="E83" s="9"/>
      <c r="F83" s="17"/>
      <c r="G83" s="9"/>
      <c r="H83" s="17"/>
      <c r="I83" s="21"/>
      <c r="J83" s="17"/>
      <c r="K83" s="21"/>
      <c r="L83" s="9"/>
      <c r="M83" s="21"/>
      <c r="N83" s="21"/>
      <c r="O83" s="9" t="s">
        <v>70</v>
      </c>
      <c r="P83" s="9" t="s">
        <v>6</v>
      </c>
      <c r="Q83" s="9" t="s">
        <v>71</v>
      </c>
      <c r="R83" s="9" t="s">
        <v>257</v>
      </c>
      <c r="S83" s="9" t="s">
        <v>70</v>
      </c>
      <c r="T83" s="9" t="s">
        <v>271</v>
      </c>
      <c r="U83" s="9" t="s">
        <v>163</v>
      </c>
      <c r="V83" s="9" t="s">
        <v>55</v>
      </c>
      <c r="W83" s="9"/>
      <c r="X83" s="9"/>
      <c r="Y83" s="9"/>
    </row>
    <row r="84" spans="1:25" s="5" customFormat="1" ht="50.25" customHeight="1">
      <c r="A84" s="9"/>
      <c r="B84" s="9" t="s">
        <v>66</v>
      </c>
      <c r="C84" s="9"/>
      <c r="D84" s="9"/>
      <c r="E84" s="9"/>
      <c r="F84" s="17"/>
      <c r="G84" s="9"/>
      <c r="H84" s="17"/>
      <c r="I84" s="21"/>
      <c r="J84" s="17"/>
      <c r="K84" s="21"/>
      <c r="L84" s="9"/>
      <c r="M84" s="21"/>
      <c r="N84" s="21"/>
      <c r="O84" s="9" t="s">
        <v>70</v>
      </c>
      <c r="P84" s="9" t="s">
        <v>79</v>
      </c>
      <c r="Q84" s="9" t="s">
        <v>78</v>
      </c>
      <c r="R84" s="9" t="s">
        <v>302</v>
      </c>
      <c r="S84" s="9"/>
      <c r="T84" s="9"/>
      <c r="U84" s="9"/>
      <c r="V84" s="9"/>
      <c r="W84" s="9"/>
      <c r="X84" s="9"/>
      <c r="Y84" s="9"/>
    </row>
    <row r="85" spans="1:25" s="5" customFormat="1" ht="50.25" customHeight="1">
      <c r="A85" s="9" t="s">
        <v>247</v>
      </c>
      <c r="B85" s="9" t="s">
        <v>303</v>
      </c>
      <c r="C85" s="9">
        <v>5</v>
      </c>
      <c r="D85" s="9" t="s">
        <v>66</v>
      </c>
      <c r="E85" s="9">
        <v>2</v>
      </c>
      <c r="F85" s="17">
        <v>10864</v>
      </c>
      <c r="G85" s="9">
        <v>5</v>
      </c>
      <c r="H85" s="17">
        <v>10538.08</v>
      </c>
      <c r="I85" s="21">
        <v>0.97</v>
      </c>
      <c r="J85" s="17">
        <v>10774</v>
      </c>
      <c r="K85" s="21">
        <v>0.99171575846833582</v>
      </c>
      <c r="L85" s="9" t="s">
        <v>67</v>
      </c>
      <c r="M85" s="21">
        <v>0.96999999999999986</v>
      </c>
      <c r="N85" s="21">
        <v>0.99171575846833571</v>
      </c>
      <c r="O85" s="9" t="s">
        <v>224</v>
      </c>
      <c r="P85" s="9" t="s">
        <v>6</v>
      </c>
      <c r="Q85" s="9" t="s">
        <v>94</v>
      </c>
      <c r="R85" s="9" t="s">
        <v>304</v>
      </c>
      <c r="S85" s="9" t="s">
        <v>70</v>
      </c>
      <c r="T85" s="9" t="s">
        <v>122</v>
      </c>
      <c r="U85" s="9" t="s">
        <v>123</v>
      </c>
      <c r="V85" s="9" t="s">
        <v>305</v>
      </c>
      <c r="W85" s="9">
        <v>0</v>
      </c>
      <c r="X85" s="9">
        <v>0</v>
      </c>
      <c r="Y85" s="9">
        <v>0</v>
      </c>
    </row>
    <row r="86" spans="1:25" s="5" customFormat="1" ht="50.25" customHeight="1">
      <c r="A86" s="9"/>
      <c r="B86" s="9" t="s">
        <v>66</v>
      </c>
      <c r="C86" s="9"/>
      <c r="D86" s="9"/>
      <c r="E86" s="9"/>
      <c r="F86" s="17"/>
      <c r="G86" s="9"/>
      <c r="H86" s="17"/>
      <c r="I86" s="21"/>
      <c r="J86" s="17"/>
      <c r="K86" s="21"/>
      <c r="L86" s="9"/>
      <c r="M86" s="21"/>
      <c r="N86" s="21"/>
      <c r="O86" s="9" t="s">
        <v>70</v>
      </c>
      <c r="P86" s="9" t="s">
        <v>6</v>
      </c>
      <c r="Q86" s="9" t="s">
        <v>86</v>
      </c>
      <c r="R86" s="9" t="s">
        <v>308</v>
      </c>
      <c r="S86" s="9"/>
      <c r="T86" s="9"/>
      <c r="U86" s="9"/>
      <c r="V86" s="9"/>
      <c r="W86" s="9"/>
      <c r="X86" s="9"/>
      <c r="Y86" s="9"/>
    </row>
    <row r="87" spans="1:25" s="5" customFormat="1" ht="50.25" customHeight="1">
      <c r="A87" s="9"/>
      <c r="B87" s="9" t="s">
        <v>66</v>
      </c>
      <c r="C87" s="9"/>
      <c r="D87" s="9"/>
      <c r="E87" s="9"/>
      <c r="F87" s="17"/>
      <c r="G87" s="9"/>
      <c r="H87" s="17"/>
      <c r="I87" s="21"/>
      <c r="J87" s="17"/>
      <c r="K87" s="21"/>
      <c r="L87" s="9"/>
      <c r="M87" s="21"/>
      <c r="N87" s="21"/>
      <c r="O87" s="9" t="s">
        <v>70</v>
      </c>
      <c r="P87" s="9" t="s">
        <v>79</v>
      </c>
      <c r="Q87" s="9" t="s">
        <v>203</v>
      </c>
      <c r="R87" s="9" t="s">
        <v>11</v>
      </c>
      <c r="S87" s="9"/>
      <c r="T87" s="9"/>
      <c r="U87" s="9"/>
      <c r="V87" s="9"/>
      <c r="W87" s="9"/>
      <c r="X87" s="9"/>
      <c r="Y87" s="9"/>
    </row>
    <row r="88" spans="1:25" s="5" customFormat="1" ht="50.25" customHeight="1">
      <c r="A88" s="9"/>
      <c r="B88" s="9" t="s">
        <v>66</v>
      </c>
      <c r="C88" s="9"/>
      <c r="D88" s="9"/>
      <c r="E88" s="9"/>
      <c r="F88" s="17"/>
      <c r="G88" s="9"/>
      <c r="H88" s="17"/>
      <c r="I88" s="21"/>
      <c r="J88" s="17"/>
      <c r="K88" s="21"/>
      <c r="L88" s="9"/>
      <c r="M88" s="21"/>
      <c r="N88" s="21"/>
      <c r="O88" s="9" t="s">
        <v>70</v>
      </c>
      <c r="P88" s="9" t="s">
        <v>6</v>
      </c>
      <c r="Q88" s="9" t="s">
        <v>94</v>
      </c>
      <c r="R88" s="9" t="s">
        <v>309</v>
      </c>
      <c r="S88" s="9" t="s">
        <v>70</v>
      </c>
      <c r="T88" s="9" t="s">
        <v>21</v>
      </c>
      <c r="U88" s="9" t="s">
        <v>157</v>
      </c>
      <c r="V88" s="9" t="s">
        <v>287</v>
      </c>
      <c r="W88" s="9"/>
      <c r="X88" s="9"/>
      <c r="Y88" s="9"/>
    </row>
    <row r="89" spans="1:25" s="5" customFormat="1" ht="50.25" customHeight="1">
      <c r="A89" s="9"/>
      <c r="B89" s="9" t="s">
        <v>66</v>
      </c>
      <c r="C89" s="9"/>
      <c r="D89" s="9"/>
      <c r="E89" s="9"/>
      <c r="F89" s="17"/>
      <c r="G89" s="9"/>
      <c r="H89" s="17"/>
      <c r="I89" s="21"/>
      <c r="J89" s="17"/>
      <c r="K89" s="21"/>
      <c r="L89" s="9"/>
      <c r="M89" s="21"/>
      <c r="N89" s="21"/>
      <c r="O89" s="9" t="s">
        <v>70</v>
      </c>
      <c r="P89" s="9" t="s">
        <v>6</v>
      </c>
      <c r="Q89" s="9" t="s">
        <v>71</v>
      </c>
      <c r="R89" s="9" t="s">
        <v>310</v>
      </c>
      <c r="S89" s="9" t="s">
        <v>70</v>
      </c>
      <c r="T89" s="9" t="s">
        <v>21</v>
      </c>
      <c r="U89" s="9" t="s">
        <v>161</v>
      </c>
      <c r="V89" s="9" t="s">
        <v>85</v>
      </c>
      <c r="W89" s="9"/>
      <c r="X89" s="9"/>
      <c r="Y89" s="9"/>
    </row>
    <row r="90" spans="1:25" s="5" customFormat="1" ht="50.25" customHeight="1">
      <c r="A90" s="9"/>
      <c r="B90" s="9" t="s">
        <v>66</v>
      </c>
      <c r="C90" s="9"/>
      <c r="D90" s="9"/>
      <c r="E90" s="9"/>
      <c r="F90" s="17"/>
      <c r="G90" s="9"/>
      <c r="H90" s="17"/>
      <c r="I90" s="21"/>
      <c r="J90" s="17"/>
      <c r="K90" s="21"/>
      <c r="L90" s="9"/>
      <c r="M90" s="21"/>
      <c r="N90" s="21"/>
      <c r="O90" s="9" t="s">
        <v>70</v>
      </c>
      <c r="P90" s="9" t="s">
        <v>6</v>
      </c>
      <c r="Q90" s="9" t="s">
        <v>71</v>
      </c>
      <c r="R90" s="9" t="s">
        <v>106</v>
      </c>
      <c r="S90" s="9" t="s">
        <v>70</v>
      </c>
      <c r="T90" s="9" t="s">
        <v>21</v>
      </c>
      <c r="U90" s="9" t="s">
        <v>102</v>
      </c>
      <c r="V90" s="9" t="s">
        <v>278</v>
      </c>
      <c r="W90" s="9"/>
      <c r="X90" s="9"/>
      <c r="Y90" s="9"/>
    </row>
    <row r="91" spans="1:25" s="5" customFormat="1" ht="50.25" customHeight="1">
      <c r="A91" s="9"/>
      <c r="B91" s="9" t="s">
        <v>66</v>
      </c>
      <c r="C91" s="9"/>
      <c r="D91" s="9"/>
      <c r="E91" s="9"/>
      <c r="F91" s="17"/>
      <c r="G91" s="9"/>
      <c r="H91" s="17"/>
      <c r="I91" s="21"/>
      <c r="J91" s="17"/>
      <c r="K91" s="21"/>
      <c r="L91" s="9"/>
      <c r="M91" s="21"/>
      <c r="N91" s="21"/>
      <c r="O91" s="9" t="s">
        <v>70</v>
      </c>
      <c r="P91" s="9" t="s">
        <v>6</v>
      </c>
      <c r="Q91" s="9" t="s">
        <v>140</v>
      </c>
      <c r="R91" s="9" t="s">
        <v>311</v>
      </c>
      <c r="S91" s="9"/>
      <c r="T91" s="9"/>
      <c r="U91" s="9"/>
      <c r="V91" s="9"/>
      <c r="W91" s="9"/>
      <c r="X91" s="9"/>
      <c r="Y91" s="9"/>
    </row>
    <row r="92" spans="1:25" s="5" customFormat="1" ht="50.25" customHeight="1">
      <c r="A92" s="9"/>
      <c r="B92" s="9" t="s">
        <v>66</v>
      </c>
      <c r="C92" s="9"/>
      <c r="D92" s="9"/>
      <c r="E92" s="9"/>
      <c r="F92" s="17"/>
      <c r="G92" s="9"/>
      <c r="H92" s="17"/>
      <c r="I92" s="21"/>
      <c r="J92" s="17"/>
      <c r="K92" s="21"/>
      <c r="L92" s="9"/>
      <c r="M92" s="21"/>
      <c r="N92" s="21"/>
      <c r="O92" s="9" t="s">
        <v>70</v>
      </c>
      <c r="P92" s="9" t="s">
        <v>6</v>
      </c>
      <c r="Q92" s="9" t="s">
        <v>186</v>
      </c>
      <c r="R92" s="9" t="s">
        <v>312</v>
      </c>
      <c r="S92" s="9"/>
      <c r="T92" s="9"/>
      <c r="U92" s="9"/>
      <c r="V92" s="9"/>
      <c r="W92" s="9"/>
      <c r="X92" s="9"/>
      <c r="Y92" s="9"/>
    </row>
    <row r="93" spans="1:25" s="5" customFormat="1" ht="50.25" customHeight="1">
      <c r="A93" s="9"/>
      <c r="B93" s="9" t="s">
        <v>66</v>
      </c>
      <c r="C93" s="9"/>
      <c r="D93" s="9"/>
      <c r="E93" s="9"/>
      <c r="F93" s="17"/>
      <c r="G93" s="9"/>
      <c r="H93" s="17"/>
      <c r="I93" s="21"/>
      <c r="J93" s="17"/>
      <c r="K93" s="21"/>
      <c r="L93" s="9"/>
      <c r="M93" s="21"/>
      <c r="N93" s="21"/>
      <c r="O93" s="9" t="s">
        <v>70</v>
      </c>
      <c r="P93" s="9" t="s">
        <v>6</v>
      </c>
      <c r="Q93" s="9" t="s">
        <v>132</v>
      </c>
      <c r="R93" s="9" t="s">
        <v>90</v>
      </c>
      <c r="S93" s="9"/>
      <c r="T93" s="9"/>
      <c r="U93" s="9"/>
      <c r="V93" s="9"/>
      <c r="W93" s="9"/>
      <c r="X93" s="9"/>
      <c r="Y93" s="9"/>
    </row>
    <row r="94" spans="1:25" s="5" customFormat="1" ht="50.25" customHeight="1">
      <c r="A94" s="9"/>
      <c r="B94" s="9" t="s">
        <v>66</v>
      </c>
      <c r="C94" s="9"/>
      <c r="D94" s="9"/>
      <c r="E94" s="9"/>
      <c r="F94" s="17"/>
      <c r="G94" s="9"/>
      <c r="H94" s="17"/>
      <c r="I94" s="21"/>
      <c r="J94" s="17"/>
      <c r="K94" s="21"/>
      <c r="L94" s="9"/>
      <c r="M94" s="21"/>
      <c r="N94" s="21"/>
      <c r="O94" s="9" t="s">
        <v>70</v>
      </c>
      <c r="P94" s="9" t="s">
        <v>6</v>
      </c>
      <c r="Q94" s="9" t="s">
        <v>132</v>
      </c>
      <c r="R94" s="9" t="s">
        <v>313</v>
      </c>
      <c r="S94" s="9"/>
      <c r="T94" s="9"/>
      <c r="U94" s="9"/>
      <c r="V94" s="9"/>
      <c r="W94" s="9"/>
      <c r="X94" s="9"/>
      <c r="Y94" s="9"/>
    </row>
    <row r="95" spans="1:25" s="5" customFormat="1" ht="50.25" customHeight="1">
      <c r="A95" s="9"/>
      <c r="B95" s="9" t="s">
        <v>66</v>
      </c>
      <c r="C95" s="9"/>
      <c r="D95" s="9"/>
      <c r="E95" s="9"/>
      <c r="F95" s="17"/>
      <c r="G95" s="9"/>
      <c r="H95" s="17"/>
      <c r="I95" s="21"/>
      <c r="J95" s="17"/>
      <c r="K95" s="21"/>
      <c r="L95" s="9"/>
      <c r="M95" s="21"/>
      <c r="N95" s="21"/>
      <c r="O95" s="9" t="s">
        <v>70</v>
      </c>
      <c r="P95" s="9" t="s">
        <v>6</v>
      </c>
      <c r="Q95" s="9" t="s">
        <v>86</v>
      </c>
      <c r="R95" s="9" t="s">
        <v>227</v>
      </c>
      <c r="S95" s="9"/>
      <c r="T95" s="9"/>
      <c r="U95" s="9"/>
      <c r="V95" s="9"/>
      <c r="W95" s="9"/>
      <c r="X95" s="9"/>
      <c r="Y95" s="9"/>
    </row>
    <row r="96" spans="1:25" s="5" customFormat="1" ht="50.25" customHeight="1">
      <c r="A96" s="9" t="s">
        <v>234</v>
      </c>
      <c r="B96" s="9" t="s">
        <v>223</v>
      </c>
      <c r="C96" s="9">
        <v>5</v>
      </c>
      <c r="D96" s="9" t="s">
        <v>66</v>
      </c>
      <c r="E96" s="9">
        <v>2</v>
      </c>
      <c r="F96" s="17">
        <v>4612</v>
      </c>
      <c r="G96" s="9">
        <v>5</v>
      </c>
      <c r="H96" s="17">
        <v>2500</v>
      </c>
      <c r="I96" s="21">
        <v>0.54206418039895921</v>
      </c>
      <c r="J96" s="17">
        <v>3235</v>
      </c>
      <c r="K96" s="21">
        <v>0.70143104943625323</v>
      </c>
      <c r="L96" s="9" t="s">
        <v>67</v>
      </c>
      <c r="M96" s="21">
        <v>0.56455210011151025</v>
      </c>
      <c r="N96" s="21">
        <v>0.63083193600163578</v>
      </c>
      <c r="O96" s="9" t="s">
        <v>70</v>
      </c>
      <c r="P96" s="9" t="s">
        <v>6</v>
      </c>
      <c r="Q96" s="9" t="s">
        <v>71</v>
      </c>
      <c r="R96" s="9" t="s">
        <v>314</v>
      </c>
      <c r="S96" s="9" t="s">
        <v>70</v>
      </c>
      <c r="T96" s="9" t="s">
        <v>21</v>
      </c>
      <c r="U96" s="9" t="s">
        <v>157</v>
      </c>
      <c r="V96" s="9" t="s">
        <v>180</v>
      </c>
      <c r="W96" s="9">
        <v>0</v>
      </c>
      <c r="X96" s="9">
        <v>0</v>
      </c>
      <c r="Y96" s="9">
        <v>0</v>
      </c>
    </row>
    <row r="97" spans="1:25" s="5" customFormat="1" ht="50.25" customHeight="1">
      <c r="A97" s="9"/>
      <c r="B97" s="9" t="s">
        <v>66</v>
      </c>
      <c r="C97" s="9"/>
      <c r="D97" s="9"/>
      <c r="E97" s="9"/>
      <c r="F97" s="17"/>
      <c r="G97" s="9"/>
      <c r="H97" s="17"/>
      <c r="I97" s="21"/>
      <c r="J97" s="17"/>
      <c r="K97" s="21"/>
      <c r="L97" s="9"/>
      <c r="M97" s="21"/>
      <c r="N97" s="21"/>
      <c r="O97" s="9" t="s">
        <v>70</v>
      </c>
      <c r="P97" s="9" t="s">
        <v>6</v>
      </c>
      <c r="Q97" s="9" t="s">
        <v>71</v>
      </c>
      <c r="R97" s="9" t="s">
        <v>315</v>
      </c>
      <c r="S97" s="9" t="s">
        <v>70</v>
      </c>
      <c r="T97" s="9" t="s">
        <v>21</v>
      </c>
      <c r="U97" s="9" t="s">
        <v>102</v>
      </c>
      <c r="V97" s="9" t="s">
        <v>167</v>
      </c>
      <c r="W97" s="9"/>
      <c r="X97" s="9"/>
      <c r="Y97" s="9"/>
    </row>
    <row r="98" spans="1:25" s="5" customFormat="1" ht="50.25" customHeight="1">
      <c r="A98" s="9"/>
      <c r="B98" s="9" t="s">
        <v>66</v>
      </c>
      <c r="C98" s="9"/>
      <c r="D98" s="9"/>
      <c r="E98" s="9"/>
      <c r="F98" s="17"/>
      <c r="G98" s="9"/>
      <c r="H98" s="17"/>
      <c r="I98" s="21"/>
      <c r="J98" s="17"/>
      <c r="K98" s="21"/>
      <c r="L98" s="9"/>
      <c r="M98" s="21"/>
      <c r="N98" s="21"/>
      <c r="O98" s="9" t="s">
        <v>70</v>
      </c>
      <c r="P98" s="9" t="s">
        <v>6</v>
      </c>
      <c r="Q98" s="9" t="s">
        <v>140</v>
      </c>
      <c r="R98" s="9" t="s">
        <v>316</v>
      </c>
      <c r="S98" s="9"/>
      <c r="T98" s="9"/>
      <c r="U98" s="9"/>
      <c r="V98" s="9"/>
      <c r="W98" s="9"/>
      <c r="X98" s="9"/>
      <c r="Y98" s="9"/>
    </row>
    <row r="99" spans="1:25" s="5" customFormat="1" ht="50.25" customHeight="1">
      <c r="A99" s="9"/>
      <c r="B99" s="9" t="s">
        <v>66</v>
      </c>
      <c r="C99" s="9"/>
      <c r="D99" s="9"/>
      <c r="E99" s="9"/>
      <c r="F99" s="17"/>
      <c r="G99" s="9"/>
      <c r="H99" s="17"/>
      <c r="I99" s="21"/>
      <c r="J99" s="17"/>
      <c r="K99" s="21"/>
      <c r="L99" s="9"/>
      <c r="M99" s="21"/>
      <c r="N99" s="21"/>
      <c r="O99" s="9" t="s">
        <v>70</v>
      </c>
      <c r="P99" s="9" t="s">
        <v>6</v>
      </c>
      <c r="Q99" s="9" t="s">
        <v>108</v>
      </c>
      <c r="R99" s="9" t="s">
        <v>317</v>
      </c>
      <c r="S99" s="9"/>
      <c r="T99" s="9"/>
      <c r="U99" s="9"/>
      <c r="V99" s="9"/>
      <c r="W99" s="9"/>
      <c r="X99" s="9"/>
      <c r="Y99" s="9"/>
    </row>
    <row r="100" spans="1:25" s="5" customFormat="1" ht="50.25" customHeight="1">
      <c r="A100" s="9"/>
      <c r="B100" s="9" t="s">
        <v>66</v>
      </c>
      <c r="C100" s="9"/>
      <c r="D100" s="9"/>
      <c r="E100" s="9"/>
      <c r="F100" s="17"/>
      <c r="G100" s="9"/>
      <c r="H100" s="17"/>
      <c r="I100" s="21"/>
      <c r="J100" s="17"/>
      <c r="K100" s="21"/>
      <c r="L100" s="9"/>
      <c r="M100" s="21"/>
      <c r="N100" s="21"/>
      <c r="O100" s="9" t="s">
        <v>70</v>
      </c>
      <c r="P100" s="9" t="s">
        <v>6</v>
      </c>
      <c r="Q100" s="9" t="s">
        <v>274</v>
      </c>
      <c r="R100" s="9" t="s">
        <v>115</v>
      </c>
      <c r="S100" s="9"/>
      <c r="T100" s="9"/>
      <c r="U100" s="9"/>
      <c r="V100" s="9"/>
      <c r="W100" s="9"/>
      <c r="X100" s="9"/>
      <c r="Y100" s="9"/>
    </row>
    <row r="101" spans="1:25" s="5" customFormat="1" ht="50.25" customHeight="1">
      <c r="A101" s="9"/>
      <c r="B101" s="9" t="s">
        <v>66</v>
      </c>
      <c r="C101" s="9"/>
      <c r="D101" s="9"/>
      <c r="E101" s="9"/>
      <c r="F101" s="17"/>
      <c r="G101" s="9"/>
      <c r="H101" s="17"/>
      <c r="I101" s="21"/>
      <c r="J101" s="17"/>
      <c r="K101" s="21"/>
      <c r="L101" s="9"/>
      <c r="M101" s="21"/>
      <c r="N101" s="21"/>
      <c r="O101" s="9" t="s">
        <v>70</v>
      </c>
      <c r="P101" s="9" t="s">
        <v>6</v>
      </c>
      <c r="Q101" s="9" t="s">
        <v>132</v>
      </c>
      <c r="R101" s="9" t="s">
        <v>318</v>
      </c>
      <c r="S101" s="9"/>
      <c r="T101" s="9"/>
      <c r="U101" s="9"/>
      <c r="V101" s="9"/>
      <c r="W101" s="9"/>
      <c r="X101" s="9"/>
      <c r="Y101" s="9"/>
    </row>
    <row r="102" spans="1:25" s="5" customFormat="1" ht="50.25" customHeight="1">
      <c r="A102" s="9"/>
      <c r="B102" s="9" t="s">
        <v>66</v>
      </c>
      <c r="C102" s="9"/>
      <c r="D102" s="9"/>
      <c r="E102" s="9"/>
      <c r="F102" s="17"/>
      <c r="G102" s="9"/>
      <c r="H102" s="17"/>
      <c r="I102" s="21"/>
      <c r="J102" s="17"/>
      <c r="K102" s="21"/>
      <c r="L102" s="9"/>
      <c r="M102" s="21"/>
      <c r="N102" s="21"/>
      <c r="O102" s="9" t="s">
        <v>70</v>
      </c>
      <c r="P102" s="9" t="s">
        <v>6</v>
      </c>
      <c r="Q102" s="9" t="s">
        <v>97</v>
      </c>
      <c r="R102" s="9" t="s">
        <v>319</v>
      </c>
      <c r="S102" s="9"/>
      <c r="T102" s="9"/>
      <c r="U102" s="9"/>
      <c r="V102" s="9"/>
      <c r="W102" s="9"/>
      <c r="X102" s="9"/>
      <c r="Y102" s="9"/>
    </row>
    <row r="103" spans="1:25" s="5" customFormat="1" ht="50.25" customHeight="1">
      <c r="A103" s="9"/>
      <c r="B103" s="9" t="s">
        <v>66</v>
      </c>
      <c r="C103" s="9"/>
      <c r="D103" s="9"/>
      <c r="E103" s="9"/>
      <c r="F103" s="17"/>
      <c r="G103" s="9"/>
      <c r="H103" s="17"/>
      <c r="I103" s="21"/>
      <c r="J103" s="17"/>
      <c r="K103" s="21"/>
      <c r="L103" s="9"/>
      <c r="M103" s="21"/>
      <c r="N103" s="21"/>
      <c r="O103" s="9" t="s">
        <v>70</v>
      </c>
      <c r="P103" s="9" t="s">
        <v>6</v>
      </c>
      <c r="Q103" s="9" t="s">
        <v>242</v>
      </c>
      <c r="R103" s="9" t="s">
        <v>291</v>
      </c>
      <c r="S103" s="9"/>
      <c r="T103" s="9"/>
      <c r="U103" s="9"/>
      <c r="V103" s="9"/>
      <c r="W103" s="9"/>
      <c r="X103" s="9"/>
      <c r="Y103" s="9"/>
    </row>
  </sheetData>
  <autoFilter ref="A3:Y103">
    <filterColumn colId="3">
      <filters blank="1"/>
    </filterColumn>
  </autoFilter>
  <phoneticPr fontId="20"/>
  <pageMargins left="0.79" right="0.79" top="0.98" bottom="0.98" header="0.51" footer="0.51"/>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2"/>
  </sheetPr>
  <dimension ref="A1:Z6"/>
  <sheetViews>
    <sheetView showZeros="0" tabSelected="1" zoomScale="80" zoomScaleNormal="80" workbookViewId="0">
      <pane xSplit="1" ySplit="3" topLeftCell="B4" activePane="bottomRight" state="frozen"/>
      <selection pane="topRight"/>
      <selection pane="bottomLeft"/>
      <selection pane="bottomRight" activeCell="B26" sqref="B26"/>
    </sheetView>
  </sheetViews>
  <sheetFormatPr defaultColWidth="9" defaultRowHeight="13.5"/>
  <cols>
    <col min="1" max="1" width="30.5" bestFit="1" customWidth="1"/>
    <col min="2" max="2" width="24.5" customWidth="1"/>
    <col min="3" max="3" width="9.75" customWidth="1"/>
    <col min="4" max="4" width="9.625" style="1" customWidth="1"/>
    <col min="5" max="5" width="9.625" customWidth="1"/>
    <col min="6" max="6" width="9.625" style="2" customWidth="1"/>
    <col min="7" max="7" width="9.625" customWidth="1"/>
    <col min="8" max="8" width="9.625" style="2" customWidth="1"/>
    <col min="9" max="9" width="9.625" style="3" customWidth="1"/>
    <col min="10" max="10" width="9.625" style="2" customWidth="1"/>
    <col min="11" max="11" width="9.625" style="3" customWidth="1"/>
    <col min="12" max="12" width="9.625" style="1" customWidth="1"/>
    <col min="13" max="14" width="9.625" style="3" customWidth="1"/>
    <col min="15" max="16" width="9.625" customWidth="1"/>
    <col min="17" max="17" width="40.625" style="4" customWidth="1"/>
    <col min="18" max="18" width="60.625" customWidth="1"/>
    <col min="20" max="21" width="40.625" customWidth="1"/>
    <col min="22" max="22" width="60.625" customWidth="1"/>
    <col min="23" max="23" width="9.625" customWidth="1"/>
    <col min="24" max="24" width="40.625" customWidth="1"/>
    <col min="25" max="25" width="9.625" customWidth="1"/>
    <col min="26" max="26" width="60.625" customWidth="1"/>
  </cols>
  <sheetData>
    <row r="1" spans="1:26">
      <c r="A1" t="s">
        <v>233</v>
      </c>
    </row>
    <row r="2" spans="1:26">
      <c r="A2" s="7"/>
      <c r="B2" s="7"/>
      <c r="C2" s="7"/>
      <c r="D2" s="10" t="s">
        <v>8</v>
      </c>
      <c r="E2" s="13"/>
      <c r="F2" s="15"/>
      <c r="G2" s="13"/>
      <c r="H2" s="15"/>
      <c r="I2" s="19"/>
      <c r="J2" s="15"/>
      <c r="K2" s="24"/>
      <c r="L2" s="11" t="s">
        <v>12</v>
      </c>
      <c r="M2" s="19"/>
      <c r="N2" s="24"/>
      <c r="O2" s="26" t="s">
        <v>19</v>
      </c>
      <c r="P2" s="29"/>
      <c r="Q2" s="30"/>
      <c r="R2" s="29"/>
      <c r="S2" s="26" t="s">
        <v>5</v>
      </c>
      <c r="T2" s="29"/>
      <c r="U2" s="29"/>
      <c r="V2" s="29"/>
      <c r="W2" s="26" t="s">
        <v>15</v>
      </c>
      <c r="X2" s="29"/>
      <c r="Y2" s="29"/>
      <c r="Z2" s="29"/>
    </row>
    <row r="3" spans="1:26" ht="22.5">
      <c r="A3" s="8" t="s">
        <v>26</v>
      </c>
      <c r="B3" s="8" t="s">
        <v>28</v>
      </c>
      <c r="C3" s="8" t="s">
        <v>33</v>
      </c>
      <c r="D3" s="11" t="s">
        <v>35</v>
      </c>
      <c r="E3" s="14" t="s">
        <v>39</v>
      </c>
      <c r="F3" s="16" t="s">
        <v>41</v>
      </c>
      <c r="G3" s="14" t="s">
        <v>44</v>
      </c>
      <c r="H3" s="16" t="s">
        <v>47</v>
      </c>
      <c r="I3" s="20" t="s">
        <v>13</v>
      </c>
      <c r="J3" s="23" t="s">
        <v>48</v>
      </c>
      <c r="K3" s="25" t="s">
        <v>38</v>
      </c>
      <c r="L3" s="11" t="s">
        <v>35</v>
      </c>
      <c r="M3" s="20" t="s">
        <v>13</v>
      </c>
      <c r="N3" s="25" t="s">
        <v>38</v>
      </c>
      <c r="O3" s="27" t="s">
        <v>53</v>
      </c>
      <c r="P3" s="27" t="s">
        <v>9</v>
      </c>
      <c r="Q3" s="31" t="s">
        <v>1</v>
      </c>
      <c r="R3" s="27" t="s">
        <v>57</v>
      </c>
      <c r="S3" s="27" t="s">
        <v>53</v>
      </c>
      <c r="T3" s="27" t="s">
        <v>9</v>
      </c>
      <c r="U3" s="27" t="s">
        <v>1</v>
      </c>
      <c r="V3" s="27" t="s">
        <v>57</v>
      </c>
      <c r="W3" s="27" t="s">
        <v>53</v>
      </c>
      <c r="X3" s="27" t="s">
        <v>3</v>
      </c>
      <c r="Y3" s="27" t="s">
        <v>58</v>
      </c>
      <c r="Z3" s="27" t="s">
        <v>24</v>
      </c>
    </row>
    <row r="4" spans="1:26" s="32" customFormat="1" ht="50.25" customHeight="1">
      <c r="A4" s="33" t="s">
        <v>301</v>
      </c>
      <c r="B4" s="33" t="s">
        <v>290</v>
      </c>
      <c r="C4" s="33">
        <v>5</v>
      </c>
      <c r="D4" s="34" t="s">
        <v>67</v>
      </c>
      <c r="E4" s="33">
        <v>2</v>
      </c>
      <c r="F4" s="35">
        <v>25706.1</v>
      </c>
      <c r="G4" s="33">
        <v>5</v>
      </c>
      <c r="H4" s="35">
        <v>25012.1</v>
      </c>
      <c r="I4" s="36">
        <v>0.9730025169123282</v>
      </c>
      <c r="J4" s="35">
        <v>23228.1</v>
      </c>
      <c r="K4" s="36">
        <v>0.90360264684257841</v>
      </c>
      <c r="L4" s="34"/>
      <c r="M4" s="36" t="s">
        <v>66</v>
      </c>
      <c r="N4" s="36" t="s">
        <v>66</v>
      </c>
      <c r="O4" s="33" t="s">
        <v>70</v>
      </c>
      <c r="P4" s="33" t="s">
        <v>6</v>
      </c>
      <c r="Q4" s="33" t="s">
        <v>94</v>
      </c>
      <c r="R4" s="33" t="s">
        <v>59</v>
      </c>
      <c r="S4" s="33" t="s">
        <v>70</v>
      </c>
      <c r="T4" s="33" t="s">
        <v>122</v>
      </c>
      <c r="U4" s="33" t="s">
        <v>213</v>
      </c>
      <c r="V4" s="33" t="s">
        <v>164</v>
      </c>
      <c r="W4" s="33" t="s">
        <v>66</v>
      </c>
      <c r="X4" s="33" t="s">
        <v>66</v>
      </c>
      <c r="Y4" s="33" t="s">
        <v>66</v>
      </c>
      <c r="Z4" s="33">
        <v>0</v>
      </c>
    </row>
    <row r="5" spans="1:26" s="32" customFormat="1" ht="50.25" customHeight="1">
      <c r="A5" s="33"/>
      <c r="B5" s="33"/>
      <c r="C5" s="33"/>
      <c r="D5" s="34"/>
      <c r="E5" s="33"/>
      <c r="F5" s="35"/>
      <c r="G5" s="33"/>
      <c r="H5" s="35"/>
      <c r="I5" s="36"/>
      <c r="J5" s="35"/>
      <c r="K5" s="36"/>
      <c r="L5" s="34"/>
      <c r="M5" s="36"/>
      <c r="N5" s="36"/>
      <c r="O5" s="33" t="s">
        <v>66</v>
      </c>
      <c r="P5" s="33" t="s">
        <v>66</v>
      </c>
      <c r="Q5" s="33" t="s">
        <v>66</v>
      </c>
      <c r="R5" s="33">
        <v>0</v>
      </c>
      <c r="S5" s="33" t="s">
        <v>70</v>
      </c>
      <c r="T5" s="33" t="s">
        <v>122</v>
      </c>
      <c r="U5" s="33" t="s">
        <v>213</v>
      </c>
      <c r="V5" s="33" t="s">
        <v>322</v>
      </c>
      <c r="W5" s="33" t="s">
        <v>66</v>
      </c>
      <c r="X5" s="33" t="s">
        <v>66</v>
      </c>
      <c r="Y5" s="33" t="s">
        <v>66</v>
      </c>
      <c r="Z5" s="33">
        <v>0</v>
      </c>
    </row>
    <row r="6" spans="1:26" s="32" customFormat="1" ht="50.25" customHeight="1">
      <c r="A6" s="33"/>
      <c r="B6" s="33"/>
      <c r="C6" s="33"/>
      <c r="D6" s="34"/>
      <c r="E6" s="33"/>
      <c r="F6" s="35"/>
      <c r="G6" s="33"/>
      <c r="H6" s="35"/>
      <c r="I6" s="36"/>
      <c r="J6" s="35"/>
      <c r="K6" s="36"/>
      <c r="L6" s="34"/>
      <c r="M6" s="36"/>
      <c r="N6" s="36"/>
      <c r="O6" s="33" t="s">
        <v>66</v>
      </c>
      <c r="P6" s="33" t="s">
        <v>66</v>
      </c>
      <c r="Q6" s="33" t="s">
        <v>66</v>
      </c>
      <c r="R6" s="33">
        <v>0</v>
      </c>
      <c r="S6" s="33" t="s">
        <v>70</v>
      </c>
      <c r="T6" s="33" t="s">
        <v>122</v>
      </c>
      <c r="U6" s="33" t="s">
        <v>213</v>
      </c>
      <c r="V6" s="33" t="s">
        <v>324</v>
      </c>
      <c r="W6" s="33" t="s">
        <v>66</v>
      </c>
      <c r="X6" s="33" t="s">
        <v>66</v>
      </c>
      <c r="Y6" s="33" t="s">
        <v>66</v>
      </c>
      <c r="Z6" s="33">
        <v>0</v>
      </c>
    </row>
  </sheetData>
  <autoFilter ref="A3:Z6"/>
  <phoneticPr fontId="20"/>
  <pageMargins left="0.79" right="0.79" top="0.98" bottom="0.98" header="0.51" footer="0.51"/>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indexed="14"/>
  </sheetPr>
  <dimension ref="B3:G26"/>
  <sheetViews>
    <sheetView workbookViewId="0">
      <selection activeCell="H9" sqref="H9"/>
    </sheetView>
  </sheetViews>
  <sheetFormatPr defaultColWidth="9" defaultRowHeight="13.5"/>
  <cols>
    <col min="2" max="2" width="12.625" customWidth="1"/>
    <col min="3" max="6" width="13.625" customWidth="1"/>
    <col min="7" max="7" width="25.875" customWidth="1"/>
    <col min="8" max="9" width="15.625" customWidth="1"/>
    <col min="10" max="12" width="12.875" customWidth="1"/>
    <col min="13" max="13" width="12.875" bestFit="1" customWidth="1"/>
  </cols>
  <sheetData>
    <row r="3" spans="2:7" ht="14.25">
      <c r="B3" s="37" t="s">
        <v>9</v>
      </c>
      <c r="C3" s="45" t="s">
        <v>288</v>
      </c>
      <c r="D3" s="37" t="s">
        <v>98</v>
      </c>
      <c r="E3" s="37" t="s">
        <v>325</v>
      </c>
      <c r="F3" s="37" t="s">
        <v>135</v>
      </c>
      <c r="G3" s="37" t="s">
        <v>260</v>
      </c>
    </row>
    <row r="4" spans="2:7" ht="14.25">
      <c r="B4" s="37" t="s">
        <v>326</v>
      </c>
      <c r="C4" s="46">
        <v>613</v>
      </c>
      <c r="D4" s="53">
        <v>585</v>
      </c>
      <c r="E4" s="53">
        <v>21</v>
      </c>
      <c r="F4" s="53">
        <v>7</v>
      </c>
      <c r="G4" s="53">
        <f>D4+E4+F4</f>
        <v>613</v>
      </c>
    </row>
    <row r="5" spans="2:7" ht="14.25">
      <c r="B5" s="37" t="s">
        <v>327</v>
      </c>
      <c r="C5" s="46">
        <v>6</v>
      </c>
      <c r="D5" s="53">
        <v>6</v>
      </c>
      <c r="E5" s="53">
        <v>0</v>
      </c>
      <c r="F5" s="53">
        <v>0</v>
      </c>
      <c r="G5" s="53">
        <f>D5+E5+F5</f>
        <v>6</v>
      </c>
    </row>
    <row r="6" spans="2:7" ht="14.25">
      <c r="B6" s="37" t="s">
        <v>56</v>
      </c>
      <c r="C6" s="46">
        <v>30</v>
      </c>
      <c r="D6" s="53">
        <v>27</v>
      </c>
      <c r="E6" s="53">
        <v>3</v>
      </c>
      <c r="F6" s="53">
        <v>0</v>
      </c>
      <c r="G6" s="53">
        <f>D6+E6+F6</f>
        <v>30</v>
      </c>
    </row>
    <row r="7" spans="2:7" ht="14.25">
      <c r="B7" s="37" t="s">
        <v>328</v>
      </c>
      <c r="C7" s="46">
        <v>19</v>
      </c>
      <c r="D7" s="53">
        <v>19</v>
      </c>
      <c r="E7" s="53">
        <v>0</v>
      </c>
      <c r="F7" s="53">
        <v>0</v>
      </c>
      <c r="G7" s="53">
        <f>D7+E7+F7</f>
        <v>19</v>
      </c>
    </row>
    <row r="8" spans="2:7" ht="14.25">
      <c r="B8" s="37" t="s">
        <v>101</v>
      </c>
      <c r="C8" s="46">
        <f>SUM(C4:C7)</f>
        <v>668</v>
      </c>
      <c r="D8" s="53">
        <f>SUM(D4:D7)</f>
        <v>637</v>
      </c>
      <c r="E8" s="53">
        <f>SUM(E4:E7)</f>
        <v>24</v>
      </c>
      <c r="F8" s="53">
        <f>SUM(F4:F7)</f>
        <v>7</v>
      </c>
      <c r="G8" s="53">
        <f>SUM(G4:G7)</f>
        <v>668</v>
      </c>
    </row>
    <row r="9" spans="2:7" ht="15.75">
      <c r="B9" s="38"/>
    </row>
    <row r="11" spans="2:7" ht="14.25">
      <c r="B11" s="39" t="s">
        <v>9</v>
      </c>
      <c r="C11" s="47"/>
      <c r="D11" s="41" t="s">
        <v>39</v>
      </c>
      <c r="E11" s="41" t="s">
        <v>222</v>
      </c>
      <c r="F11" s="41" t="s">
        <v>81</v>
      </c>
      <c r="G11" s="41" t="s">
        <v>49</v>
      </c>
    </row>
    <row r="12" spans="2:7" ht="14.25">
      <c r="B12" s="40"/>
      <c r="C12" s="48"/>
      <c r="D12" s="54" t="s">
        <v>323</v>
      </c>
      <c r="E12" s="54"/>
      <c r="F12" s="54"/>
      <c r="G12" s="54" t="s">
        <v>329</v>
      </c>
    </row>
    <row r="13" spans="2:7" ht="14.25">
      <c r="B13" s="40"/>
      <c r="C13" s="48"/>
      <c r="D13" s="54" t="s">
        <v>182</v>
      </c>
      <c r="E13" s="54" t="s">
        <v>273</v>
      </c>
      <c r="F13" s="54" t="s">
        <v>0</v>
      </c>
      <c r="G13" s="54" t="s">
        <v>14</v>
      </c>
    </row>
    <row r="14" spans="2:7" ht="14.25">
      <c r="B14" s="41" t="s">
        <v>50</v>
      </c>
      <c r="C14" s="49" t="s">
        <v>330</v>
      </c>
      <c r="D14" s="55" t="e">
        <f>#REF!/1000</f>
        <v>#REF!</v>
      </c>
      <c r="E14" s="55" t="e">
        <f>#REF!/1000</f>
        <v>#REF!</v>
      </c>
      <c r="F14" s="55" t="e">
        <f>#REF!/1000</f>
        <v>#REF!</v>
      </c>
      <c r="G14" s="58" t="e">
        <f>F14-D14</f>
        <v>#REF!</v>
      </c>
    </row>
    <row r="15" spans="2:7" ht="14.25">
      <c r="B15" s="42"/>
      <c r="C15" s="50"/>
      <c r="D15" s="56" t="s">
        <v>276</v>
      </c>
      <c r="E15" s="56" t="s">
        <v>332</v>
      </c>
      <c r="F15" s="56" t="s">
        <v>332</v>
      </c>
      <c r="G15" s="59" t="e">
        <f>G14/D14</f>
        <v>#REF!</v>
      </c>
    </row>
    <row r="16" spans="2:7" ht="14.25">
      <c r="B16" s="41" t="s">
        <v>4</v>
      </c>
      <c r="C16" s="49" t="s">
        <v>118</v>
      </c>
      <c r="D16" s="55" t="e">
        <f>#REF!/1000</f>
        <v>#REF!</v>
      </c>
      <c r="E16" s="55" t="e">
        <f>#REF!/1000</f>
        <v>#REF!</v>
      </c>
      <c r="F16" s="55" t="e">
        <f>#REF!/1000</f>
        <v>#REF!</v>
      </c>
      <c r="G16" s="58" t="e">
        <f>F16-D16</f>
        <v>#REF!</v>
      </c>
    </row>
    <row r="17" spans="2:7" ht="14.25">
      <c r="B17" s="42"/>
      <c r="C17" s="50"/>
      <c r="D17" s="56" t="s">
        <v>64</v>
      </c>
      <c r="E17" s="56" t="s">
        <v>64</v>
      </c>
      <c r="F17" s="56" t="s">
        <v>64</v>
      </c>
      <c r="G17" s="59" t="e">
        <f>G16/D16</f>
        <v>#REF!</v>
      </c>
    </row>
    <row r="18" spans="2:7" ht="14.25">
      <c r="B18" s="41" t="s">
        <v>334</v>
      </c>
      <c r="C18" s="49" t="s">
        <v>335</v>
      </c>
      <c r="D18" s="57" t="e">
        <f>#REF!/1000</f>
        <v>#REF!</v>
      </c>
      <c r="E18" s="57" t="e">
        <f>#REF!/1000</f>
        <v>#REF!</v>
      </c>
      <c r="F18" s="57" t="e">
        <f>#REF!/1000</f>
        <v>#REF!</v>
      </c>
      <c r="G18" s="58" t="e">
        <f>F18-D18</f>
        <v>#REF!</v>
      </c>
    </row>
    <row r="19" spans="2:7" ht="14.25">
      <c r="B19" s="42"/>
      <c r="C19" s="50"/>
      <c r="D19" s="56" t="s">
        <v>236</v>
      </c>
      <c r="E19" s="56" t="s">
        <v>236</v>
      </c>
      <c r="F19" s="56" t="s">
        <v>236</v>
      </c>
      <c r="G19" s="59" t="e">
        <f>G18/D18</f>
        <v>#REF!</v>
      </c>
    </row>
    <row r="20" spans="2:7" ht="14.25">
      <c r="B20" s="41" t="s">
        <v>336</v>
      </c>
      <c r="C20" s="49" t="s">
        <v>72</v>
      </c>
      <c r="D20" s="57" t="e">
        <f>#REF!/1000</f>
        <v>#REF!</v>
      </c>
      <c r="E20" s="57" t="e">
        <f>#REF!/1000</f>
        <v>#REF!</v>
      </c>
      <c r="F20" s="57" t="e">
        <f>#REF!/1000</f>
        <v>#REF!</v>
      </c>
      <c r="G20" s="58" t="e">
        <f>F20-D20</f>
        <v>#REF!</v>
      </c>
    </row>
    <row r="21" spans="2:7" ht="14.25">
      <c r="B21" s="42"/>
      <c r="C21" s="50" t="s">
        <v>155</v>
      </c>
      <c r="D21" s="56" t="s">
        <v>333</v>
      </c>
      <c r="E21" s="56" t="s">
        <v>337</v>
      </c>
      <c r="F21" s="56" t="s">
        <v>337</v>
      </c>
      <c r="G21" s="59" t="e">
        <f>G20/D20</f>
        <v>#REF!</v>
      </c>
    </row>
    <row r="22" spans="2:7" ht="14.25">
      <c r="B22" s="39" t="s">
        <v>285</v>
      </c>
      <c r="C22" s="47"/>
      <c r="D22" s="57" t="e">
        <f>D14+D16+D18+D20</f>
        <v>#REF!</v>
      </c>
      <c r="E22" s="57" t="e">
        <f>E14+E16+E18+E20</f>
        <v>#REF!</v>
      </c>
      <c r="F22" s="57" t="e">
        <f>F14+F16+F18+F20</f>
        <v>#REF!</v>
      </c>
      <c r="G22" s="58" t="e">
        <f>F22-D22</f>
        <v>#REF!</v>
      </c>
    </row>
    <row r="23" spans="2:7" ht="14.25">
      <c r="B23" s="43"/>
      <c r="C23" s="51"/>
      <c r="D23" s="56" t="s">
        <v>69</v>
      </c>
      <c r="E23" s="56" t="s">
        <v>69</v>
      </c>
      <c r="F23" s="56" t="s">
        <v>69</v>
      </c>
      <c r="G23" s="59" t="e">
        <f>G22/D22</f>
        <v>#REF!</v>
      </c>
    </row>
    <row r="24" spans="2:7" ht="15.75">
      <c r="B24" s="44"/>
      <c r="C24" s="52"/>
      <c r="D24" s="52"/>
      <c r="E24" s="52"/>
      <c r="F24" s="52"/>
      <c r="G24" s="52"/>
    </row>
    <row r="25" spans="2:7" ht="15.75">
      <c r="B25" s="38"/>
    </row>
    <row r="26" spans="2:7" ht="15.75">
      <c r="B26" s="38"/>
    </row>
  </sheetData>
  <mergeCells count="9">
    <mergeCell ref="B11:C13"/>
    <mergeCell ref="B14:B15"/>
    <mergeCell ref="C14:C15"/>
    <mergeCell ref="B16:B17"/>
    <mergeCell ref="C16:C17"/>
    <mergeCell ref="B18:B19"/>
    <mergeCell ref="C18:C19"/>
    <mergeCell ref="B20:B21"/>
    <mergeCell ref="B22:C23"/>
  </mergeCells>
  <phoneticPr fontId="20"/>
  <pageMargins left="0.79" right="0.79" top="0.98" bottom="0.98" header="0.51" footer="0.51"/>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indexed="14"/>
    <pageSetUpPr fitToPage="1"/>
  </sheetPr>
  <dimension ref="B2:J126"/>
  <sheetViews>
    <sheetView workbookViewId="0">
      <selection activeCell="H9" sqref="H9"/>
    </sheetView>
  </sheetViews>
  <sheetFormatPr defaultColWidth="9" defaultRowHeight="13.5"/>
  <cols>
    <col min="2" max="2" width="5.625" bestFit="1" customWidth="1"/>
    <col min="3" max="3" width="20.625" customWidth="1"/>
    <col min="4" max="4" width="25.625" customWidth="1"/>
    <col min="5" max="10" width="10.625" customWidth="1"/>
    <col min="11" max="11" width="15.625" customWidth="1"/>
    <col min="12" max="14" width="12.875" customWidth="1"/>
    <col min="15" max="15" width="12.875" bestFit="1" customWidth="1"/>
  </cols>
  <sheetData>
    <row r="2" spans="2:10" ht="14.25">
      <c r="B2" s="61" t="s">
        <v>32</v>
      </c>
    </row>
    <row r="4" spans="2:10" ht="18" customHeight="1">
      <c r="B4" s="39" t="s">
        <v>9</v>
      </c>
      <c r="C4" s="47"/>
      <c r="D4" s="47" t="s">
        <v>28</v>
      </c>
      <c r="E4" s="47" t="s">
        <v>214</v>
      </c>
      <c r="F4" s="41" t="s">
        <v>39</v>
      </c>
      <c r="G4" s="41" t="s">
        <v>222</v>
      </c>
      <c r="H4" s="41" t="s">
        <v>81</v>
      </c>
      <c r="I4" s="41" t="s">
        <v>49</v>
      </c>
      <c r="J4" s="104" t="s">
        <v>40</v>
      </c>
    </row>
    <row r="5" spans="2:10" ht="18" customHeight="1">
      <c r="B5" s="62"/>
      <c r="C5" s="66"/>
      <c r="D5" s="48"/>
      <c r="E5" s="48"/>
      <c r="F5" s="54" t="s">
        <v>323</v>
      </c>
      <c r="G5" s="54"/>
      <c r="H5" s="54"/>
      <c r="I5" s="54" t="s">
        <v>329</v>
      </c>
      <c r="J5" s="105" t="s">
        <v>338</v>
      </c>
    </row>
    <row r="6" spans="2:10" ht="18" customHeight="1">
      <c r="B6" s="62"/>
      <c r="C6" s="66"/>
      <c r="D6" s="48"/>
      <c r="E6" s="48"/>
      <c r="F6" s="54" t="s">
        <v>182</v>
      </c>
      <c r="G6" s="54" t="s">
        <v>273</v>
      </c>
      <c r="H6" s="54" t="s">
        <v>0</v>
      </c>
      <c r="I6" s="54"/>
      <c r="J6" s="106"/>
    </row>
    <row r="7" spans="2:10" ht="15" customHeight="1">
      <c r="B7" s="41" t="s">
        <v>50</v>
      </c>
      <c r="C7" s="49" t="s">
        <v>330</v>
      </c>
      <c r="D7" s="71" t="s">
        <v>321</v>
      </c>
      <c r="E7" s="79">
        <v>585</v>
      </c>
      <c r="F7" s="79" t="e">
        <f>#REF!/1000</f>
        <v>#REF!</v>
      </c>
      <c r="G7" s="79" t="e">
        <f>#REF!/1000</f>
        <v>#REF!</v>
      </c>
      <c r="H7" s="79" t="e">
        <f>#REF!/1000</f>
        <v>#REF!</v>
      </c>
      <c r="I7" s="97" t="e">
        <f t="shared" ref="I7:I70" si="0">H7-F7</f>
        <v>#REF!</v>
      </c>
      <c r="J7" s="107" t="e">
        <f t="shared" ref="J7:J70" si="1">I7/F7*100</f>
        <v>#REF!</v>
      </c>
    </row>
    <row r="8" spans="2:10" s="60" customFormat="1" ht="15" customHeight="1">
      <c r="B8" s="63"/>
      <c r="C8" s="67"/>
      <c r="D8" s="72" t="s">
        <v>75</v>
      </c>
      <c r="E8" s="80">
        <f>COUNTIF('１号'!$B$4:$B$58,'集計 (事業分類別) (R1)'!D8)</f>
        <v>0</v>
      </c>
      <c r="F8" s="91">
        <f>SUMIF('１号'!$B$4:$B$58,'集計 (事業分類別) (R1)'!D8,'１号'!$F$4:$F$58)/1000</f>
        <v>0</v>
      </c>
      <c r="G8" s="91">
        <f>SUMIF('１号'!$B$4:$B$58,'集計 (事業分類別) (R1)'!D8,'１号'!$H$4:$H$58)/1000</f>
        <v>0</v>
      </c>
      <c r="H8" s="91">
        <f>SUMIF('１号'!$B$4:$B$58,'集計 (事業分類別) (R1)'!D8,'１号'!$J$4:$J$58)/1000</f>
        <v>0</v>
      </c>
      <c r="I8" s="98">
        <f t="shared" si="0"/>
        <v>0</v>
      </c>
      <c r="J8" s="108" t="e">
        <f t="shared" si="1"/>
        <v>#DIV/0!</v>
      </c>
    </row>
    <row r="9" spans="2:10" s="60" customFormat="1" ht="12" hidden="1" customHeight="1">
      <c r="B9" s="63"/>
      <c r="C9" s="67"/>
      <c r="D9" s="73" t="s">
        <v>36</v>
      </c>
      <c r="E9" s="81">
        <f>COUNTIF('１号'!$B$4:$B$58,'集計 (事業分類別) (R1)'!D9)</f>
        <v>0</v>
      </c>
      <c r="F9" s="92">
        <f>SUMIF('１号'!$B$4:$B$58,'集計 (事業分類別) (R1)'!D9,'１号'!$F$4:$F$58)/1000</f>
        <v>0</v>
      </c>
      <c r="G9" s="92">
        <f>SUMIF('１号'!$B$4:$B$58,'集計 (事業分類別) (R1)'!D9,'１号'!$H$4:$H$58)/1000</f>
        <v>0</v>
      </c>
      <c r="H9" s="92">
        <f>SUMIF('１号'!$B$4:$B$58,'集計 (事業分類別) (R1)'!D9,'１号'!$J$4:$J$58)/1000</f>
        <v>0</v>
      </c>
      <c r="I9" s="99">
        <f t="shared" si="0"/>
        <v>0</v>
      </c>
      <c r="J9" s="109" t="e">
        <f t="shared" si="1"/>
        <v>#DIV/0!</v>
      </c>
    </row>
    <row r="10" spans="2:10" s="60" customFormat="1" ht="12" hidden="1" customHeight="1">
      <c r="B10" s="63"/>
      <c r="C10" s="67"/>
      <c r="D10" s="73" t="s">
        <v>292</v>
      </c>
      <c r="E10" s="81">
        <f>COUNTIF('１号'!$B$4:$B$58,'集計 (事業分類別) (R1)'!D10)</f>
        <v>0</v>
      </c>
      <c r="F10" s="92">
        <f>SUMIF('１号'!$B$4:$B$58,'集計 (事業分類別) (R1)'!D10,'１号'!$F$4:$F$58)/1000</f>
        <v>0</v>
      </c>
      <c r="G10" s="92">
        <f>SUMIF('１号'!$B$4:$B$58,'集計 (事業分類別) (R1)'!D10,'１号'!$H$4:$H$58)/1000</f>
        <v>0</v>
      </c>
      <c r="H10" s="92">
        <f>SUMIF('１号'!$B$4:$B$58,'集計 (事業分類別) (R1)'!D10,'１号'!$J$4:$J$58)/1000</f>
        <v>0</v>
      </c>
      <c r="I10" s="99">
        <f t="shared" si="0"/>
        <v>0</v>
      </c>
      <c r="J10" s="109" t="e">
        <f t="shared" si="1"/>
        <v>#DIV/0!</v>
      </c>
    </row>
    <row r="11" spans="2:10" s="60" customFormat="1" ht="12" hidden="1" customHeight="1">
      <c r="B11" s="63"/>
      <c r="C11" s="67"/>
      <c r="D11" s="73" t="s">
        <v>76</v>
      </c>
      <c r="E11" s="81">
        <f>COUNTIF('１号'!$B$4:$B$58,'集計 (事業分類別) (R1)'!D11)</f>
        <v>0</v>
      </c>
      <c r="F11" s="92">
        <f>SUMIF('１号'!$B$4:$B$58,'集計 (事業分類別) (R1)'!D11,'１号'!$F$4:$F$58)/1000</f>
        <v>0</v>
      </c>
      <c r="G11" s="92">
        <f>SUMIF('１号'!$B$4:$B$58,'集計 (事業分類別) (R1)'!D11,'１号'!$H$4:$H$58)/1000</f>
        <v>0</v>
      </c>
      <c r="H11" s="92">
        <f>SUMIF('１号'!$B$4:$B$58,'集計 (事業分類別) (R1)'!D11,'１号'!$J$4:$J$58)/1000</f>
        <v>0</v>
      </c>
      <c r="I11" s="99">
        <f t="shared" si="0"/>
        <v>0</v>
      </c>
      <c r="J11" s="109" t="e">
        <f t="shared" si="1"/>
        <v>#DIV/0!</v>
      </c>
    </row>
    <row r="12" spans="2:10" s="60" customFormat="1" ht="12" hidden="1" customHeight="1">
      <c r="B12" s="63"/>
      <c r="C12" s="67"/>
      <c r="D12" s="73" t="s">
        <v>320</v>
      </c>
      <c r="E12" s="81">
        <f>COUNTIF('１号'!$B$4:$B$58,'集計 (事業分類別) (R1)'!D12)</f>
        <v>0</v>
      </c>
      <c r="F12" s="92">
        <f>SUMIF('１号'!$B$4:$B$58,'集計 (事業分類別) (R1)'!D12,'１号'!$F$4:$F$58)/1000</f>
        <v>0</v>
      </c>
      <c r="G12" s="92">
        <f>SUMIF('１号'!$B$4:$B$58,'集計 (事業分類別) (R1)'!D12,'１号'!$H$4:$H$58)/1000</f>
        <v>0</v>
      </c>
      <c r="H12" s="92">
        <f>SUMIF('１号'!$B$4:$B$58,'集計 (事業分類別) (R1)'!D12,'１号'!$J$4:$J$58)/1000</f>
        <v>0</v>
      </c>
      <c r="I12" s="99">
        <f t="shared" si="0"/>
        <v>0</v>
      </c>
      <c r="J12" s="109" t="e">
        <f t="shared" si="1"/>
        <v>#DIV/0!</v>
      </c>
    </row>
    <row r="13" spans="2:10" s="60" customFormat="1" ht="12" hidden="1" customHeight="1">
      <c r="B13" s="63"/>
      <c r="C13" s="67"/>
      <c r="D13" s="73" t="s">
        <v>137</v>
      </c>
      <c r="E13" s="81">
        <f>COUNTIF('１号'!$B$4:$B$58,'集計 (事業分類別) (R1)'!D13)</f>
        <v>0</v>
      </c>
      <c r="F13" s="92">
        <f>SUMIF('１号'!$B$4:$B$58,'集計 (事業分類別) (R1)'!D13,'１号'!$F$4:$F$58)/1000</f>
        <v>0</v>
      </c>
      <c r="G13" s="92">
        <f>SUMIF('１号'!$B$4:$B$58,'集計 (事業分類別) (R1)'!D13,'１号'!$H$4:$H$58)/1000</f>
        <v>0</v>
      </c>
      <c r="H13" s="92">
        <f>SUMIF('１号'!$B$4:$B$58,'集計 (事業分類別) (R1)'!D13,'１号'!$J$4:$J$58)/1000</f>
        <v>0</v>
      </c>
      <c r="I13" s="99">
        <f t="shared" si="0"/>
        <v>0</v>
      </c>
      <c r="J13" s="109" t="e">
        <f t="shared" si="1"/>
        <v>#DIV/0!</v>
      </c>
    </row>
    <row r="14" spans="2:10" s="60" customFormat="1" ht="12" hidden="1" customHeight="1">
      <c r="B14" s="63"/>
      <c r="C14" s="67"/>
      <c r="D14" s="73" t="s">
        <v>31</v>
      </c>
      <c r="E14" s="81">
        <f>COUNTIF('１号'!$B$4:$B$58,'集計 (事業分類別) (R1)'!D14)</f>
        <v>0</v>
      </c>
      <c r="F14" s="92">
        <f>SUMIF('１号'!$B$4:$B$58,'集計 (事業分類別) (R1)'!D14,'１号'!$F$4:$F$58)/1000</f>
        <v>0</v>
      </c>
      <c r="G14" s="92">
        <f>SUMIF('１号'!$B$4:$B$58,'集計 (事業分類別) (R1)'!D14,'１号'!$H$4:$H$58)/1000</f>
        <v>0</v>
      </c>
      <c r="H14" s="92">
        <f>SUMIF('１号'!$B$4:$B$58,'集計 (事業分類別) (R1)'!D14,'１号'!$J$4:$J$58)/1000</f>
        <v>0</v>
      </c>
      <c r="I14" s="99">
        <f t="shared" si="0"/>
        <v>0</v>
      </c>
      <c r="J14" s="109" t="e">
        <f t="shared" si="1"/>
        <v>#DIV/0!</v>
      </c>
    </row>
    <row r="15" spans="2:10" s="60" customFormat="1" ht="12" hidden="1" customHeight="1">
      <c r="B15" s="63"/>
      <c r="C15" s="67"/>
      <c r="D15" s="73" t="s">
        <v>188</v>
      </c>
      <c r="E15" s="81">
        <f>COUNTIF('１号'!$B$4:$B$58,'集計 (事業分類別) (R1)'!D15)</f>
        <v>0</v>
      </c>
      <c r="F15" s="92">
        <f>SUMIF('１号'!$B$4:$B$58,'集計 (事業分類別) (R1)'!D15,'１号'!$F$4:$F$58)/1000</f>
        <v>0</v>
      </c>
      <c r="G15" s="92">
        <f>SUMIF('１号'!$B$4:$B$58,'集計 (事業分類別) (R1)'!D15,'１号'!$H$4:$H$58)/1000</f>
        <v>0</v>
      </c>
      <c r="H15" s="92">
        <f>SUMIF('１号'!$B$4:$B$58,'集計 (事業分類別) (R1)'!D15,'１号'!$J$4:$J$58)/1000</f>
        <v>0</v>
      </c>
      <c r="I15" s="99">
        <f t="shared" si="0"/>
        <v>0</v>
      </c>
      <c r="J15" s="109" t="e">
        <f t="shared" si="1"/>
        <v>#DIV/0!</v>
      </c>
    </row>
    <row r="16" spans="2:10" s="60" customFormat="1" ht="15" customHeight="1">
      <c r="B16" s="63"/>
      <c r="C16" s="67"/>
      <c r="D16" s="74" t="s">
        <v>223</v>
      </c>
      <c r="E16" s="82">
        <f>COUNTIF('１号'!$B$4:$B$58,'集計 (事業分類別) (R1)'!D16)</f>
        <v>1</v>
      </c>
      <c r="F16" s="93">
        <f>SUMIF('１号'!$B$4:$B$58,'集計 (事業分類別) (R1)'!D16,'１号'!$F$4:$F$58)/1000</f>
        <v>4.3120000000000003</v>
      </c>
      <c r="G16" s="93">
        <f>SUMIF('１号'!$B$4:$B$58,'集計 (事業分類別) (R1)'!D16,'１号'!$H$4:$H$58)/1000</f>
        <v>4.2249999999999996</v>
      </c>
      <c r="H16" s="93">
        <f>SUMIF('１号'!$B$4:$B$58,'集計 (事業分類別) (R1)'!D16,'１号'!$J$4:$J$58)/1000</f>
        <v>4.4539999999999997</v>
      </c>
      <c r="I16" s="100">
        <f t="shared" si="0"/>
        <v>0.14199999999999946</v>
      </c>
      <c r="J16" s="110">
        <f t="shared" si="1"/>
        <v>3.293135435992566</v>
      </c>
    </row>
    <row r="17" spans="2:10" s="60" customFormat="1" ht="15" customHeight="1">
      <c r="B17" s="63"/>
      <c r="C17" s="67"/>
      <c r="D17" s="74" t="s">
        <v>166</v>
      </c>
      <c r="E17" s="82">
        <f>COUNTIF('１号'!$B$4:$B$58,'集計 (事業分類別) (R1)'!D17)</f>
        <v>0</v>
      </c>
      <c r="F17" s="93">
        <f>SUMIF('１号'!$B$4:$B$58,'集計 (事業分類別) (R1)'!D17,'１号'!$F$4:$F$58)/1000</f>
        <v>0</v>
      </c>
      <c r="G17" s="93">
        <f>SUMIF('１号'!$B$4:$B$58,'集計 (事業分類別) (R1)'!D17,'１号'!$H$4:$H$58)/1000</f>
        <v>0</v>
      </c>
      <c r="H17" s="93">
        <f>SUMIF('１号'!$B$4:$B$58,'集計 (事業分類別) (R1)'!D17,'１号'!$J$4:$J$58)/1000</f>
        <v>0</v>
      </c>
      <c r="I17" s="100">
        <f t="shared" si="0"/>
        <v>0</v>
      </c>
      <c r="J17" s="110" t="e">
        <f t="shared" si="1"/>
        <v>#DIV/0!</v>
      </c>
    </row>
    <row r="18" spans="2:10" s="60" customFormat="1" ht="15" customHeight="1">
      <c r="B18" s="63"/>
      <c r="C18" s="67"/>
      <c r="D18" s="74" t="s">
        <v>92</v>
      </c>
      <c r="E18" s="82">
        <f>COUNTIF('１号'!$B$4:$B$58,'集計 (事業分類別) (R1)'!D18)</f>
        <v>1</v>
      </c>
      <c r="F18" s="93">
        <f>SUMIF('１号'!$B$4:$B$58,'集計 (事業分類別) (R1)'!D18,'１号'!$F$4:$F$58)/1000</f>
        <v>2.694</v>
      </c>
      <c r="G18" s="93">
        <f>SUMIF('１号'!$B$4:$B$58,'集計 (事業分類別) (R1)'!D18,'１号'!$H$4:$H$58)/1000</f>
        <v>2.6280000000000001</v>
      </c>
      <c r="H18" s="93">
        <f>SUMIF('１号'!$B$4:$B$58,'集計 (事業分類別) (R1)'!D18,'１号'!$J$4:$J$58)/1000</f>
        <v>2.76</v>
      </c>
      <c r="I18" s="100">
        <f t="shared" si="0"/>
        <v>6.5999999999999837e-002</v>
      </c>
      <c r="J18" s="110">
        <f t="shared" si="1"/>
        <v>2.4498886414253835</v>
      </c>
    </row>
    <row r="19" spans="2:10" s="60" customFormat="1" ht="15" customHeight="1">
      <c r="B19" s="63"/>
      <c r="C19" s="67"/>
      <c r="D19" s="74" t="s">
        <v>152</v>
      </c>
      <c r="E19" s="82">
        <f>COUNTIF('１号'!$B$4:$B$58,'集計 (事業分類別) (R1)'!D19)</f>
        <v>0</v>
      </c>
      <c r="F19" s="93">
        <f>SUMIF('１号'!$B$4:$B$58,'集計 (事業分類別) (R1)'!D19,'１号'!$F$4:$F$58)/1000</f>
        <v>0</v>
      </c>
      <c r="G19" s="93">
        <f>SUMIF('１号'!$B$4:$B$58,'集計 (事業分類別) (R1)'!D19,'１号'!$H$4:$H$58)/1000</f>
        <v>0</v>
      </c>
      <c r="H19" s="93">
        <f>SUMIF('１号'!$B$4:$B$58,'集計 (事業分類別) (R1)'!D19,'１号'!$J$4:$J$58)/1000</f>
        <v>0</v>
      </c>
      <c r="I19" s="100">
        <f t="shared" si="0"/>
        <v>0</v>
      </c>
      <c r="J19" s="110" t="e">
        <f t="shared" si="1"/>
        <v>#DIV/0!</v>
      </c>
    </row>
    <row r="20" spans="2:10" s="60" customFormat="1" ht="15" customHeight="1">
      <c r="B20" s="63"/>
      <c r="C20" s="67"/>
      <c r="D20" s="74" t="s">
        <v>299</v>
      </c>
      <c r="E20" s="82">
        <f>COUNTIF('１号'!$B$4:$B$58,'集計 (事業分類別) (R1)'!D20)</f>
        <v>0</v>
      </c>
      <c r="F20" s="93">
        <f>SUMIF('１号'!$B$4:$B$58,'集計 (事業分類別) (R1)'!D20,'１号'!$F$4:$F$58)/1000</f>
        <v>0</v>
      </c>
      <c r="G20" s="93">
        <f>SUMIF('１号'!$B$4:$B$58,'集計 (事業分類別) (R1)'!D20,'１号'!$H$4:$H$58)/1000</f>
        <v>0</v>
      </c>
      <c r="H20" s="93">
        <f>SUMIF('１号'!$B$4:$B$58,'集計 (事業分類別) (R1)'!D20,'１号'!$J$4:$J$58)/1000</f>
        <v>0</v>
      </c>
      <c r="I20" s="100">
        <f t="shared" si="0"/>
        <v>0</v>
      </c>
      <c r="J20" s="110" t="e">
        <f t="shared" si="1"/>
        <v>#DIV/0!</v>
      </c>
    </row>
    <row r="21" spans="2:10" s="60" customFormat="1" ht="15" customHeight="1">
      <c r="B21" s="63"/>
      <c r="C21" s="67"/>
      <c r="D21" s="74" t="s">
        <v>339</v>
      </c>
      <c r="E21" s="82">
        <f>COUNTIF('１号'!$B$4:$B$58,'集計 (事業分類別) (R1)'!D21)</f>
        <v>0</v>
      </c>
      <c r="F21" s="93">
        <f>SUMIF('１号'!$B$4:$B$58,'集計 (事業分類別) (R1)'!D21,'１号'!$F$4:$F$58)/1000</f>
        <v>0</v>
      </c>
      <c r="G21" s="93">
        <f>SUMIF('１号'!$B$4:$B$58,'集計 (事業分類別) (R1)'!D21,'１号'!$H$4:$H$58)/1000</f>
        <v>0</v>
      </c>
      <c r="H21" s="93">
        <f>SUMIF('１号'!$B$4:$B$58,'集計 (事業分類別) (R1)'!D21,'１号'!$J$4:$J$58)/1000</f>
        <v>0</v>
      </c>
      <c r="I21" s="100">
        <f t="shared" si="0"/>
        <v>0</v>
      </c>
      <c r="J21" s="110" t="e">
        <f t="shared" si="1"/>
        <v>#DIV/0!</v>
      </c>
    </row>
    <row r="22" spans="2:10" s="60" customFormat="1" ht="15" customHeight="1">
      <c r="B22" s="63"/>
      <c r="C22" s="67"/>
      <c r="D22" s="74" t="s">
        <v>208</v>
      </c>
      <c r="E22" s="82">
        <f>COUNTIF('１号'!$B$4:$B$58,'集計 (事業分類別) (R1)'!D22)</f>
        <v>1</v>
      </c>
      <c r="F22" s="93">
        <f>SUMIF('１号'!$B$4:$B$58,'集計 (事業分類別) (R1)'!D22,'１号'!$F$4:$F$58)/1000</f>
        <v>9.8089999999999993</v>
      </c>
      <c r="G22" s="93">
        <f>SUMIF('１号'!$B$4:$B$58,'集計 (事業分類別) (R1)'!D22,'１号'!$H$4:$H$58)/1000</f>
        <v>9.5150000000000006</v>
      </c>
      <c r="H22" s="93">
        <f>SUMIF('１号'!$B$4:$B$58,'集計 (事業分類別) (R1)'!D22,'１号'!$J$4:$J$58)/1000</f>
        <v>8.8219999999999992</v>
      </c>
      <c r="I22" s="100">
        <f t="shared" si="0"/>
        <v>-0.9870000000000001</v>
      </c>
      <c r="J22" s="110">
        <f t="shared" si="1"/>
        <v>-10.062187786726478</v>
      </c>
    </row>
    <row r="23" spans="2:10" s="60" customFormat="1" ht="15" customHeight="1">
      <c r="B23" s="63"/>
      <c r="C23" s="67"/>
      <c r="D23" s="74" t="s">
        <v>117</v>
      </c>
      <c r="E23" s="82">
        <f>COUNTIF('１号'!$B$4:$B$58,'集計 (事業分類別) (R1)'!D23)</f>
        <v>1</v>
      </c>
      <c r="F23" s="93">
        <f>SUMIF('１号'!$B$4:$B$58,'集計 (事業分類別) (R1)'!D23,'１号'!$F$4:$F$58)/1000</f>
        <v>4.7759999999999998</v>
      </c>
      <c r="G23" s="93">
        <f>SUMIF('１号'!$B$4:$B$58,'集計 (事業分類別) (R1)'!D23,'１号'!$H$4:$H$58)/1000</f>
        <v>4.7</v>
      </c>
      <c r="H23" s="93">
        <f>SUMIF('１号'!$B$4:$B$58,'集計 (事業分類別) (R1)'!D23,'１号'!$J$4:$J$58)/1000</f>
        <v>2.653</v>
      </c>
      <c r="I23" s="100">
        <f t="shared" si="0"/>
        <v>-2.1229999999999998</v>
      </c>
      <c r="J23" s="110">
        <f t="shared" si="1"/>
        <v>-44.451423785594635</v>
      </c>
    </row>
    <row r="24" spans="2:10" s="60" customFormat="1" ht="15" customHeight="1">
      <c r="B24" s="63"/>
      <c r="C24" s="67"/>
      <c r="D24" s="74" t="s">
        <v>29</v>
      </c>
      <c r="E24" s="82">
        <f>COUNTIF('１号'!$B$4:$B$58,'集計 (事業分類別) (R1)'!D24)</f>
        <v>0</v>
      </c>
      <c r="F24" s="93">
        <f>SUMIF('１号'!$B$4:$B$58,'集計 (事業分類別) (R1)'!D24,'１号'!$F$4:$F$58)/1000</f>
        <v>0</v>
      </c>
      <c r="G24" s="93">
        <f>SUMIF('１号'!$B$4:$B$58,'集計 (事業分類別) (R1)'!D24,'１号'!$H$4:$H$58)/1000</f>
        <v>0</v>
      </c>
      <c r="H24" s="93">
        <f>SUMIF('１号'!$B$4:$B$58,'集計 (事業分類別) (R1)'!D24,'１号'!$J$4:$J$58)/1000</f>
        <v>0</v>
      </c>
      <c r="I24" s="100">
        <f t="shared" si="0"/>
        <v>0</v>
      </c>
      <c r="J24" s="110" t="e">
        <f t="shared" si="1"/>
        <v>#DIV/0!</v>
      </c>
    </row>
    <row r="25" spans="2:10" s="60" customFormat="1" ht="15" customHeight="1">
      <c r="B25" s="63"/>
      <c r="C25" s="67"/>
      <c r="D25" s="74" t="s">
        <v>178</v>
      </c>
      <c r="E25" s="82">
        <f>COUNTIF('１号'!$B$4:$B$58,'集計 (事業分類別) (R1)'!D25)</f>
        <v>2</v>
      </c>
      <c r="F25" s="93">
        <f>SUMIF('１号'!$B$4:$B$58,'集計 (事業分類別) (R1)'!D25,'１号'!$F$4:$F$58)/1000</f>
        <v>7.9459999999999997</v>
      </c>
      <c r="G25" s="93">
        <f>SUMIF('１号'!$B$4:$B$58,'集計 (事業分類別) (R1)'!D25,'１号'!$H$4:$H$58)/1000</f>
        <v>7.4610000000000003</v>
      </c>
      <c r="H25" s="93">
        <f>SUMIF('１号'!$B$4:$B$58,'集計 (事業分類別) (R1)'!D25,'１号'!$J$4:$J$58)/1000</f>
        <v>7.4880000000000004</v>
      </c>
      <c r="I25" s="100">
        <f t="shared" si="0"/>
        <v>-0.4579999999999993</v>
      </c>
      <c r="J25" s="110">
        <f t="shared" si="1"/>
        <v>-5.7639063679838829</v>
      </c>
    </row>
    <row r="26" spans="2:10" s="60" customFormat="1" ht="15" customHeight="1">
      <c r="B26" s="63"/>
      <c r="C26" s="67"/>
      <c r="D26" s="74" t="s">
        <v>275</v>
      </c>
      <c r="E26" s="82">
        <f>COUNTIF('１号'!$B$4:$B$58,'集計 (事業分類別) (R1)'!D26)</f>
        <v>0</v>
      </c>
      <c r="F26" s="93">
        <f>SUMIF('１号'!$B$4:$B$58,'集計 (事業分類別) (R1)'!D26,'１号'!$F$4:$F$58)/1000</f>
        <v>0</v>
      </c>
      <c r="G26" s="93">
        <f>SUMIF('１号'!$B$4:$B$58,'集計 (事業分類別) (R1)'!D26,'１号'!$H$4:$H$58)/1000</f>
        <v>0</v>
      </c>
      <c r="H26" s="93">
        <f>SUMIF('１号'!$B$4:$B$58,'集計 (事業分類別) (R1)'!D26,'１号'!$J$4:$J$58)/1000</f>
        <v>0</v>
      </c>
      <c r="I26" s="100">
        <f t="shared" si="0"/>
        <v>0</v>
      </c>
      <c r="J26" s="110" t="e">
        <f t="shared" si="1"/>
        <v>#DIV/0!</v>
      </c>
    </row>
    <row r="27" spans="2:10" s="60" customFormat="1" ht="12" hidden="1" customHeight="1">
      <c r="B27" s="63"/>
      <c r="C27" s="67"/>
      <c r="D27" s="73" t="s">
        <v>340</v>
      </c>
      <c r="E27" s="81">
        <f>COUNTIF('１号'!$B$4:$B$58,'集計 (事業分類別) (R1)'!D27)</f>
        <v>0</v>
      </c>
      <c r="F27" s="92">
        <f>SUMIF('１号'!$B$4:$B$58,'集計 (事業分類別) (R1)'!D27,'１号'!$F$4:$F$58)/1000</f>
        <v>0</v>
      </c>
      <c r="G27" s="92">
        <f>SUMIF('１号'!$B$4:$B$58,'集計 (事業分類別) (R1)'!D27,'１号'!$H$4:$H$58)/1000</f>
        <v>0</v>
      </c>
      <c r="H27" s="92">
        <f>SUMIF('１号'!$B$4:$B$58,'集計 (事業分類別) (R1)'!D27,'１号'!$J$4:$J$58)/1000</f>
        <v>0</v>
      </c>
      <c r="I27" s="99">
        <f t="shared" si="0"/>
        <v>0</v>
      </c>
      <c r="J27" s="109" t="e">
        <f t="shared" si="1"/>
        <v>#DIV/0!</v>
      </c>
    </row>
    <row r="28" spans="2:10" s="60" customFormat="1" ht="15" customHeight="1">
      <c r="B28" s="63"/>
      <c r="C28" s="67"/>
      <c r="D28" s="74" t="s">
        <v>20</v>
      </c>
      <c r="E28" s="82">
        <f>COUNTIF('１号'!$B$4:$B$58,'集計 (事業分類別) (R1)'!D28)</f>
        <v>0</v>
      </c>
      <c r="F28" s="93">
        <f>SUMIF('１号'!$B$4:$B$58,'集計 (事業分類別) (R1)'!D28,'１号'!$F$4:$F$58)/1000</f>
        <v>0</v>
      </c>
      <c r="G28" s="93">
        <f>SUMIF('１号'!$B$4:$B$58,'集計 (事業分類別) (R1)'!D28,'１号'!$H$4:$H$58)/1000</f>
        <v>0</v>
      </c>
      <c r="H28" s="93">
        <f>SUMIF('１号'!$B$4:$B$58,'集計 (事業分類別) (R1)'!D28,'１号'!$J$4:$J$58)/1000</f>
        <v>0</v>
      </c>
      <c r="I28" s="100">
        <f t="shared" si="0"/>
        <v>0</v>
      </c>
      <c r="J28" s="110" t="e">
        <f t="shared" si="1"/>
        <v>#DIV/0!</v>
      </c>
    </row>
    <row r="29" spans="2:10" s="60" customFormat="1" ht="15" customHeight="1">
      <c r="B29" s="63"/>
      <c r="C29" s="67"/>
      <c r="D29" s="74" t="s">
        <v>83</v>
      </c>
      <c r="E29" s="82">
        <f>COUNTIF('１号'!$B$4:$B$58,'集計 (事業分類別) (R1)'!D29)</f>
        <v>0</v>
      </c>
      <c r="F29" s="93">
        <f>SUMIF('１号'!$B$4:$B$58,'集計 (事業分類別) (R1)'!D29,'１号'!$F$4:$F$58)/1000</f>
        <v>0</v>
      </c>
      <c r="G29" s="93">
        <f>SUMIF('１号'!$B$4:$B$58,'集計 (事業分類別) (R1)'!D29,'１号'!$H$4:$H$58)/1000</f>
        <v>0</v>
      </c>
      <c r="H29" s="93">
        <f>SUMIF('１号'!$B$4:$B$58,'集計 (事業分類別) (R1)'!D29,'１号'!$J$4:$J$58)/1000</f>
        <v>0</v>
      </c>
      <c r="I29" s="100">
        <f t="shared" si="0"/>
        <v>0</v>
      </c>
      <c r="J29" s="110" t="e">
        <f t="shared" si="1"/>
        <v>#DIV/0!</v>
      </c>
    </row>
    <row r="30" spans="2:10" s="60" customFormat="1" ht="15" customHeight="1">
      <c r="B30" s="63"/>
      <c r="C30" s="67"/>
      <c r="D30" s="74" t="s">
        <v>289</v>
      </c>
      <c r="E30" s="82">
        <f>COUNTIF('１号'!$B$4:$B$58,'集計 (事業分類別) (R1)'!D30)</f>
        <v>0</v>
      </c>
      <c r="F30" s="93">
        <f>SUMIF('１号'!$B$4:$B$58,'集計 (事業分類別) (R1)'!D30,'１号'!$F$4:$F$58)/1000</f>
        <v>0</v>
      </c>
      <c r="G30" s="93">
        <f>SUMIF('１号'!$B$4:$B$58,'集計 (事業分類別) (R1)'!D30,'１号'!$H$4:$H$58)/1000</f>
        <v>0</v>
      </c>
      <c r="H30" s="93">
        <f>SUMIF('１号'!$B$4:$B$58,'集計 (事業分類別) (R1)'!D30,'１号'!$J$4:$J$58)/1000</f>
        <v>0</v>
      </c>
      <c r="I30" s="100">
        <f t="shared" si="0"/>
        <v>0</v>
      </c>
      <c r="J30" s="110" t="e">
        <f t="shared" si="1"/>
        <v>#DIV/0!</v>
      </c>
    </row>
    <row r="31" spans="2:10" s="60" customFormat="1" ht="15" customHeight="1">
      <c r="B31" s="63"/>
      <c r="C31" s="67"/>
      <c r="D31" s="74" t="s">
        <v>284</v>
      </c>
      <c r="E31" s="82">
        <f>COUNTIF('１号'!$B$4:$B$58,'集計 (事業分類別) (R1)'!D31)</f>
        <v>0</v>
      </c>
      <c r="F31" s="93">
        <f>SUMIF('１号'!$B$4:$B$58,'集計 (事業分類別) (R1)'!D31,'１号'!$F$4:$F$58)/1000</f>
        <v>0</v>
      </c>
      <c r="G31" s="93">
        <f>SUMIF('１号'!$B$4:$B$58,'集計 (事業分類別) (R1)'!D31,'１号'!$H$4:$H$58)/1000</f>
        <v>0</v>
      </c>
      <c r="H31" s="93">
        <f>SUMIF('１号'!$B$4:$B$58,'集計 (事業分類別) (R1)'!D31,'１号'!$J$4:$J$58)/1000</f>
        <v>0</v>
      </c>
      <c r="I31" s="100">
        <f t="shared" si="0"/>
        <v>0</v>
      </c>
      <c r="J31" s="110" t="e">
        <f t="shared" si="1"/>
        <v>#DIV/0!</v>
      </c>
    </row>
    <row r="32" spans="2:10" s="60" customFormat="1" ht="15" customHeight="1">
      <c r="B32" s="63"/>
      <c r="C32" s="67"/>
      <c r="D32" s="74" t="s">
        <v>270</v>
      </c>
      <c r="E32" s="82">
        <f>COUNTIF('１号'!$B$4:$B$58,'集計 (事業分類別) (R1)'!D32)</f>
        <v>0</v>
      </c>
      <c r="F32" s="93">
        <f>SUMIF('１号'!$B$4:$B$58,'集計 (事業分類別) (R1)'!D32,'１号'!$F$4:$F$58)/1000</f>
        <v>0</v>
      </c>
      <c r="G32" s="93">
        <f>SUMIF('１号'!$B$4:$B$58,'集計 (事業分類別) (R1)'!D32,'１号'!$H$4:$H$58)/1000</f>
        <v>0</v>
      </c>
      <c r="H32" s="93">
        <f>SUMIF('１号'!$B$4:$B$58,'集計 (事業分類別) (R1)'!D32,'１号'!$J$4:$J$58)/1000</f>
        <v>0</v>
      </c>
      <c r="I32" s="100">
        <f t="shared" si="0"/>
        <v>0</v>
      </c>
      <c r="J32" s="110" t="e">
        <f t="shared" si="1"/>
        <v>#DIV/0!</v>
      </c>
    </row>
    <row r="33" spans="2:10" s="60" customFormat="1" ht="15" customHeight="1">
      <c r="B33" s="63"/>
      <c r="C33" s="67"/>
      <c r="D33" s="74" t="s">
        <v>196</v>
      </c>
      <c r="E33" s="82">
        <f>COUNTIF('１号'!$B$4:$B$58,'集計 (事業分類別) (R1)'!D33)</f>
        <v>1</v>
      </c>
      <c r="F33" s="93">
        <f>SUMIF('１号'!$B$4:$B$58,'集計 (事業分類別) (R1)'!D33,'１号'!$F$4:$F$58)/1000</f>
        <v>3.3460000000000001</v>
      </c>
      <c r="G33" s="93">
        <f>SUMIF('１号'!$B$4:$B$58,'集計 (事業分類別) (R1)'!D33,'１号'!$H$4:$H$58)/1000</f>
        <v>4.43</v>
      </c>
      <c r="H33" s="93">
        <f>SUMIF('１号'!$B$4:$B$58,'集計 (事業分類別) (R1)'!D33,'１号'!$J$4:$J$58)/1000</f>
        <v>3.8250000000000002</v>
      </c>
      <c r="I33" s="100">
        <f t="shared" si="0"/>
        <v>0.47900000000000009</v>
      </c>
      <c r="J33" s="110">
        <f t="shared" si="1"/>
        <v>14.315600717274361</v>
      </c>
    </row>
    <row r="34" spans="2:10" s="60" customFormat="1" ht="15" customHeight="1">
      <c r="B34" s="63"/>
      <c r="C34" s="67"/>
      <c r="D34" s="74" t="s">
        <v>341</v>
      </c>
      <c r="E34" s="82">
        <f>COUNTIF('１号'!$B$4:$B$58,'集計 (事業分類別) (R1)'!D34)</f>
        <v>0</v>
      </c>
      <c r="F34" s="93">
        <f>SUMIF('１号'!$B$4:$B$58,'集計 (事業分類別) (R1)'!D34,'１号'!$F$4:$F$58)/1000</f>
        <v>0</v>
      </c>
      <c r="G34" s="93">
        <f>SUMIF('１号'!$B$4:$B$58,'集計 (事業分類別) (R1)'!D34,'１号'!$H$4:$H$58)/1000</f>
        <v>0</v>
      </c>
      <c r="H34" s="93">
        <f>SUMIF('１号'!$B$4:$B$58,'集計 (事業分類別) (R1)'!D34,'１号'!$J$4:$J$58)/1000</f>
        <v>0</v>
      </c>
      <c r="I34" s="100">
        <f t="shared" si="0"/>
        <v>0</v>
      </c>
      <c r="J34" s="110" t="e">
        <f t="shared" si="1"/>
        <v>#DIV/0!</v>
      </c>
    </row>
    <row r="35" spans="2:10" s="60" customFormat="1" ht="15" customHeight="1">
      <c r="B35" s="63"/>
      <c r="C35" s="67"/>
      <c r="D35" s="74" t="s">
        <v>240</v>
      </c>
      <c r="E35" s="82">
        <f>COUNTIF('１号'!$B$4:$B$58,'集計 (事業分類別) (R1)'!D35)</f>
        <v>0</v>
      </c>
      <c r="F35" s="93">
        <f>SUMIF('１号'!$B$4:$B$58,'集計 (事業分類別) (R1)'!D35,'１号'!$F$4:$F$58)/1000</f>
        <v>0</v>
      </c>
      <c r="G35" s="93">
        <f>SUMIF('１号'!$B$4:$B$58,'集計 (事業分類別) (R1)'!D35,'１号'!$H$4:$H$58)/1000</f>
        <v>0</v>
      </c>
      <c r="H35" s="93">
        <f>SUMIF('１号'!$B$4:$B$58,'集計 (事業分類別) (R1)'!D35,'１号'!$J$4:$J$58)/1000</f>
        <v>0</v>
      </c>
      <c r="I35" s="100">
        <f t="shared" si="0"/>
        <v>0</v>
      </c>
      <c r="J35" s="110" t="e">
        <f t="shared" si="1"/>
        <v>#DIV/0!</v>
      </c>
    </row>
    <row r="36" spans="2:10" s="60" customFormat="1" ht="15" customHeight="1">
      <c r="B36" s="63"/>
      <c r="C36" s="67"/>
      <c r="D36" s="74" t="s">
        <v>22</v>
      </c>
      <c r="E36" s="82">
        <f>COUNTIF('１号'!$B$4:$B$58,'集計 (事業分類別) (R1)'!D36)</f>
        <v>0</v>
      </c>
      <c r="F36" s="93">
        <f>SUMIF('１号'!$B$4:$B$58,'集計 (事業分類別) (R1)'!D36,'１号'!$F$4:$F$58)/1000</f>
        <v>0</v>
      </c>
      <c r="G36" s="93">
        <f>SUMIF('１号'!$B$4:$B$58,'集計 (事業分類別) (R1)'!D36,'１号'!$H$4:$H$58)/1000</f>
        <v>0</v>
      </c>
      <c r="H36" s="93">
        <f>SUMIF('１号'!$B$4:$B$58,'集計 (事業分類別) (R1)'!D36,'１号'!$J$4:$J$58)/1000</f>
        <v>0</v>
      </c>
      <c r="I36" s="100">
        <f t="shared" si="0"/>
        <v>0</v>
      </c>
      <c r="J36" s="110" t="e">
        <f t="shared" si="1"/>
        <v>#DIV/0!</v>
      </c>
    </row>
    <row r="37" spans="2:10" s="60" customFormat="1" ht="15" customHeight="1">
      <c r="B37" s="63"/>
      <c r="C37" s="67"/>
      <c r="D37" s="74" t="s">
        <v>342</v>
      </c>
      <c r="E37" s="82">
        <f>COUNTIF('１号'!$B$4:$B$58,'集計 (事業分類別) (R1)'!D37)</f>
        <v>0</v>
      </c>
      <c r="F37" s="93">
        <f>SUMIF('１号'!$B$4:$B$58,'集計 (事業分類別) (R1)'!D37,'１号'!$F$4:$F$58)/1000</f>
        <v>0</v>
      </c>
      <c r="G37" s="93">
        <f>SUMIF('１号'!$B$4:$B$58,'集計 (事業分類別) (R1)'!D37,'１号'!$H$4:$H$58)/1000</f>
        <v>0</v>
      </c>
      <c r="H37" s="93">
        <f>SUMIF('１号'!$B$4:$B$58,'集計 (事業分類別) (R1)'!D37,'１号'!$J$4:$J$58)/1000</f>
        <v>0</v>
      </c>
      <c r="I37" s="100">
        <f t="shared" si="0"/>
        <v>0</v>
      </c>
      <c r="J37" s="110" t="e">
        <f t="shared" si="1"/>
        <v>#DIV/0!</v>
      </c>
    </row>
    <row r="38" spans="2:10" s="60" customFormat="1" ht="15" customHeight="1">
      <c r="B38" s="63"/>
      <c r="C38" s="67"/>
      <c r="D38" s="74" t="s">
        <v>65</v>
      </c>
      <c r="E38" s="82">
        <f>COUNTIF('１号'!$B$4:$B$58,'集計 (事業分類別) (R1)'!D38)</f>
        <v>3</v>
      </c>
      <c r="F38" s="93">
        <f>SUMIF('１号'!$B$4:$B$58,'集計 (事業分類別) (R1)'!D38,'１号'!$F$4:$F$58)/1000</f>
        <v>7.1829999999999998</v>
      </c>
      <c r="G38" s="93">
        <f>SUMIF('１号'!$B$4:$B$58,'集計 (事業分類別) (R1)'!D38,'１号'!$H$4:$H$58)/1000</f>
        <v>8.2179254781535001</v>
      </c>
      <c r="H38" s="93">
        <f>SUMIF('１号'!$B$4:$B$58,'集計 (事業分類別) (R1)'!D38,'１号'!$J$4:$J$58)/1000</f>
        <v>6.867</v>
      </c>
      <c r="I38" s="100">
        <f t="shared" si="0"/>
        <v>-0.31599999999999984</v>
      </c>
      <c r="J38" s="110">
        <f t="shared" si="1"/>
        <v>-4.3992760684950554</v>
      </c>
    </row>
    <row r="39" spans="2:10" s="60" customFormat="1" ht="15" customHeight="1">
      <c r="B39" s="63"/>
      <c r="C39" s="67"/>
      <c r="D39" s="74" t="s">
        <v>148</v>
      </c>
      <c r="E39" s="82">
        <f>COUNTIF('１号'!$B$4:$B$58,'集計 (事業分類別) (R1)'!D39)</f>
        <v>1</v>
      </c>
      <c r="F39" s="93">
        <f>SUMIF('１号'!$B$4:$B$58,'集計 (事業分類別) (R1)'!D39,'１号'!$F$4:$F$58)/1000</f>
        <v>4.9560000000000004</v>
      </c>
      <c r="G39" s="93">
        <f>SUMIF('１号'!$B$4:$B$58,'集計 (事業分類別) (R1)'!D39,'１号'!$H$4:$H$58)/1000</f>
        <v>4.8070000000000004</v>
      </c>
      <c r="H39" s="93">
        <f>SUMIF('１号'!$B$4:$B$58,'集計 (事業分類別) (R1)'!D39,'１号'!$J$4:$J$58)/1000</f>
        <v>4.4180000000000001</v>
      </c>
      <c r="I39" s="100">
        <f t="shared" si="0"/>
        <v>-0.53800000000000026</v>
      </c>
      <c r="J39" s="110">
        <f t="shared" si="1"/>
        <v>-10.855528652138826</v>
      </c>
    </row>
    <row r="40" spans="2:10" s="60" customFormat="1" ht="15" customHeight="1">
      <c r="B40" s="63"/>
      <c r="C40" s="67"/>
      <c r="D40" s="74" t="s">
        <v>235</v>
      </c>
      <c r="E40" s="82">
        <f>COUNTIF('１号'!$B$4:$B$58,'集計 (事業分類別) (R1)'!D40)</f>
        <v>0</v>
      </c>
      <c r="F40" s="93">
        <f>SUMIF('１号'!$B$4:$B$58,'集計 (事業分類別) (R1)'!D40,'１号'!$F$4:$F$58)/1000</f>
        <v>0</v>
      </c>
      <c r="G40" s="93">
        <f>SUMIF('１号'!$B$4:$B$58,'集計 (事業分類別) (R1)'!D40,'１号'!$H$4:$H$58)/1000</f>
        <v>0</v>
      </c>
      <c r="H40" s="93">
        <f>SUMIF('１号'!$B$4:$B$58,'集計 (事業分類別) (R1)'!D40,'１号'!$J$4:$J$58)/1000</f>
        <v>0</v>
      </c>
      <c r="I40" s="100">
        <f t="shared" si="0"/>
        <v>0</v>
      </c>
      <c r="J40" s="110" t="e">
        <f t="shared" si="1"/>
        <v>#DIV/0!</v>
      </c>
    </row>
    <row r="41" spans="2:10" s="60" customFormat="1" ht="12" hidden="1" customHeight="1">
      <c r="B41" s="63"/>
      <c r="C41" s="67"/>
      <c r="D41" s="73" t="s">
        <v>343</v>
      </c>
      <c r="E41" s="81">
        <f>COUNTIF('１号'!$B$4:$B$58,'集計 (事業分類別) (R1)'!D41)</f>
        <v>0</v>
      </c>
      <c r="F41" s="92">
        <f>SUMIF('１号'!$B$4:$B$58,'集計 (事業分類別) (R1)'!D41,'１号'!$F$4:$F$58)/1000</f>
        <v>0</v>
      </c>
      <c r="G41" s="92">
        <f>SUMIF('１号'!$B$4:$B$58,'集計 (事業分類別) (R1)'!D41,'１号'!$H$4:$H$58)/1000</f>
        <v>0</v>
      </c>
      <c r="H41" s="92">
        <f>SUMIF('１号'!$B$4:$B$58,'集計 (事業分類別) (R1)'!D41,'１号'!$J$4:$J$58)/1000</f>
        <v>0</v>
      </c>
      <c r="I41" s="99">
        <f t="shared" si="0"/>
        <v>0</v>
      </c>
      <c r="J41" s="109" t="e">
        <f t="shared" si="1"/>
        <v>#DIV/0!</v>
      </c>
    </row>
    <row r="42" spans="2:10" s="60" customFormat="1" ht="15" customHeight="1">
      <c r="B42" s="63"/>
      <c r="C42" s="67"/>
      <c r="D42" s="74" t="s">
        <v>43</v>
      </c>
      <c r="E42" s="82">
        <f>COUNTIF('１号'!$B$4:$B$58,'集計 (事業分類別) (R1)'!D42)</f>
        <v>0</v>
      </c>
      <c r="F42" s="93">
        <f>SUMIF('１号'!$B$4:$B$58,'集計 (事業分類別) (R1)'!D42,'１号'!$F$4:$F$58)/1000</f>
        <v>0</v>
      </c>
      <c r="G42" s="93">
        <f>SUMIF('１号'!$B$4:$B$58,'集計 (事業分類別) (R1)'!D42,'１号'!$H$4:$H$58)/1000</f>
        <v>0</v>
      </c>
      <c r="H42" s="93">
        <f>SUMIF('１号'!$B$4:$B$58,'集計 (事業分類別) (R1)'!D42,'１号'!$J$4:$J$58)/1000</f>
        <v>0</v>
      </c>
      <c r="I42" s="100">
        <f t="shared" si="0"/>
        <v>0</v>
      </c>
      <c r="J42" s="110" t="e">
        <f t="shared" si="1"/>
        <v>#DIV/0!</v>
      </c>
    </row>
    <row r="43" spans="2:10" s="60" customFormat="1" ht="15" customHeight="1">
      <c r="B43" s="63"/>
      <c r="C43" s="67"/>
      <c r="D43" s="74" t="s">
        <v>344</v>
      </c>
      <c r="E43" s="82">
        <f>COUNTIF('１号'!$B$4:$B$58,'集計 (事業分類別) (R1)'!D43)</f>
        <v>0</v>
      </c>
      <c r="F43" s="93">
        <f>SUMIF('１号'!$B$4:$B$58,'集計 (事業分類別) (R1)'!D43,'１号'!$F$4:$F$58)/1000</f>
        <v>0</v>
      </c>
      <c r="G43" s="93">
        <f>SUMIF('１号'!$B$4:$B$58,'集計 (事業分類別) (R1)'!D43,'１号'!$H$4:$H$58)/1000</f>
        <v>0</v>
      </c>
      <c r="H43" s="93">
        <f>SUMIF('１号'!$B$4:$B$58,'集計 (事業分類別) (R1)'!D43,'１号'!$J$4:$J$58)/1000</f>
        <v>0</v>
      </c>
      <c r="I43" s="100">
        <f t="shared" si="0"/>
        <v>0</v>
      </c>
      <c r="J43" s="110" t="e">
        <f t="shared" si="1"/>
        <v>#DIV/0!</v>
      </c>
    </row>
    <row r="44" spans="2:10" s="60" customFormat="1" ht="15" customHeight="1">
      <c r="B44" s="63"/>
      <c r="C44" s="67"/>
      <c r="D44" s="74" t="s">
        <v>221</v>
      </c>
      <c r="E44" s="82">
        <f>COUNTIF('１号'!$B$4:$B$58,'集計 (事業分類別) (R1)'!D44)</f>
        <v>0</v>
      </c>
      <c r="F44" s="93">
        <f>SUMIF('１号'!$B$4:$B$58,'集計 (事業分類別) (R1)'!D44,'１号'!$F$4:$F$58)/1000</f>
        <v>0</v>
      </c>
      <c r="G44" s="93">
        <f>SUMIF('１号'!$B$4:$B$58,'集計 (事業分類別) (R1)'!D44,'１号'!$H$4:$H$58)/1000</f>
        <v>0</v>
      </c>
      <c r="H44" s="93">
        <f>SUMIF('１号'!$B$4:$B$58,'集計 (事業分類別) (R1)'!D44,'１号'!$J$4:$J$58)/1000</f>
        <v>0</v>
      </c>
      <c r="I44" s="100">
        <f t="shared" si="0"/>
        <v>0</v>
      </c>
      <c r="J44" s="111" t="e">
        <f t="shared" si="1"/>
        <v>#DIV/0!</v>
      </c>
    </row>
    <row r="45" spans="2:10" s="60" customFormat="1" ht="12" hidden="1" customHeight="1">
      <c r="B45" s="63"/>
      <c r="C45" s="67"/>
      <c r="D45" s="73" t="s">
        <v>262</v>
      </c>
      <c r="E45" s="81">
        <f>COUNTIF('１号'!$B$4:$B$58,'集計 (事業分類別) (R1)'!D45)</f>
        <v>0</v>
      </c>
      <c r="F45" s="92">
        <f>SUMIF('１号'!$B$4:$B$58,'集計 (事業分類別) (R1)'!D45,'１号'!$F$4:$F$58)/1000</f>
        <v>0</v>
      </c>
      <c r="G45" s="92">
        <f>SUMIF('１号'!$B$4:$B$58,'集計 (事業分類別) (R1)'!D45,'１号'!$H$4:$H$58)/1000</f>
        <v>0</v>
      </c>
      <c r="H45" s="92">
        <f>SUMIF('１号'!$B$4:$B$58,'集計 (事業分類別) (R1)'!D45,'１号'!$J$4:$J$58)/1000</f>
        <v>0</v>
      </c>
      <c r="I45" s="99">
        <f t="shared" si="0"/>
        <v>0</v>
      </c>
      <c r="J45" s="109" t="e">
        <f t="shared" si="1"/>
        <v>#DIV/0!</v>
      </c>
    </row>
    <row r="46" spans="2:10" s="60" customFormat="1" ht="15" customHeight="1">
      <c r="B46" s="63"/>
      <c r="C46" s="67"/>
      <c r="D46" s="74" t="s">
        <v>263</v>
      </c>
      <c r="E46" s="82">
        <f>COUNTIF('１号'!$B$4:$B$58,'集計 (事業分類別) (R1)'!D46)</f>
        <v>0</v>
      </c>
      <c r="F46" s="93">
        <f>SUMIF('１号'!$B$4:$B$58,'集計 (事業分類別) (R1)'!D46,'１号'!$F$4:$F$58)/1000</f>
        <v>0</v>
      </c>
      <c r="G46" s="93">
        <f>SUMIF('１号'!$B$4:$B$58,'集計 (事業分類別) (R1)'!D46,'１号'!$H$4:$H$58)/1000</f>
        <v>0</v>
      </c>
      <c r="H46" s="93">
        <f>SUMIF('１号'!$B$4:$B$58,'集計 (事業分類別) (R1)'!D46,'１号'!$J$4:$J$58)/1000</f>
        <v>0</v>
      </c>
      <c r="I46" s="100">
        <f t="shared" si="0"/>
        <v>0</v>
      </c>
      <c r="J46" s="110" t="e">
        <f t="shared" si="1"/>
        <v>#DIV/0!</v>
      </c>
    </row>
    <row r="47" spans="2:10" s="60" customFormat="1" ht="12" hidden="1" customHeight="1">
      <c r="B47" s="63"/>
      <c r="C47" s="67"/>
      <c r="D47" s="73" t="s">
        <v>156</v>
      </c>
      <c r="E47" s="81">
        <f>COUNTIF('１号'!$B$4:$B$58,'集計 (事業分類別) (R1)'!D47)</f>
        <v>0</v>
      </c>
      <c r="F47" s="92">
        <f>SUMIF('１号'!$B$4:$B$58,'集計 (事業分類別) (R1)'!D47,'１号'!$F$4:$F$58)/1000</f>
        <v>0</v>
      </c>
      <c r="G47" s="92">
        <f>SUMIF('１号'!$B$4:$B$58,'集計 (事業分類別) (R1)'!D47,'１号'!$H$4:$H$58)/1000</f>
        <v>0</v>
      </c>
      <c r="H47" s="92">
        <f>SUMIF('１号'!$B$4:$B$58,'集計 (事業分類別) (R1)'!D47,'１号'!$J$4:$J$58)/1000</f>
        <v>0</v>
      </c>
      <c r="I47" s="99">
        <f t="shared" si="0"/>
        <v>0</v>
      </c>
      <c r="J47" s="109" t="e">
        <f t="shared" si="1"/>
        <v>#DIV/0!</v>
      </c>
    </row>
    <row r="48" spans="2:10" s="60" customFormat="1" ht="12" hidden="1" customHeight="1">
      <c r="B48" s="63"/>
      <c r="C48" s="67"/>
      <c r="D48" s="73" t="s">
        <v>153</v>
      </c>
      <c r="E48" s="81">
        <f>COUNTIF('１号'!$B$4:$B$58,'集計 (事業分類別) (R1)'!D48)</f>
        <v>0</v>
      </c>
      <c r="F48" s="92">
        <f>SUMIF('１号'!$B$4:$B$58,'集計 (事業分類別) (R1)'!D48,'１号'!$F$4:$F$58)/1000</f>
        <v>0</v>
      </c>
      <c r="G48" s="92">
        <f>SUMIF('１号'!$B$4:$B$58,'集計 (事業分類別) (R1)'!D48,'１号'!$H$4:$H$58)/1000</f>
        <v>0</v>
      </c>
      <c r="H48" s="92">
        <f>SUMIF('１号'!$B$4:$B$58,'集計 (事業分類別) (R1)'!D48,'１号'!$J$4:$J$58)/1000</f>
        <v>0</v>
      </c>
      <c r="I48" s="99">
        <f t="shared" si="0"/>
        <v>0</v>
      </c>
      <c r="J48" s="109" t="e">
        <f t="shared" si="1"/>
        <v>#DIV/0!</v>
      </c>
    </row>
    <row r="49" spans="2:10" s="60" customFormat="1" ht="15" customHeight="1">
      <c r="B49" s="63"/>
      <c r="C49" s="67"/>
      <c r="D49" s="74" t="s">
        <v>30</v>
      </c>
      <c r="E49" s="82">
        <f>COUNTIF('１号'!$B$4:$B$58,'集計 (事業分類別) (R1)'!D49)</f>
        <v>0</v>
      </c>
      <c r="F49" s="93">
        <f>SUMIF('１号'!$B$4:$B$58,'集計 (事業分類別) (R1)'!D49,'１号'!$F$4:$F$58)/1000</f>
        <v>0</v>
      </c>
      <c r="G49" s="93">
        <f>SUMIF('１号'!$B$4:$B$58,'集計 (事業分類別) (R1)'!D49,'１号'!$H$4:$H$58)/1000</f>
        <v>0</v>
      </c>
      <c r="H49" s="93">
        <f>SUMIF('１号'!$B$4:$B$58,'集計 (事業分類別) (R1)'!D49,'１号'!$J$4:$J$58)/1000</f>
        <v>0</v>
      </c>
      <c r="I49" s="100">
        <f t="shared" si="0"/>
        <v>0</v>
      </c>
      <c r="J49" s="110" t="e">
        <f t="shared" si="1"/>
        <v>#DIV/0!</v>
      </c>
    </row>
    <row r="50" spans="2:10" s="60" customFormat="1" ht="12" hidden="1" customHeight="1">
      <c r="B50" s="63"/>
      <c r="C50" s="67"/>
      <c r="D50" s="73" t="s">
        <v>345</v>
      </c>
      <c r="E50" s="81">
        <f>COUNTIF('１号'!$B$4:$B$58,'集計 (事業分類別) (R1)'!D50)</f>
        <v>0</v>
      </c>
      <c r="F50" s="92">
        <f>SUMIF('１号'!$B$4:$B$58,'集計 (事業分類別) (R1)'!D50,'１号'!$F$4:$F$58)/1000</f>
        <v>0</v>
      </c>
      <c r="G50" s="92">
        <f>SUMIF('１号'!$B$4:$B$58,'集計 (事業分類別) (R1)'!D50,'１号'!$H$4:$H$58)/1000</f>
        <v>0</v>
      </c>
      <c r="H50" s="92">
        <f>SUMIF('１号'!$B$4:$B$58,'集計 (事業分類別) (R1)'!D50,'１号'!$J$4:$J$58)/1000</f>
        <v>0</v>
      </c>
      <c r="I50" s="99">
        <f t="shared" si="0"/>
        <v>0</v>
      </c>
      <c r="J50" s="109" t="e">
        <f t="shared" si="1"/>
        <v>#DIV/0!</v>
      </c>
    </row>
    <row r="51" spans="2:10" s="60" customFormat="1" ht="12" hidden="1" customHeight="1">
      <c r="B51" s="63"/>
      <c r="C51" s="67"/>
      <c r="D51" s="73" t="s">
        <v>346</v>
      </c>
      <c r="E51" s="81">
        <f>COUNTIF('１号'!$B$4:$B$58,'集計 (事業分類別) (R1)'!D51)</f>
        <v>0</v>
      </c>
      <c r="F51" s="92">
        <f>SUMIF('１号'!$B$4:$B$58,'集計 (事業分類別) (R1)'!D51,'１号'!$F$4:$F$58)/1000</f>
        <v>0</v>
      </c>
      <c r="G51" s="92">
        <f>SUMIF('１号'!$B$4:$B$58,'集計 (事業分類別) (R1)'!D51,'１号'!$H$4:$H$58)/1000</f>
        <v>0</v>
      </c>
      <c r="H51" s="92">
        <f>SUMIF('１号'!$B$4:$B$58,'集計 (事業分類別) (R1)'!D51,'１号'!$J$4:$J$58)/1000</f>
        <v>0</v>
      </c>
      <c r="I51" s="99">
        <f t="shared" si="0"/>
        <v>0</v>
      </c>
      <c r="J51" s="109" t="e">
        <f t="shared" si="1"/>
        <v>#DIV/0!</v>
      </c>
    </row>
    <row r="52" spans="2:10" s="60" customFormat="1" ht="12" hidden="1" customHeight="1">
      <c r="B52" s="63"/>
      <c r="C52" s="67"/>
      <c r="D52" s="73" t="s">
        <v>127</v>
      </c>
      <c r="E52" s="81">
        <f>COUNTIF('１号'!$B$4:$B$58,'集計 (事業分類別) (R1)'!D52)</f>
        <v>0</v>
      </c>
      <c r="F52" s="92">
        <f>SUMIF('１号'!$B$4:$B$58,'集計 (事業分類別) (R1)'!D52,'１号'!$F$4:$F$58)/1000</f>
        <v>0</v>
      </c>
      <c r="G52" s="92">
        <f>SUMIF('１号'!$B$4:$B$58,'集計 (事業分類別) (R1)'!D52,'１号'!$H$4:$H$58)/1000</f>
        <v>0</v>
      </c>
      <c r="H52" s="92">
        <f>SUMIF('１号'!$B$4:$B$58,'集計 (事業分類別) (R1)'!D52,'１号'!$J$4:$J$58)/1000</f>
        <v>0</v>
      </c>
      <c r="I52" s="99">
        <f t="shared" si="0"/>
        <v>0</v>
      </c>
      <c r="J52" s="109" t="e">
        <f t="shared" si="1"/>
        <v>#DIV/0!</v>
      </c>
    </row>
    <row r="53" spans="2:10" s="60" customFormat="1" ht="12" hidden="1" customHeight="1">
      <c r="B53" s="63"/>
      <c r="C53" s="67"/>
      <c r="D53" s="73" t="s">
        <v>256</v>
      </c>
      <c r="E53" s="81">
        <f>COUNTIF('１号'!$B$4:$B$58,'集計 (事業分類別) (R1)'!D53)</f>
        <v>0</v>
      </c>
      <c r="F53" s="92">
        <f>SUMIF('１号'!$B$4:$B$58,'集計 (事業分類別) (R1)'!D53,'１号'!$F$4:$F$58)/1000</f>
        <v>0</v>
      </c>
      <c r="G53" s="92">
        <f>SUMIF('１号'!$B$4:$B$58,'集計 (事業分類別) (R1)'!D53,'１号'!$H$4:$H$58)/1000</f>
        <v>0</v>
      </c>
      <c r="H53" s="92">
        <f>SUMIF('１号'!$B$4:$B$58,'集計 (事業分類別) (R1)'!D53,'１号'!$J$4:$J$58)/1000</f>
        <v>0</v>
      </c>
      <c r="I53" s="99">
        <f t="shared" si="0"/>
        <v>0</v>
      </c>
      <c r="J53" s="109" t="e">
        <f t="shared" si="1"/>
        <v>#DIV/0!</v>
      </c>
    </row>
    <row r="54" spans="2:10" s="60" customFormat="1" ht="15" customHeight="1">
      <c r="B54" s="63"/>
      <c r="C54" s="67"/>
      <c r="D54" s="74" t="s">
        <v>347</v>
      </c>
      <c r="E54" s="82">
        <f>COUNTIF('１号'!$B$4:$B$58,'集計 (事業分類別) (R1)'!D54)</f>
        <v>0</v>
      </c>
      <c r="F54" s="93">
        <f>SUMIF('１号'!$B$4:$B$58,'集計 (事業分類別) (R1)'!D54,'１号'!$F$4:$F$58)/1000</f>
        <v>0</v>
      </c>
      <c r="G54" s="93">
        <f>SUMIF('１号'!$B$4:$B$58,'集計 (事業分類別) (R1)'!D54,'１号'!$H$4:$H$58)/1000</f>
        <v>0</v>
      </c>
      <c r="H54" s="93">
        <f>SUMIF('１号'!$B$4:$B$58,'集計 (事業分類別) (R1)'!D54,'１号'!$J$4:$J$58)/1000</f>
        <v>0</v>
      </c>
      <c r="I54" s="100">
        <f t="shared" si="0"/>
        <v>0</v>
      </c>
      <c r="J54" s="110" t="e">
        <f t="shared" si="1"/>
        <v>#DIV/0!</v>
      </c>
    </row>
    <row r="55" spans="2:10" s="60" customFormat="1" ht="12" hidden="1" customHeight="1">
      <c r="B55" s="63"/>
      <c r="C55" s="67"/>
      <c r="D55" s="73" t="s">
        <v>348</v>
      </c>
      <c r="E55" s="81">
        <f>COUNTIF('１号'!$B$4:$B$58,'集計 (事業分類別) (R1)'!D55)</f>
        <v>0</v>
      </c>
      <c r="F55" s="92">
        <f>SUMIF('１号'!$B$4:$B$58,'集計 (事業分類別) (R1)'!D55,'１号'!$F$4:$F$58)/1000</f>
        <v>0</v>
      </c>
      <c r="G55" s="92">
        <f>SUMIF('１号'!$B$4:$B$58,'集計 (事業分類別) (R1)'!D55,'１号'!$H$4:$H$58)/1000</f>
        <v>0</v>
      </c>
      <c r="H55" s="92">
        <f>SUMIF('１号'!$B$4:$B$58,'集計 (事業分類別) (R1)'!D55,'１号'!$J$4:$J$58)/1000</f>
        <v>0</v>
      </c>
      <c r="I55" s="99">
        <f t="shared" si="0"/>
        <v>0</v>
      </c>
      <c r="J55" s="109" t="e">
        <f t="shared" si="1"/>
        <v>#DIV/0!</v>
      </c>
    </row>
    <row r="56" spans="2:10" s="60" customFormat="1" ht="12" hidden="1" customHeight="1">
      <c r="B56" s="63"/>
      <c r="C56" s="67"/>
      <c r="D56" s="73" t="s">
        <v>149</v>
      </c>
      <c r="E56" s="81">
        <f>COUNTIF('１号'!$B$4:$B$58,'集計 (事業分類別) (R1)'!D56)</f>
        <v>0</v>
      </c>
      <c r="F56" s="92">
        <f>SUMIF('１号'!$B$4:$B$58,'集計 (事業分類別) (R1)'!D56,'１号'!$F$4:$F$58)/1000</f>
        <v>0</v>
      </c>
      <c r="G56" s="92">
        <f>SUMIF('１号'!$B$4:$B$58,'集計 (事業分類別) (R1)'!D56,'１号'!$H$4:$H$58)/1000</f>
        <v>0</v>
      </c>
      <c r="H56" s="92">
        <f>SUMIF('１号'!$B$4:$B$58,'集計 (事業分類別) (R1)'!D56,'１号'!$J$4:$J$58)/1000</f>
        <v>0</v>
      </c>
      <c r="I56" s="99">
        <f t="shared" si="0"/>
        <v>0</v>
      </c>
      <c r="J56" s="109" t="e">
        <f t="shared" si="1"/>
        <v>#DIV/0!</v>
      </c>
    </row>
    <row r="57" spans="2:10" s="60" customFormat="1" ht="15" customHeight="1">
      <c r="B57" s="63"/>
      <c r="C57" s="67"/>
      <c r="D57" s="74" t="s">
        <v>246</v>
      </c>
      <c r="E57" s="82">
        <f>COUNTIF('１号'!$B$4:$B$58,'集計 (事業分類別) (R1)'!D57)</f>
        <v>0</v>
      </c>
      <c r="F57" s="93">
        <f>SUMIF('１号'!$B$4:$B$58,'集計 (事業分類別) (R1)'!D57,'１号'!$F$4:$F$58)/1000</f>
        <v>0</v>
      </c>
      <c r="G57" s="93">
        <f>SUMIF('１号'!$B$4:$B$58,'集計 (事業分類別) (R1)'!D57,'１号'!$H$4:$H$58)/1000</f>
        <v>0</v>
      </c>
      <c r="H57" s="93">
        <f>SUMIF('１号'!$B$4:$B$58,'集計 (事業分類別) (R1)'!D57,'１号'!$J$4:$J$58)/1000</f>
        <v>0</v>
      </c>
      <c r="I57" s="100">
        <f t="shared" si="0"/>
        <v>0</v>
      </c>
      <c r="J57" s="110" t="e">
        <f t="shared" si="1"/>
        <v>#DIV/0!</v>
      </c>
    </row>
    <row r="58" spans="2:10" s="60" customFormat="1" ht="12" hidden="1" customHeight="1">
      <c r="B58" s="63"/>
      <c r="C58" s="67"/>
      <c r="D58" s="73" t="s">
        <v>349</v>
      </c>
      <c r="E58" s="81">
        <f>COUNTIF('１号'!$B$4:$B$58,'集計 (事業分類別) (R1)'!D58)</f>
        <v>0</v>
      </c>
      <c r="F58" s="92">
        <f>SUMIF('１号'!$B$4:$B$58,'集計 (事業分類別) (R1)'!D58,'１号'!$F$4:$F$58)/1000</f>
        <v>0</v>
      </c>
      <c r="G58" s="92">
        <f>SUMIF('１号'!$B$4:$B$58,'集計 (事業分類別) (R1)'!D58,'１号'!$H$4:$H$58)/1000</f>
        <v>0</v>
      </c>
      <c r="H58" s="92">
        <f>SUMIF('１号'!$B$4:$B$58,'集計 (事業分類別) (R1)'!D58,'１号'!$J$4:$J$58)/1000</f>
        <v>0</v>
      </c>
      <c r="I58" s="99">
        <f t="shared" si="0"/>
        <v>0</v>
      </c>
      <c r="J58" s="109" t="e">
        <f t="shared" si="1"/>
        <v>#DIV/0!</v>
      </c>
    </row>
    <row r="59" spans="2:10" s="60" customFormat="1" ht="12" hidden="1" customHeight="1">
      <c r="B59" s="63"/>
      <c r="C59" s="67"/>
      <c r="D59" s="73" t="s">
        <v>183</v>
      </c>
      <c r="E59" s="81">
        <f>COUNTIF('１号'!$B$4:$B$58,'集計 (事業分類別) (R1)'!D59)</f>
        <v>0</v>
      </c>
      <c r="F59" s="92">
        <f>SUMIF('１号'!$B$4:$B$58,'集計 (事業分類別) (R1)'!D59,'１号'!$F$4:$F$58)/1000</f>
        <v>0</v>
      </c>
      <c r="G59" s="92">
        <f>SUMIF('１号'!$B$4:$B$58,'集計 (事業分類別) (R1)'!D59,'１号'!$H$4:$H$58)/1000</f>
        <v>0</v>
      </c>
      <c r="H59" s="92">
        <f>SUMIF('１号'!$B$4:$B$58,'集計 (事業分類別) (R1)'!D59,'１号'!$J$4:$J$58)/1000</f>
        <v>0</v>
      </c>
      <c r="I59" s="99">
        <f t="shared" si="0"/>
        <v>0</v>
      </c>
      <c r="J59" s="109" t="e">
        <f t="shared" si="1"/>
        <v>#DIV/0!</v>
      </c>
    </row>
    <row r="60" spans="2:10" s="60" customFormat="1" ht="15" customHeight="1">
      <c r="B60" s="63"/>
      <c r="C60" s="67"/>
      <c r="D60" s="74" t="s">
        <v>60</v>
      </c>
      <c r="E60" s="82">
        <f>COUNTIF('１号'!$B$4:$B$58,'集計 (事業分類別) (R1)'!D60)</f>
        <v>0</v>
      </c>
      <c r="F60" s="93">
        <f>SUMIF('１号'!$B$4:$B$58,'集計 (事業分類別) (R1)'!D60,'１号'!$F$4:$F$58)/1000</f>
        <v>0</v>
      </c>
      <c r="G60" s="93">
        <f>SUMIF('１号'!$B$4:$B$58,'集計 (事業分類別) (R1)'!D60,'１号'!$H$4:$H$58)/1000</f>
        <v>0</v>
      </c>
      <c r="H60" s="93">
        <f>SUMIF('１号'!$B$4:$B$58,'集計 (事業分類別) (R1)'!D60,'１号'!$J$4:$J$58)/1000</f>
        <v>0</v>
      </c>
      <c r="I60" s="100">
        <f t="shared" si="0"/>
        <v>0</v>
      </c>
      <c r="J60" s="111" t="e">
        <f t="shared" si="1"/>
        <v>#DIV/0!</v>
      </c>
    </row>
    <row r="61" spans="2:10" s="60" customFormat="1" ht="12" hidden="1" customHeight="1">
      <c r="B61" s="63"/>
      <c r="C61" s="67"/>
      <c r="D61" s="73" t="s">
        <v>230</v>
      </c>
      <c r="E61" s="81">
        <f>COUNTIF('１号'!$B$4:$B$58,'集計 (事業分類別) (R1)'!D61)</f>
        <v>0</v>
      </c>
      <c r="F61" s="92">
        <f>SUMIF('１号'!$B$4:$B$58,'集計 (事業分類別) (R1)'!D61,'１号'!$F$4:$F$58)/1000</f>
        <v>0</v>
      </c>
      <c r="G61" s="92">
        <f>SUMIF('１号'!$B$4:$B$58,'集計 (事業分類別) (R1)'!D61,'１号'!$H$4:$H$58)/1000</f>
        <v>0</v>
      </c>
      <c r="H61" s="92">
        <f>SUMIF('１号'!$B$4:$B$58,'集計 (事業分類別) (R1)'!D61,'１号'!$J$4:$J$58)/1000</f>
        <v>0</v>
      </c>
      <c r="I61" s="99">
        <f t="shared" si="0"/>
        <v>0</v>
      </c>
      <c r="J61" s="109" t="e">
        <f t="shared" si="1"/>
        <v>#DIV/0!</v>
      </c>
    </row>
    <row r="62" spans="2:10" s="60" customFormat="1" ht="15" customHeight="1">
      <c r="B62" s="63"/>
      <c r="C62" s="67"/>
      <c r="D62" s="74" t="s">
        <v>2</v>
      </c>
      <c r="E62" s="82">
        <f>COUNTIF('１号'!$B$4:$B$58,'集計 (事業分類別) (R1)'!D62)</f>
        <v>0</v>
      </c>
      <c r="F62" s="93">
        <f>SUMIF('１号'!$B$4:$B$58,'集計 (事業分類別) (R1)'!D62,'１号'!$F$4:$F$58)/1000</f>
        <v>0</v>
      </c>
      <c r="G62" s="93">
        <f>SUMIF('１号'!$B$4:$B$58,'集計 (事業分類別) (R1)'!D62,'１号'!$H$4:$H$58)/1000</f>
        <v>0</v>
      </c>
      <c r="H62" s="93">
        <f>SUMIF('１号'!$B$4:$B$58,'集計 (事業分類別) (R1)'!D62,'１号'!$J$4:$J$58)/1000</f>
        <v>0</v>
      </c>
      <c r="I62" s="100">
        <f t="shared" si="0"/>
        <v>0</v>
      </c>
      <c r="J62" s="110" t="e">
        <f t="shared" si="1"/>
        <v>#DIV/0!</v>
      </c>
    </row>
    <row r="63" spans="2:10" s="60" customFormat="1" ht="15" customHeight="1">
      <c r="B63" s="63"/>
      <c r="C63" s="67"/>
      <c r="D63" s="74" t="s">
        <v>306</v>
      </c>
      <c r="E63" s="82">
        <f>COUNTIF('１号'!$B$4:$B$58,'集計 (事業分類別) (R1)'!D63)</f>
        <v>0</v>
      </c>
      <c r="F63" s="93">
        <f>SUMIF('１号'!$B$4:$B$58,'集計 (事業分類別) (R1)'!D63,'１号'!$F$4:$F$58)/1000</f>
        <v>0</v>
      </c>
      <c r="G63" s="93">
        <f>SUMIF('１号'!$B$4:$B$58,'集計 (事業分類別) (R1)'!D63,'１号'!$H$4:$H$58)/1000</f>
        <v>0</v>
      </c>
      <c r="H63" s="93">
        <f>SUMIF('１号'!$B$4:$B$58,'集計 (事業分類別) (R1)'!D63,'１号'!$J$4:$J$58)/1000</f>
        <v>0</v>
      </c>
      <c r="I63" s="100">
        <f t="shared" si="0"/>
        <v>0</v>
      </c>
      <c r="J63" s="110" t="e">
        <f t="shared" si="1"/>
        <v>#DIV/0!</v>
      </c>
    </row>
    <row r="64" spans="2:10" s="60" customFormat="1" ht="12" hidden="1" customHeight="1">
      <c r="B64" s="63"/>
      <c r="C64" s="67"/>
      <c r="D64" s="73" t="s">
        <v>350</v>
      </c>
      <c r="E64" s="81">
        <f>COUNTIF('１号'!$B$4:$B$58,'集計 (事業分類別) (R1)'!D64)</f>
        <v>0</v>
      </c>
      <c r="F64" s="92">
        <f>SUMIF('１号'!$B$4:$B$58,'集計 (事業分類別) (R1)'!D64,'１号'!$F$4:$F$58)/1000</f>
        <v>0</v>
      </c>
      <c r="G64" s="92">
        <f>SUMIF('１号'!$B$4:$B$58,'集計 (事業分類別) (R1)'!D64,'１号'!$H$4:$H$58)/1000</f>
        <v>0</v>
      </c>
      <c r="H64" s="92">
        <f>SUMIF('１号'!$B$4:$B$58,'集計 (事業分類別) (R1)'!D64,'１号'!$J$4:$J$58)/1000</f>
        <v>0</v>
      </c>
      <c r="I64" s="99">
        <f t="shared" si="0"/>
        <v>0</v>
      </c>
      <c r="J64" s="109" t="e">
        <f t="shared" si="1"/>
        <v>#DIV/0!</v>
      </c>
    </row>
    <row r="65" spans="2:10" s="60" customFormat="1" ht="12" hidden="1" customHeight="1">
      <c r="B65" s="63"/>
      <c r="C65" s="67"/>
      <c r="D65" s="73" t="s">
        <v>25</v>
      </c>
      <c r="E65" s="81">
        <f>COUNTIF('１号'!$B$4:$B$58,'集計 (事業分類別) (R1)'!D65)</f>
        <v>0</v>
      </c>
      <c r="F65" s="92">
        <f>SUMIF('１号'!$B$4:$B$58,'集計 (事業分類別) (R1)'!D65,'１号'!$F$4:$F$58)/1000</f>
        <v>0</v>
      </c>
      <c r="G65" s="92">
        <f>SUMIF('１号'!$B$4:$B$58,'集計 (事業分類別) (R1)'!D65,'１号'!$H$4:$H$58)/1000</f>
        <v>0</v>
      </c>
      <c r="H65" s="92">
        <f>SUMIF('１号'!$B$4:$B$58,'集計 (事業分類別) (R1)'!D65,'１号'!$J$4:$J$58)/1000</f>
        <v>0</v>
      </c>
      <c r="I65" s="99">
        <f t="shared" si="0"/>
        <v>0</v>
      </c>
      <c r="J65" s="109" t="e">
        <f t="shared" si="1"/>
        <v>#DIV/0!</v>
      </c>
    </row>
    <row r="66" spans="2:10" s="60" customFormat="1" ht="12" hidden="1" customHeight="1">
      <c r="B66" s="63"/>
      <c r="C66" s="67"/>
      <c r="D66" s="73" t="s">
        <v>351</v>
      </c>
      <c r="E66" s="81">
        <f>COUNTIF('１号'!$B$4:$B$58,'集計 (事業分類別) (R1)'!D66)</f>
        <v>0</v>
      </c>
      <c r="F66" s="92">
        <f>SUMIF('１号'!$B$4:$B$58,'集計 (事業分類別) (R1)'!D66,'１号'!$F$4:$F$58)/1000</f>
        <v>0</v>
      </c>
      <c r="G66" s="92">
        <f>SUMIF('１号'!$B$4:$B$58,'集計 (事業分類別) (R1)'!D66,'１号'!$H$4:$H$58)/1000</f>
        <v>0</v>
      </c>
      <c r="H66" s="92">
        <f>SUMIF('１号'!$B$4:$B$58,'集計 (事業分類別) (R1)'!D66,'１号'!$J$4:$J$58)/1000</f>
        <v>0</v>
      </c>
      <c r="I66" s="99">
        <f t="shared" si="0"/>
        <v>0</v>
      </c>
      <c r="J66" s="109" t="e">
        <f t="shared" si="1"/>
        <v>#DIV/0!</v>
      </c>
    </row>
    <row r="67" spans="2:10" s="60" customFormat="1" ht="15" customHeight="1">
      <c r="B67" s="63"/>
      <c r="C67" s="67"/>
      <c r="D67" s="74" t="s">
        <v>87</v>
      </c>
      <c r="E67" s="82">
        <f>COUNTIF('１号'!$B$4:$B$58,'集計 (事業分類別) (R1)'!D67)</f>
        <v>0</v>
      </c>
      <c r="F67" s="93">
        <f>SUMIF('１号'!$B$4:$B$58,'集計 (事業分類別) (R1)'!D67,'１号'!$F$4:$F$58)/1000</f>
        <v>0</v>
      </c>
      <c r="G67" s="93">
        <f>SUMIF('１号'!$B$4:$B$58,'集計 (事業分類別) (R1)'!D67,'１号'!$H$4:$H$58)/1000</f>
        <v>0</v>
      </c>
      <c r="H67" s="93">
        <f>SUMIF('１号'!$B$4:$B$58,'集計 (事業分類別) (R1)'!D67,'１号'!$J$4:$J$58)/1000</f>
        <v>0</v>
      </c>
      <c r="I67" s="100">
        <f t="shared" si="0"/>
        <v>0</v>
      </c>
      <c r="J67" s="110" t="e">
        <f t="shared" si="1"/>
        <v>#DIV/0!</v>
      </c>
    </row>
    <row r="68" spans="2:10" s="60" customFormat="1" ht="12" hidden="1" customHeight="1">
      <c r="B68" s="63"/>
      <c r="C68" s="67"/>
      <c r="D68" s="73" t="s">
        <v>138</v>
      </c>
      <c r="E68" s="81">
        <f>COUNTIF('１号'!$B$4:$B$58,'集計 (事業分類別) (R1)'!D68)</f>
        <v>0</v>
      </c>
      <c r="F68" s="92">
        <f>SUMIF('１号'!$B$4:$B$58,'集計 (事業分類別) (R1)'!D68,'１号'!$F$4:$F$58)/1000</f>
        <v>0</v>
      </c>
      <c r="G68" s="92">
        <f>SUMIF('１号'!$B$4:$B$58,'集計 (事業分類別) (R1)'!D68,'１号'!$H$4:$H$58)/1000</f>
        <v>0</v>
      </c>
      <c r="H68" s="92">
        <f>SUMIF('１号'!$B$4:$B$58,'集計 (事業分類別) (R1)'!D68,'１号'!$J$4:$J$58)/1000</f>
        <v>0</v>
      </c>
      <c r="I68" s="99">
        <f t="shared" si="0"/>
        <v>0</v>
      </c>
      <c r="J68" s="109" t="e">
        <f t="shared" si="1"/>
        <v>#DIV/0!</v>
      </c>
    </row>
    <row r="69" spans="2:10" s="60" customFormat="1" ht="15" customHeight="1">
      <c r="B69" s="63"/>
      <c r="C69" s="67"/>
      <c r="D69" s="74" t="s">
        <v>295</v>
      </c>
      <c r="E69" s="82">
        <f>COUNTIF('１号'!$B$4:$B$58,'集計 (事業分類別) (R1)'!D69)</f>
        <v>0</v>
      </c>
      <c r="F69" s="93">
        <f>SUMIF('１号'!$B$4:$B$58,'集計 (事業分類別) (R1)'!D69,'１号'!$F$4:$F$58)/1000</f>
        <v>0</v>
      </c>
      <c r="G69" s="93">
        <f>SUMIF('１号'!$B$4:$B$58,'集計 (事業分類別) (R1)'!D69,'１号'!$H$4:$H$58)/1000</f>
        <v>0</v>
      </c>
      <c r="H69" s="93">
        <f>SUMIF('１号'!$B$4:$B$58,'集計 (事業分類別) (R1)'!D69,'１号'!$J$4:$J$58)/1000</f>
        <v>0</v>
      </c>
      <c r="I69" s="100">
        <f t="shared" si="0"/>
        <v>0</v>
      </c>
      <c r="J69" s="110" t="e">
        <f t="shared" si="1"/>
        <v>#DIV/0!</v>
      </c>
    </row>
    <row r="70" spans="2:10" s="60" customFormat="1" ht="12" hidden="1" customHeight="1">
      <c r="B70" s="63"/>
      <c r="C70" s="67"/>
      <c r="D70" s="73" t="s">
        <v>229</v>
      </c>
      <c r="E70" s="81">
        <f>COUNTIF('１号'!$B$4:$B$58,'集計 (事業分類別) (R1)'!D70)</f>
        <v>0</v>
      </c>
      <c r="F70" s="92">
        <f>SUMIF('１号'!$B$4:$B$58,'集計 (事業分類別) (R1)'!D70,'１号'!$F$4:$F$58)/1000</f>
        <v>0</v>
      </c>
      <c r="G70" s="92">
        <f>SUMIF('１号'!$B$4:$B$58,'集計 (事業分類別) (R1)'!D70,'１号'!$H$4:$H$58)/1000</f>
        <v>0</v>
      </c>
      <c r="H70" s="92">
        <f>SUMIF('１号'!$B$4:$B$58,'集計 (事業分類別) (R1)'!D70,'１号'!$J$4:$J$58)/1000</f>
        <v>0</v>
      </c>
      <c r="I70" s="99">
        <f t="shared" si="0"/>
        <v>0</v>
      </c>
      <c r="J70" s="109" t="e">
        <f t="shared" si="1"/>
        <v>#DIV/0!</v>
      </c>
    </row>
    <row r="71" spans="2:10" s="60" customFormat="1" ht="12" hidden="1" customHeight="1">
      <c r="B71" s="63"/>
      <c r="C71" s="67"/>
      <c r="D71" s="73" t="s">
        <v>190</v>
      </c>
      <c r="E71" s="81">
        <f>COUNTIF('１号'!$B$4:$B$58,'集計 (事業分類別) (R1)'!D71)</f>
        <v>0</v>
      </c>
      <c r="F71" s="92">
        <f>SUMIF('１号'!$B$4:$B$58,'集計 (事業分類別) (R1)'!D71,'１号'!$F$4:$F$58)/1000</f>
        <v>0</v>
      </c>
      <c r="G71" s="92">
        <f>SUMIF('１号'!$B$4:$B$58,'集計 (事業分類別) (R1)'!D71,'１号'!$H$4:$H$58)/1000</f>
        <v>0</v>
      </c>
      <c r="H71" s="92">
        <f>SUMIF('１号'!$B$4:$B$58,'集計 (事業分類別) (R1)'!D71,'１号'!$J$4:$J$58)/1000</f>
        <v>0</v>
      </c>
      <c r="I71" s="99">
        <f t="shared" ref="I71:I123" si="2">H71-F71</f>
        <v>0</v>
      </c>
      <c r="J71" s="109" t="e">
        <f t="shared" ref="J71:J123" si="3">I71/F71*100</f>
        <v>#DIV/0!</v>
      </c>
    </row>
    <row r="72" spans="2:10" s="60" customFormat="1" ht="12" hidden="1" customHeight="1">
      <c r="B72" s="63"/>
      <c r="C72" s="67"/>
      <c r="D72" s="73" t="s">
        <v>146</v>
      </c>
      <c r="E72" s="81">
        <f>COUNTIF('１号'!$B$4:$B$58,'集計 (事業分類別) (R1)'!D72)</f>
        <v>0</v>
      </c>
      <c r="F72" s="92">
        <f>SUMIF('１号'!$B$4:$B$58,'集計 (事業分類別) (R1)'!D72,'１号'!$F$4:$F$58)/1000</f>
        <v>0</v>
      </c>
      <c r="G72" s="92">
        <f>SUMIF('１号'!$B$4:$B$58,'集計 (事業分類別) (R1)'!D72,'１号'!$H$4:$H$58)/1000</f>
        <v>0</v>
      </c>
      <c r="H72" s="92">
        <f>SUMIF('１号'!$B$4:$B$58,'集計 (事業分類別) (R1)'!D72,'１号'!$J$4:$J$58)/1000</f>
        <v>0</v>
      </c>
      <c r="I72" s="99">
        <f t="shared" si="2"/>
        <v>0</v>
      </c>
      <c r="J72" s="109" t="e">
        <f t="shared" si="3"/>
        <v>#DIV/0!</v>
      </c>
    </row>
    <row r="73" spans="2:10" s="60" customFormat="1" ht="12" hidden="1" customHeight="1">
      <c r="B73" s="63"/>
      <c r="C73" s="67"/>
      <c r="D73" s="73" t="s">
        <v>331</v>
      </c>
      <c r="E73" s="81">
        <f>COUNTIF('１号'!$B$4:$B$58,'集計 (事業分類別) (R1)'!D73)</f>
        <v>0</v>
      </c>
      <c r="F73" s="92">
        <f>SUMIF('１号'!$B$4:$B$58,'集計 (事業分類別) (R1)'!D73,'１号'!$F$4:$F$58)/1000</f>
        <v>0</v>
      </c>
      <c r="G73" s="92">
        <f>SUMIF('１号'!$B$4:$B$58,'集計 (事業分類別) (R1)'!D73,'１号'!$H$4:$H$58)/1000</f>
        <v>0</v>
      </c>
      <c r="H73" s="92">
        <f>SUMIF('１号'!$B$4:$B$58,'集計 (事業分類別) (R1)'!D73,'１号'!$J$4:$J$58)/1000</f>
        <v>0</v>
      </c>
      <c r="I73" s="99">
        <f t="shared" si="2"/>
        <v>0</v>
      </c>
      <c r="J73" s="109" t="e">
        <f t="shared" si="3"/>
        <v>#DIV/0!</v>
      </c>
    </row>
    <row r="74" spans="2:10" s="60" customFormat="1" ht="12" hidden="1" customHeight="1">
      <c r="B74" s="63"/>
      <c r="C74" s="67"/>
      <c r="D74" s="73" t="s">
        <v>245</v>
      </c>
      <c r="E74" s="81">
        <f>COUNTIF('１号'!$B$4:$B$58,'集計 (事業分類別) (R1)'!D74)</f>
        <v>0</v>
      </c>
      <c r="F74" s="92">
        <f>SUMIF('１号'!$B$4:$B$58,'集計 (事業分類別) (R1)'!D74,'１号'!$F$4:$F$58)/1000</f>
        <v>0</v>
      </c>
      <c r="G74" s="92">
        <f>SUMIF('１号'!$B$4:$B$58,'集計 (事業分類別) (R1)'!D74,'１号'!$H$4:$H$58)/1000</f>
        <v>0</v>
      </c>
      <c r="H74" s="92">
        <f>SUMIF('１号'!$B$4:$B$58,'集計 (事業分類別) (R1)'!D74,'１号'!$J$4:$J$58)/1000</f>
        <v>0</v>
      </c>
      <c r="I74" s="99">
        <f t="shared" si="2"/>
        <v>0</v>
      </c>
      <c r="J74" s="109" t="e">
        <f t="shared" si="3"/>
        <v>#DIV/0!</v>
      </c>
    </row>
    <row r="75" spans="2:10" s="60" customFormat="1" ht="12" hidden="1" customHeight="1">
      <c r="B75" s="63"/>
      <c r="C75" s="67"/>
      <c r="D75" s="73" t="s">
        <v>352</v>
      </c>
      <c r="E75" s="81">
        <f>COUNTIF('１号'!$B$4:$B$58,'集計 (事業分類別) (R1)'!D75)</f>
        <v>0</v>
      </c>
      <c r="F75" s="92">
        <f>SUMIF('１号'!$B$4:$B$58,'集計 (事業分類別) (R1)'!D75,'１号'!$F$4:$F$58)/1000</f>
        <v>0</v>
      </c>
      <c r="G75" s="92">
        <f>SUMIF('１号'!$B$4:$B$58,'集計 (事業分類別) (R1)'!D75,'１号'!$H$4:$H$58)/1000</f>
        <v>0</v>
      </c>
      <c r="H75" s="92">
        <f>SUMIF('１号'!$B$4:$B$58,'集計 (事業分類別) (R1)'!D75,'１号'!$J$4:$J$58)/1000</f>
        <v>0</v>
      </c>
      <c r="I75" s="99">
        <f t="shared" si="2"/>
        <v>0</v>
      </c>
      <c r="J75" s="109" t="e">
        <f t="shared" si="3"/>
        <v>#DIV/0!</v>
      </c>
    </row>
    <row r="76" spans="2:10" s="60" customFormat="1" ht="15" customHeight="1">
      <c r="B76" s="63"/>
      <c r="C76" s="67"/>
      <c r="D76" s="74" t="s">
        <v>303</v>
      </c>
      <c r="E76" s="82">
        <f>COUNTIF('１号'!$B$4:$B$58,'集計 (事業分類別) (R1)'!D76)</f>
        <v>0</v>
      </c>
      <c r="F76" s="93">
        <f>SUMIF('１号'!$B$4:$B$58,'集計 (事業分類別) (R1)'!D76,'１号'!$F$4:$F$58)/1000</f>
        <v>0</v>
      </c>
      <c r="G76" s="93">
        <f>SUMIF('１号'!$B$4:$B$58,'集計 (事業分類別) (R1)'!D76,'１号'!$H$4:$H$58)/1000</f>
        <v>0</v>
      </c>
      <c r="H76" s="93">
        <f>SUMIF('１号'!$B$4:$B$58,'集計 (事業分類別) (R1)'!D76,'１号'!$J$4:$J$58)/1000</f>
        <v>0</v>
      </c>
      <c r="I76" s="100">
        <f t="shared" si="2"/>
        <v>0</v>
      </c>
      <c r="J76" s="110" t="e">
        <f t="shared" si="3"/>
        <v>#DIV/0!</v>
      </c>
    </row>
    <row r="77" spans="2:10" s="60" customFormat="1" ht="12" hidden="1" customHeight="1">
      <c r="B77" s="63"/>
      <c r="C77" s="67"/>
      <c r="D77" s="73" t="s">
        <v>283</v>
      </c>
      <c r="E77" s="81">
        <f>COUNTIF('１号'!$B$4:$B$58,'集計 (事業分類別) (R1)'!D77)</f>
        <v>0</v>
      </c>
      <c r="F77" s="92">
        <f>SUMIF('１号'!$B$4:$B$58,'集計 (事業分類別) (R1)'!D77,'１号'!$F$4:$F$58)/1000</f>
        <v>0</v>
      </c>
      <c r="G77" s="92">
        <f>SUMIF('１号'!$B$4:$B$58,'集計 (事業分類別) (R1)'!D77,'１号'!$H$4:$H$58)/1000</f>
        <v>0</v>
      </c>
      <c r="H77" s="92">
        <f>SUMIF('１号'!$B$4:$B$58,'集計 (事業分類別) (R1)'!D77,'１号'!$J$4:$J$58)/1000</f>
        <v>0</v>
      </c>
      <c r="I77" s="99">
        <f t="shared" si="2"/>
        <v>0</v>
      </c>
      <c r="J77" s="109" t="e">
        <f t="shared" si="3"/>
        <v>#DIV/0!</v>
      </c>
    </row>
    <row r="78" spans="2:10" s="60" customFormat="1" ht="15" customHeight="1">
      <c r="B78" s="63"/>
      <c r="C78" s="67"/>
      <c r="D78" s="74" t="s">
        <v>73</v>
      </c>
      <c r="E78" s="82">
        <f>COUNTIF('１号'!$B$4:$B$58,'集計 (事業分類別) (R1)'!D78)</f>
        <v>0</v>
      </c>
      <c r="F78" s="93">
        <f>SUMIF('１号'!$B$4:$B$58,'集計 (事業分類別) (R1)'!D78,'１号'!$F$4:$F$58)/1000</f>
        <v>0</v>
      </c>
      <c r="G78" s="93">
        <f>SUMIF('１号'!$B$4:$B$58,'集計 (事業分類別) (R1)'!D78,'１号'!$H$4:$H$58)/1000</f>
        <v>0</v>
      </c>
      <c r="H78" s="93">
        <f>SUMIF('１号'!$B$4:$B$58,'集計 (事業分類別) (R1)'!D78,'１号'!$J$4:$J$58)/1000</f>
        <v>0</v>
      </c>
      <c r="I78" s="100">
        <f t="shared" si="2"/>
        <v>0</v>
      </c>
      <c r="J78" s="111" t="e">
        <f t="shared" si="3"/>
        <v>#DIV/0!</v>
      </c>
    </row>
    <row r="79" spans="2:10" s="60" customFormat="1" ht="12" hidden="1" customHeight="1">
      <c r="B79" s="63"/>
      <c r="C79" s="67"/>
      <c r="D79" s="73" t="s">
        <v>264</v>
      </c>
      <c r="E79" s="81">
        <f>COUNTIF('１号'!$B$4:$B$58,'集計 (事業分類別) (R1)'!D79)</f>
        <v>0</v>
      </c>
      <c r="F79" s="92">
        <f>SUMIF('１号'!$B$4:$B$58,'集計 (事業分類別) (R1)'!D79,'１号'!$F$4:$F$58)/1000</f>
        <v>0</v>
      </c>
      <c r="G79" s="92">
        <f>SUMIF('１号'!$B$4:$B$58,'集計 (事業分類別) (R1)'!D79,'１号'!$H$4:$H$58)/1000</f>
        <v>0</v>
      </c>
      <c r="H79" s="92">
        <f>SUMIF('１号'!$B$4:$B$58,'集計 (事業分類別) (R1)'!D79,'１号'!$J$4:$J$58)/1000</f>
        <v>0</v>
      </c>
      <c r="I79" s="99">
        <f t="shared" si="2"/>
        <v>0</v>
      </c>
      <c r="J79" s="109" t="e">
        <f t="shared" si="3"/>
        <v>#DIV/0!</v>
      </c>
    </row>
    <row r="80" spans="2:10" s="60" customFormat="1" ht="12" hidden="1" customHeight="1">
      <c r="B80" s="63"/>
      <c r="C80" s="67"/>
      <c r="D80" s="73" t="s">
        <v>353</v>
      </c>
      <c r="E80" s="81">
        <f>COUNTIF('１号'!$B$4:$B$58,'集計 (事業分類別) (R1)'!D80)</f>
        <v>0</v>
      </c>
      <c r="F80" s="92">
        <f>SUMIF('１号'!$B$4:$B$58,'集計 (事業分類別) (R1)'!D80,'１号'!$F$4:$F$58)/1000</f>
        <v>0</v>
      </c>
      <c r="G80" s="92">
        <f>SUMIF('１号'!$B$4:$B$58,'集計 (事業分類別) (R1)'!D80,'１号'!$H$4:$H$58)/1000</f>
        <v>0</v>
      </c>
      <c r="H80" s="92">
        <f>SUMIF('１号'!$B$4:$B$58,'集計 (事業分類別) (R1)'!D80,'１号'!$J$4:$J$58)/1000</f>
        <v>0</v>
      </c>
      <c r="I80" s="99">
        <f t="shared" si="2"/>
        <v>0</v>
      </c>
      <c r="J80" s="109" t="e">
        <f t="shared" si="3"/>
        <v>#DIV/0!</v>
      </c>
    </row>
    <row r="81" spans="2:10" s="60" customFormat="1" ht="12" hidden="1" customHeight="1">
      <c r="B81" s="63"/>
      <c r="C81" s="67"/>
      <c r="D81" s="73" t="s">
        <v>23</v>
      </c>
      <c r="E81" s="81">
        <f>COUNTIF('１号'!$B$4:$B$58,'集計 (事業分類別) (R1)'!D81)</f>
        <v>0</v>
      </c>
      <c r="F81" s="92">
        <f>SUMIF('１号'!$B$4:$B$58,'集計 (事業分類別) (R1)'!D81,'１号'!$F$4:$F$58)/1000</f>
        <v>0</v>
      </c>
      <c r="G81" s="92">
        <f>SUMIF('１号'!$B$4:$B$58,'集計 (事業分類別) (R1)'!D81,'１号'!$H$4:$H$58)/1000</f>
        <v>0</v>
      </c>
      <c r="H81" s="92">
        <f>SUMIF('１号'!$B$4:$B$58,'集計 (事業分類別) (R1)'!D81,'１号'!$J$4:$J$58)/1000</f>
        <v>0</v>
      </c>
      <c r="I81" s="99">
        <f t="shared" si="2"/>
        <v>0</v>
      </c>
      <c r="J81" s="109" t="e">
        <f t="shared" si="3"/>
        <v>#DIV/0!</v>
      </c>
    </row>
    <row r="82" spans="2:10" s="60" customFormat="1" ht="15" customHeight="1">
      <c r="B82" s="63"/>
      <c r="C82" s="67"/>
      <c r="D82" s="74" t="s">
        <v>354</v>
      </c>
      <c r="E82" s="82">
        <f>COUNTIF('１号'!$B$4:$B$58,'集計 (事業分類別) (R1)'!D82)</f>
        <v>0</v>
      </c>
      <c r="F82" s="93">
        <f>SUMIF('１号'!$B$4:$B$58,'集計 (事業分類別) (R1)'!D82,'１号'!$F$4:$F$58)/1000</f>
        <v>0</v>
      </c>
      <c r="G82" s="93">
        <f>SUMIF('１号'!$B$4:$B$58,'集計 (事業分類別) (R1)'!D82,'１号'!$H$4:$H$58)/1000</f>
        <v>0</v>
      </c>
      <c r="H82" s="93">
        <f>SUMIF('１号'!$B$4:$B$58,'集計 (事業分類別) (R1)'!D82,'１号'!$J$4:$J$58)/1000</f>
        <v>0</v>
      </c>
      <c r="I82" s="100">
        <f t="shared" si="2"/>
        <v>0</v>
      </c>
      <c r="J82" s="110" t="e">
        <f t="shared" si="3"/>
        <v>#DIV/0!</v>
      </c>
    </row>
    <row r="83" spans="2:10" s="60" customFormat="1" ht="12" hidden="1" customHeight="1">
      <c r="B83" s="63"/>
      <c r="C83" s="67"/>
      <c r="D83" s="73" t="s">
        <v>175</v>
      </c>
      <c r="E83" s="81">
        <f>COUNTIF('１号'!$B$4:$B$58,'集計 (事業分類別) (R1)'!D83)</f>
        <v>0</v>
      </c>
      <c r="F83" s="92">
        <f>SUMIF('１号'!$B$4:$B$58,'集計 (事業分類別) (R1)'!D83,'１号'!$F$4:$F$58)/1000</f>
        <v>0</v>
      </c>
      <c r="G83" s="92">
        <f>SUMIF('１号'!$B$4:$B$58,'集計 (事業分類別) (R1)'!D83,'１号'!$H$4:$H$58)/1000</f>
        <v>0</v>
      </c>
      <c r="H83" s="92">
        <f>SUMIF('１号'!$B$4:$B$58,'集計 (事業分類別) (R1)'!D83,'１号'!$J$4:$J$58)/1000</f>
        <v>0</v>
      </c>
      <c r="I83" s="99">
        <f t="shared" si="2"/>
        <v>0</v>
      </c>
      <c r="J83" s="109" t="e">
        <f t="shared" si="3"/>
        <v>#DIV/0!</v>
      </c>
    </row>
    <row r="84" spans="2:10" s="60" customFormat="1" ht="12" hidden="1" customHeight="1">
      <c r="B84" s="63"/>
      <c r="C84" s="67"/>
      <c r="D84" s="73" t="s">
        <v>99</v>
      </c>
      <c r="E84" s="81">
        <f>COUNTIF('１号'!$B$4:$B$58,'集計 (事業分類別) (R1)'!D84)</f>
        <v>0</v>
      </c>
      <c r="F84" s="92">
        <f>SUMIF('１号'!$B$4:$B$58,'集計 (事業分類別) (R1)'!D84,'１号'!$F$4:$F$58)/1000</f>
        <v>0</v>
      </c>
      <c r="G84" s="92">
        <f>SUMIF('１号'!$B$4:$B$58,'集計 (事業分類別) (R1)'!D84,'１号'!$H$4:$H$58)/1000</f>
        <v>0</v>
      </c>
      <c r="H84" s="92">
        <f>SUMIF('１号'!$B$4:$B$58,'集計 (事業分類別) (R1)'!D84,'１号'!$J$4:$J$58)/1000</f>
        <v>0</v>
      </c>
      <c r="I84" s="99">
        <f t="shared" si="2"/>
        <v>0</v>
      </c>
      <c r="J84" s="109" t="e">
        <f t="shared" si="3"/>
        <v>#DIV/0!</v>
      </c>
    </row>
    <row r="85" spans="2:10" s="60" customFormat="1" ht="15" customHeight="1">
      <c r="B85" s="63"/>
      <c r="C85" s="67"/>
      <c r="D85" s="74" t="s">
        <v>300</v>
      </c>
      <c r="E85" s="82">
        <f>COUNTIF('１号'!$B$4:$B$58,'集計 (事業分類別) (R1)'!D85)</f>
        <v>0</v>
      </c>
      <c r="F85" s="93">
        <f>SUMIF('１号'!$B$4:$B$58,'集計 (事業分類別) (R1)'!D85,'１号'!$F$4:$F$58)/1000</f>
        <v>0</v>
      </c>
      <c r="G85" s="93">
        <f>SUMIF('１号'!$B$4:$B$58,'集計 (事業分類別) (R1)'!D85,'１号'!$H$4:$H$58)/1000</f>
        <v>0</v>
      </c>
      <c r="H85" s="93">
        <f>SUMIF('１号'!$B$4:$B$58,'集計 (事業分類別) (R1)'!D85,'１号'!$J$4:$J$58)/1000</f>
        <v>0</v>
      </c>
      <c r="I85" s="100">
        <f t="shared" si="2"/>
        <v>0</v>
      </c>
      <c r="J85" s="110" t="e">
        <f t="shared" si="3"/>
        <v>#DIV/0!</v>
      </c>
    </row>
    <row r="86" spans="2:10" s="60" customFormat="1" ht="12" hidden="1" customHeight="1">
      <c r="B86" s="63"/>
      <c r="C86" s="67"/>
      <c r="D86" s="73" t="s">
        <v>355</v>
      </c>
      <c r="E86" s="81">
        <f>COUNTIF('１号'!$B$4:$B$58,'集計 (事業分類別) (R1)'!D86)</f>
        <v>0</v>
      </c>
      <c r="F86" s="92">
        <f>SUMIF('１号'!$B$4:$B$58,'集計 (事業分類別) (R1)'!D86,'１号'!$F$4:$F$58)/1000</f>
        <v>0</v>
      </c>
      <c r="G86" s="92">
        <f>SUMIF('１号'!$B$4:$B$58,'集計 (事業分類別) (R1)'!D86,'１号'!$H$4:$H$58)/1000</f>
        <v>0</v>
      </c>
      <c r="H86" s="92">
        <f>SUMIF('１号'!$B$4:$B$58,'集計 (事業分類別) (R1)'!D86,'１号'!$J$4:$J$58)/1000</f>
        <v>0</v>
      </c>
      <c r="I86" s="99">
        <f t="shared" si="2"/>
        <v>0</v>
      </c>
      <c r="J86" s="109" t="e">
        <f t="shared" si="3"/>
        <v>#DIV/0!</v>
      </c>
    </row>
    <row r="87" spans="2:10" s="60" customFormat="1" ht="15" customHeight="1">
      <c r="B87" s="63"/>
      <c r="C87" s="67"/>
      <c r="D87" s="74" t="s">
        <v>18</v>
      </c>
      <c r="E87" s="82">
        <f>COUNTIF('１号'!$B$4:$B$58,'集計 (事業分類別) (R1)'!D87)</f>
        <v>0</v>
      </c>
      <c r="F87" s="93">
        <f>SUMIF('１号'!$B$4:$B$58,'集計 (事業分類別) (R1)'!D87,'１号'!$F$4:$F$58)/1000</f>
        <v>0</v>
      </c>
      <c r="G87" s="93">
        <f>SUMIF('１号'!$B$4:$B$58,'集計 (事業分類別) (R1)'!D87,'１号'!$H$4:$H$58)/1000</f>
        <v>0</v>
      </c>
      <c r="H87" s="93">
        <f>SUMIF('１号'!$B$4:$B$58,'集計 (事業分類別) (R1)'!D87,'１号'!$J$4:$J$58)/1000</f>
        <v>0</v>
      </c>
      <c r="I87" s="100">
        <f t="shared" si="2"/>
        <v>0</v>
      </c>
      <c r="J87" s="110" t="e">
        <f t="shared" si="3"/>
        <v>#DIV/0!</v>
      </c>
    </row>
    <row r="88" spans="2:10" s="60" customFormat="1" ht="15" customHeight="1">
      <c r="B88" s="63"/>
      <c r="C88" s="67"/>
      <c r="D88" s="74" t="s">
        <v>197</v>
      </c>
      <c r="E88" s="82">
        <f>COUNTIF('１号'!$B$4:$B$58,'集計 (事業分類別) (R1)'!D88)</f>
        <v>0</v>
      </c>
      <c r="F88" s="93">
        <f>SUMIF('１号'!$B$4:$B$58,'集計 (事業分類別) (R1)'!D88,'１号'!$F$4:$F$58)/1000</f>
        <v>0</v>
      </c>
      <c r="G88" s="93">
        <f>SUMIF('１号'!$B$4:$B$58,'集計 (事業分類別) (R1)'!D88,'１号'!$H$4:$H$58)/1000</f>
        <v>0</v>
      </c>
      <c r="H88" s="93">
        <f>SUMIF('１号'!$B$4:$B$58,'集計 (事業分類別) (R1)'!D88,'１号'!$J$4:$J$58)/1000</f>
        <v>0</v>
      </c>
      <c r="I88" s="100">
        <f t="shared" si="2"/>
        <v>0</v>
      </c>
      <c r="J88" s="110" t="e">
        <f t="shared" si="3"/>
        <v>#DIV/0!</v>
      </c>
    </row>
    <row r="89" spans="2:10" s="60" customFormat="1" ht="12" hidden="1" customHeight="1">
      <c r="B89" s="63"/>
      <c r="C89" s="67"/>
      <c r="D89" s="73" t="s">
        <v>356</v>
      </c>
      <c r="E89" s="81">
        <f>COUNTIF('１号'!$B$4:$B$58,'集計 (事業分類別) (R1)'!D89)</f>
        <v>0</v>
      </c>
      <c r="F89" s="92">
        <f>SUMIF('１号'!$B$4:$B$58,'集計 (事業分類別) (R1)'!D89,'１号'!$F$4:$F$58)/1000</f>
        <v>0</v>
      </c>
      <c r="G89" s="92">
        <f>SUMIF('１号'!$B$4:$B$58,'集計 (事業分類別) (R1)'!D89,'１号'!$H$4:$H$58)/1000</f>
        <v>0</v>
      </c>
      <c r="H89" s="92">
        <f>SUMIF('１号'!$B$4:$B$58,'集計 (事業分類別) (R1)'!D89,'１号'!$J$4:$J$58)/1000</f>
        <v>0</v>
      </c>
      <c r="I89" s="99">
        <f t="shared" si="2"/>
        <v>0</v>
      </c>
      <c r="J89" s="109" t="e">
        <f t="shared" si="3"/>
        <v>#DIV/0!</v>
      </c>
    </row>
    <row r="90" spans="2:10" s="60" customFormat="1" ht="15" customHeight="1">
      <c r="B90" s="63"/>
      <c r="C90" s="67"/>
      <c r="D90" s="74" t="s">
        <v>104</v>
      </c>
      <c r="E90" s="82">
        <f>COUNTIF('１号'!$B$4:$B$58,'集計 (事業分類別) (R1)'!D90)</f>
        <v>0</v>
      </c>
      <c r="F90" s="93">
        <f>SUMIF('１号'!$B$4:$B$58,'集計 (事業分類別) (R1)'!D90,'１号'!$F$4:$F$58)/1000</f>
        <v>0</v>
      </c>
      <c r="G90" s="93">
        <f>SUMIF('１号'!$B$4:$B$58,'集計 (事業分類別) (R1)'!D90,'１号'!$H$4:$H$58)/1000</f>
        <v>0</v>
      </c>
      <c r="H90" s="93">
        <f>SUMIF('１号'!$B$4:$B$58,'集計 (事業分類別) (R1)'!D90,'１号'!$J$4:$J$58)/1000</f>
        <v>0</v>
      </c>
      <c r="I90" s="100">
        <f t="shared" si="2"/>
        <v>0</v>
      </c>
      <c r="J90" s="110" t="e">
        <f t="shared" si="3"/>
        <v>#DIV/0!</v>
      </c>
    </row>
    <row r="91" spans="2:10" s="60" customFormat="1" ht="12" hidden="1" customHeight="1">
      <c r="B91" s="63"/>
      <c r="C91" s="67"/>
      <c r="D91" s="73" t="s">
        <v>116</v>
      </c>
      <c r="E91" s="81">
        <f>COUNTIF('１号'!$B$4:$B$58,'集計 (事業分類別) (R1)'!D91)</f>
        <v>0</v>
      </c>
      <c r="F91" s="92">
        <f>SUMIF('１号'!$B$4:$B$58,'集計 (事業分類別) (R1)'!D91,'１号'!$F$4:$F$58)/1000</f>
        <v>0</v>
      </c>
      <c r="G91" s="92">
        <f>SUMIF('１号'!$B$4:$B$58,'集計 (事業分類別) (R1)'!D91,'１号'!$H$4:$H$58)/1000</f>
        <v>0</v>
      </c>
      <c r="H91" s="92">
        <f>SUMIF('１号'!$B$4:$B$58,'集計 (事業分類別) (R1)'!D91,'１号'!$J$4:$J$58)/1000</f>
        <v>0</v>
      </c>
      <c r="I91" s="99">
        <f t="shared" si="2"/>
        <v>0</v>
      </c>
      <c r="J91" s="109" t="e">
        <f t="shared" si="3"/>
        <v>#DIV/0!</v>
      </c>
    </row>
    <row r="92" spans="2:10" s="60" customFormat="1" ht="12" hidden="1" customHeight="1">
      <c r="B92" s="63"/>
      <c r="C92" s="67"/>
      <c r="D92" s="73" t="s">
        <v>154</v>
      </c>
      <c r="E92" s="81">
        <f>COUNTIF('１号'!$B$4:$B$58,'集計 (事業分類別) (R1)'!D92)</f>
        <v>0</v>
      </c>
      <c r="F92" s="92">
        <f>SUMIF('１号'!$B$4:$B$58,'集計 (事業分類別) (R1)'!D92,'１号'!$F$4:$F$58)/1000</f>
        <v>0</v>
      </c>
      <c r="G92" s="92">
        <f>SUMIF('１号'!$B$4:$B$58,'集計 (事業分類別) (R1)'!D92,'１号'!$H$4:$H$58)/1000</f>
        <v>0</v>
      </c>
      <c r="H92" s="92">
        <f>SUMIF('１号'!$B$4:$B$58,'集計 (事業分類別) (R1)'!D92,'１号'!$J$4:$J$58)/1000</f>
        <v>0</v>
      </c>
      <c r="I92" s="99">
        <f t="shared" si="2"/>
        <v>0</v>
      </c>
      <c r="J92" s="109" t="e">
        <f t="shared" si="3"/>
        <v>#DIV/0!</v>
      </c>
    </row>
    <row r="93" spans="2:10" s="60" customFormat="1" ht="12" hidden="1" customHeight="1">
      <c r="B93" s="63"/>
      <c r="C93" s="67"/>
      <c r="D93" s="73" t="s">
        <v>42</v>
      </c>
      <c r="E93" s="81">
        <f>COUNTIF('１号'!$B$4:$B$58,'集計 (事業分類別) (R1)'!D93)</f>
        <v>0</v>
      </c>
      <c r="F93" s="92">
        <f>SUMIF('１号'!$B$4:$B$58,'集計 (事業分類別) (R1)'!D93,'１号'!$F$4:$F$58)/1000</f>
        <v>0</v>
      </c>
      <c r="G93" s="92">
        <f>SUMIF('１号'!$B$4:$B$58,'集計 (事業分類別) (R1)'!D93,'１号'!$H$4:$H$58)/1000</f>
        <v>0</v>
      </c>
      <c r="H93" s="92">
        <f>SUMIF('１号'!$B$4:$B$58,'集計 (事業分類別) (R1)'!D93,'１号'!$J$4:$J$58)/1000</f>
        <v>0</v>
      </c>
      <c r="I93" s="99">
        <f t="shared" si="2"/>
        <v>0</v>
      </c>
      <c r="J93" s="109" t="e">
        <f t="shared" si="3"/>
        <v>#DIV/0!</v>
      </c>
    </row>
    <row r="94" spans="2:10" s="60" customFormat="1" ht="12" hidden="1" customHeight="1">
      <c r="B94" s="63"/>
      <c r="C94" s="67"/>
      <c r="D94" s="73" t="s">
        <v>204</v>
      </c>
      <c r="E94" s="81">
        <f>COUNTIF('１号'!$B$4:$B$58,'集計 (事業分類別) (R1)'!D94)</f>
        <v>0</v>
      </c>
      <c r="F94" s="92">
        <f>SUMIF('１号'!$B$4:$B$58,'集計 (事業分類別) (R1)'!D94,'１号'!$F$4:$F$58)/1000</f>
        <v>0</v>
      </c>
      <c r="G94" s="92">
        <f>SUMIF('１号'!$B$4:$B$58,'集計 (事業分類別) (R1)'!D94,'１号'!$H$4:$H$58)/1000</f>
        <v>0</v>
      </c>
      <c r="H94" s="92">
        <f>SUMIF('１号'!$B$4:$B$58,'集計 (事業分類別) (R1)'!D94,'１号'!$J$4:$J$58)/1000</f>
        <v>0</v>
      </c>
      <c r="I94" s="99">
        <f t="shared" si="2"/>
        <v>0</v>
      </c>
      <c r="J94" s="109" t="e">
        <f t="shared" si="3"/>
        <v>#DIV/0!</v>
      </c>
    </row>
    <row r="95" spans="2:10" s="60" customFormat="1" ht="15" customHeight="1">
      <c r="B95" s="63"/>
      <c r="C95" s="67"/>
      <c r="D95" s="74" t="s">
        <v>290</v>
      </c>
      <c r="E95" s="82">
        <f>COUNTIF('１号'!$B$4:$B$58,'集計 (事業分類別) (R1)'!D95)</f>
        <v>0</v>
      </c>
      <c r="F95" s="93">
        <f>SUMIF('１号'!$B$4:$B$58,'集計 (事業分類別) (R1)'!D95,'１号'!$F$4:$F$58)/1000</f>
        <v>0</v>
      </c>
      <c r="G95" s="93">
        <f>SUMIF('１号'!$B$4:$B$58,'集計 (事業分類別) (R1)'!D95,'１号'!$H$4:$H$58)/1000</f>
        <v>0</v>
      </c>
      <c r="H95" s="93">
        <f>SUMIF('１号'!$B$4:$B$58,'集計 (事業分類別) (R1)'!D95,'１号'!$J$4:$J$58)/1000</f>
        <v>0</v>
      </c>
      <c r="I95" s="100">
        <f t="shared" si="2"/>
        <v>0</v>
      </c>
      <c r="J95" s="110" t="e">
        <f t="shared" si="3"/>
        <v>#DIV/0!</v>
      </c>
    </row>
    <row r="96" spans="2:10" s="60" customFormat="1" ht="12" hidden="1" customHeight="1">
      <c r="B96" s="63"/>
      <c r="C96" s="67"/>
      <c r="D96" s="73" t="s">
        <v>286</v>
      </c>
      <c r="E96" s="81">
        <f>COUNTIF('１号'!$B$4:$B$58,'集計 (事業分類別) (R1)'!D96)</f>
        <v>0</v>
      </c>
      <c r="F96" s="92">
        <f>SUMIF('１号'!$B$4:$B$58,'集計 (事業分類別) (R1)'!D96,'１号'!$F$4:$F$58)/1000</f>
        <v>0</v>
      </c>
      <c r="G96" s="92">
        <f>SUMIF('１号'!$B$4:$B$58,'集計 (事業分類別) (R1)'!D96,'１号'!$H$4:$H$58)/1000</f>
        <v>0</v>
      </c>
      <c r="H96" s="92">
        <f>SUMIF('１号'!$B$4:$B$58,'集計 (事業分類別) (R1)'!D96,'１号'!$J$4:$J$58)/1000</f>
        <v>0</v>
      </c>
      <c r="I96" s="99">
        <f t="shared" si="2"/>
        <v>0</v>
      </c>
      <c r="J96" s="109" t="e">
        <f t="shared" si="3"/>
        <v>#DIV/0!</v>
      </c>
    </row>
    <row r="97" spans="2:10" s="60" customFormat="1" ht="12" hidden="1" customHeight="1">
      <c r="B97" s="63"/>
      <c r="C97" s="67"/>
      <c r="D97" s="73" t="s">
        <v>296</v>
      </c>
      <c r="E97" s="81">
        <f>COUNTIF('１号'!$B$4:$B$58,'集計 (事業分類別) (R1)'!D97)</f>
        <v>0</v>
      </c>
      <c r="F97" s="92">
        <f>SUMIF('１号'!$B$4:$B$58,'集計 (事業分類別) (R1)'!D97,'１号'!$F$4:$F$58)/1000</f>
        <v>0</v>
      </c>
      <c r="G97" s="92">
        <f>SUMIF('１号'!$B$4:$B$58,'集計 (事業分類別) (R1)'!D97,'１号'!$H$4:$H$58)/1000</f>
        <v>0</v>
      </c>
      <c r="H97" s="92">
        <f>SUMIF('１号'!$B$4:$B$58,'集計 (事業分類別) (R1)'!D97,'１号'!$J$4:$J$58)/1000</f>
        <v>0</v>
      </c>
      <c r="I97" s="99">
        <f t="shared" si="2"/>
        <v>0</v>
      </c>
      <c r="J97" s="109" t="e">
        <f t="shared" si="3"/>
        <v>#DIV/0!</v>
      </c>
    </row>
    <row r="98" spans="2:10" s="60" customFormat="1" ht="12" hidden="1" customHeight="1">
      <c r="B98" s="63"/>
      <c r="C98" s="67"/>
      <c r="D98" s="73" t="s">
        <v>206</v>
      </c>
      <c r="E98" s="81">
        <f>COUNTIF('１号'!$B$4:$B$58,'集計 (事業分類別) (R1)'!D98)</f>
        <v>0</v>
      </c>
      <c r="F98" s="92">
        <f>SUMIF('１号'!$B$4:$B$58,'集計 (事業分類別) (R1)'!D98,'１号'!$F$4:$F$58)/1000</f>
        <v>0</v>
      </c>
      <c r="G98" s="92">
        <f>SUMIF('１号'!$B$4:$B$58,'集計 (事業分類別) (R1)'!D98,'１号'!$H$4:$H$58)/1000</f>
        <v>0</v>
      </c>
      <c r="H98" s="92">
        <f>SUMIF('１号'!$B$4:$B$58,'集計 (事業分類別) (R1)'!D98,'１号'!$J$4:$J$58)/1000</f>
        <v>0</v>
      </c>
      <c r="I98" s="99">
        <f t="shared" si="2"/>
        <v>0</v>
      </c>
      <c r="J98" s="109" t="e">
        <f t="shared" si="3"/>
        <v>#DIV/0!</v>
      </c>
    </row>
    <row r="99" spans="2:10" s="60" customFormat="1" ht="15" customHeight="1">
      <c r="B99" s="63"/>
      <c r="C99" s="67"/>
      <c r="D99" s="74" t="s">
        <v>357</v>
      </c>
      <c r="E99" s="82">
        <f>COUNTIF('１号'!$B$4:$B$58,'集計 (事業分類別) (R1)'!D99)</f>
        <v>0</v>
      </c>
      <c r="F99" s="93">
        <f>SUMIF('１号'!$B$4:$B$58,'集計 (事業分類別) (R1)'!D99,'１号'!$F$4:$F$58)/1000</f>
        <v>0</v>
      </c>
      <c r="G99" s="93">
        <f>SUMIF('１号'!$B$4:$B$58,'集計 (事業分類別) (R1)'!D99,'１号'!$H$4:$H$58)/1000</f>
        <v>0</v>
      </c>
      <c r="H99" s="93">
        <f>SUMIF('１号'!$B$4:$B$58,'集計 (事業分類別) (R1)'!D99,'１号'!$J$4:$J$58)/1000</f>
        <v>0</v>
      </c>
      <c r="I99" s="100">
        <f t="shared" si="2"/>
        <v>0</v>
      </c>
      <c r="J99" s="110" t="e">
        <f t="shared" si="3"/>
        <v>#DIV/0!</v>
      </c>
    </row>
    <row r="100" spans="2:10" s="60" customFormat="1" ht="12" hidden="1" customHeight="1">
      <c r="B100" s="63"/>
      <c r="C100" s="67"/>
      <c r="D100" s="73" t="s">
        <v>358</v>
      </c>
      <c r="E100" s="81">
        <f>COUNTIF('１号'!$B$4:$B$58,'集計 (事業分類別) (R1)'!D100)</f>
        <v>0</v>
      </c>
      <c r="F100" s="92">
        <f>SUMIF('１号'!$B$4:$B$58,'集計 (事業分類別) (R1)'!D100,'１号'!$F$4:$F$58)/1000</f>
        <v>0</v>
      </c>
      <c r="G100" s="92">
        <f>SUMIF('１号'!$B$4:$B$58,'集計 (事業分類別) (R1)'!D100,'１号'!$H$4:$H$58)/1000</f>
        <v>0</v>
      </c>
      <c r="H100" s="92">
        <f>SUMIF('１号'!$B$4:$B$58,'集計 (事業分類別) (R1)'!D100,'１号'!$J$4:$J$58)/1000</f>
        <v>0</v>
      </c>
      <c r="I100" s="99">
        <f t="shared" si="2"/>
        <v>0</v>
      </c>
      <c r="J100" s="109" t="e">
        <f t="shared" si="3"/>
        <v>#DIV/0!</v>
      </c>
    </row>
    <row r="101" spans="2:10" s="60" customFormat="1" ht="12" hidden="1" customHeight="1">
      <c r="B101" s="63"/>
      <c r="C101" s="67"/>
      <c r="D101" s="73" t="s">
        <v>259</v>
      </c>
      <c r="E101" s="81">
        <f>COUNTIF('１号'!$B$4:$B$58,'集計 (事業分類別) (R1)'!D101)</f>
        <v>0</v>
      </c>
      <c r="F101" s="92">
        <f>SUMIF('１号'!$B$4:$B$58,'集計 (事業分類別) (R1)'!D101,'１号'!$F$4:$F$58)/1000</f>
        <v>0</v>
      </c>
      <c r="G101" s="92">
        <f>SUMIF('１号'!$B$4:$B$58,'集計 (事業分類別) (R1)'!D101,'１号'!$H$4:$H$58)/1000</f>
        <v>0</v>
      </c>
      <c r="H101" s="92">
        <f>SUMIF('１号'!$B$4:$B$58,'集計 (事業分類別) (R1)'!D101,'１号'!$J$4:$J$58)/1000</f>
        <v>0</v>
      </c>
      <c r="I101" s="99">
        <f t="shared" si="2"/>
        <v>0</v>
      </c>
      <c r="J101" s="109" t="e">
        <f t="shared" si="3"/>
        <v>#DIV/0!</v>
      </c>
    </row>
    <row r="102" spans="2:10" s="60" customFormat="1" ht="15" customHeight="1">
      <c r="B102" s="63"/>
      <c r="C102" s="67"/>
      <c r="D102" s="74" t="s">
        <v>173</v>
      </c>
      <c r="E102" s="82">
        <f>COUNTIF('１号'!$B$4:$B$58,'集計 (事業分類別) (R1)'!D102)</f>
        <v>0</v>
      </c>
      <c r="F102" s="93">
        <f>SUMIF('１号'!$B$4:$B$58,'集計 (事業分類別) (R1)'!D102,'１号'!$F$4:$F$58)/1000</f>
        <v>0</v>
      </c>
      <c r="G102" s="93">
        <f>SUMIF('１号'!$B$4:$B$58,'集計 (事業分類別) (R1)'!D102,'１号'!$H$4:$H$58)/1000</f>
        <v>0</v>
      </c>
      <c r="H102" s="93">
        <f>SUMIF('１号'!$B$4:$B$58,'集計 (事業分類別) (R1)'!D102,'１号'!$J$4:$J$58)/1000</f>
        <v>0</v>
      </c>
      <c r="I102" s="100">
        <f t="shared" si="2"/>
        <v>0</v>
      </c>
      <c r="J102" s="111" t="e">
        <f t="shared" si="3"/>
        <v>#DIV/0!</v>
      </c>
    </row>
    <row r="103" spans="2:10" s="60" customFormat="1" ht="12" hidden="1" customHeight="1">
      <c r="B103" s="63"/>
      <c r="C103" s="67"/>
      <c r="D103" s="73" t="s">
        <v>158</v>
      </c>
      <c r="E103" s="81">
        <f>COUNTIF('１号'!$B$4:$B$58,'集計 (事業分類別) (R1)'!D103)</f>
        <v>0</v>
      </c>
      <c r="F103" s="92">
        <f>SUMIF('１号'!$B$4:$B$58,'集計 (事業分類別) (R1)'!D103,'１号'!$F$4:$F$58)/1000</f>
        <v>0</v>
      </c>
      <c r="G103" s="92">
        <f>SUMIF('１号'!$B$4:$B$58,'集計 (事業分類別) (R1)'!D103,'１号'!$H$4:$H$58)/1000</f>
        <v>0</v>
      </c>
      <c r="H103" s="92">
        <f>SUMIF('１号'!$B$4:$B$58,'集計 (事業分類別) (R1)'!D103,'１号'!$J$4:$J$58)/1000</f>
        <v>0</v>
      </c>
      <c r="I103" s="99">
        <f t="shared" si="2"/>
        <v>0</v>
      </c>
      <c r="J103" s="109" t="e">
        <f t="shared" si="3"/>
        <v>#DIV/0!</v>
      </c>
    </row>
    <row r="104" spans="2:10" s="60" customFormat="1" ht="15" customHeight="1">
      <c r="B104" s="63"/>
      <c r="C104" s="67"/>
      <c r="D104" s="74" t="s">
        <v>359</v>
      </c>
      <c r="E104" s="82">
        <f>COUNTIF('１号'!$B$4:$B$58,'集計 (事業分類別) (R1)'!D104)</f>
        <v>0</v>
      </c>
      <c r="F104" s="93">
        <f>SUMIF('１号'!$B$4:$B$58,'集計 (事業分類別) (R1)'!D104,'１号'!$F$4:$F$58)/1000</f>
        <v>0</v>
      </c>
      <c r="G104" s="93">
        <f>SUMIF('１号'!$B$4:$B$58,'集計 (事業分類別) (R1)'!D104,'１号'!$H$4:$H$58)/1000</f>
        <v>0</v>
      </c>
      <c r="H104" s="93">
        <f>SUMIF('１号'!$B$4:$B$58,'集計 (事業分類別) (R1)'!D104,'１号'!$J$4:$J$58)/1000</f>
        <v>0</v>
      </c>
      <c r="I104" s="100">
        <f t="shared" si="2"/>
        <v>0</v>
      </c>
      <c r="J104" s="110" t="e">
        <f t="shared" si="3"/>
        <v>#DIV/0!</v>
      </c>
    </row>
    <row r="105" spans="2:10" s="60" customFormat="1" ht="15" customHeight="1">
      <c r="B105" s="63"/>
      <c r="C105" s="67"/>
      <c r="D105" s="74" t="s">
        <v>261</v>
      </c>
      <c r="E105" s="82">
        <f>COUNTIF('１号'!$B$4:$B$58,'集計 (事業分類別) (R1)'!D105)</f>
        <v>0</v>
      </c>
      <c r="F105" s="93">
        <f>SUMIF('１号'!$B$4:$B$58,'集計 (事業分類別) (R1)'!D105,'１号'!$F$4:$F$58)/1000</f>
        <v>0</v>
      </c>
      <c r="G105" s="93">
        <f>SUMIF('１号'!$B$4:$B$58,'集計 (事業分類別) (R1)'!D105,'１号'!$H$4:$H$58)/1000</f>
        <v>0</v>
      </c>
      <c r="H105" s="93">
        <f>SUMIF('１号'!$B$4:$B$58,'集計 (事業分類別) (R1)'!D105,'１号'!$J$4:$J$58)/1000</f>
        <v>0</v>
      </c>
      <c r="I105" s="100">
        <f t="shared" si="2"/>
        <v>0</v>
      </c>
      <c r="J105" s="110" t="e">
        <f t="shared" si="3"/>
        <v>#DIV/0!</v>
      </c>
    </row>
    <row r="106" spans="2:10" s="60" customFormat="1" ht="15" customHeight="1">
      <c r="B106" s="63"/>
      <c r="C106" s="67"/>
      <c r="D106" s="75" t="s">
        <v>130</v>
      </c>
      <c r="E106" s="83">
        <f>COUNTIF('１号'!$B$4:$B$58,'集計 (事業分類別) (R1)'!D106)</f>
        <v>0</v>
      </c>
      <c r="F106" s="94">
        <f>SUMIF('１号'!$B$4:$B$58,'集計 (事業分類別) (R1)'!D106,'１号'!$F$4:$F$58)/1000</f>
        <v>0</v>
      </c>
      <c r="G106" s="94">
        <f>SUMIF('１号'!$B$4:$B$58,'集計 (事業分類別) (R1)'!D106,'１号'!$H$4:$H$58)/1000</f>
        <v>0</v>
      </c>
      <c r="H106" s="94">
        <f>SUMIF('１号'!$B$4:$B$58,'集計 (事業分類別) (R1)'!D106,'１号'!$J$4:$J$58)/1000</f>
        <v>0</v>
      </c>
      <c r="I106" s="100">
        <f t="shared" si="2"/>
        <v>0</v>
      </c>
      <c r="J106" s="110" t="e">
        <f t="shared" si="3"/>
        <v>#DIV/0!</v>
      </c>
    </row>
    <row r="107" spans="2:10" ht="15" customHeight="1">
      <c r="B107" s="64" t="s">
        <v>4</v>
      </c>
      <c r="C107" s="68" t="s">
        <v>307</v>
      </c>
      <c r="D107" s="76" t="s">
        <v>321</v>
      </c>
      <c r="E107" s="79">
        <v>6</v>
      </c>
      <c r="F107" s="79" t="e">
        <f>#REF!/1000</f>
        <v>#REF!</v>
      </c>
      <c r="G107" s="79" t="e">
        <f>#REF!/1000</f>
        <v>#REF!</v>
      </c>
      <c r="H107" s="79" t="e">
        <f>#REF!/1000</f>
        <v>#REF!</v>
      </c>
      <c r="I107" s="97" t="e">
        <f t="shared" si="2"/>
        <v>#REF!</v>
      </c>
      <c r="J107" s="107" t="e">
        <f t="shared" si="3"/>
        <v>#REF!</v>
      </c>
    </row>
    <row r="108" spans="2:10" ht="15" customHeight="1">
      <c r="B108" s="54"/>
      <c r="C108" s="69" t="s">
        <v>62</v>
      </c>
      <c r="D108" s="72" t="s">
        <v>306</v>
      </c>
      <c r="E108" s="80" t="e">
        <f>COUNTIF(#REF!,'集計 (事業分類別) (R1)'!D108)</f>
        <v>#REF!</v>
      </c>
      <c r="F108" s="91" t="e">
        <f>SUMIF(#REF!,'集計 (事業分類別) (R1)'!D108,#REF!)/1000</f>
        <v>#REF!</v>
      </c>
      <c r="G108" s="91" t="e">
        <f>SUMIF(#REF!,'集計 (事業分類別) (R1)'!D108,#REF!)/1000</f>
        <v>#REF!</v>
      </c>
      <c r="H108" s="91" t="e">
        <f>SUMIF(#REF!,'集計 (事業分類別) (R1)'!D108,#REF!)/1000</f>
        <v>#REF!</v>
      </c>
      <c r="I108" s="98" t="e">
        <f t="shared" si="2"/>
        <v>#REF!</v>
      </c>
      <c r="J108" s="112" t="e">
        <f t="shared" si="3"/>
        <v>#REF!</v>
      </c>
    </row>
    <row r="109" spans="2:10" ht="15" customHeight="1">
      <c r="B109" s="54"/>
      <c r="C109" s="69"/>
      <c r="D109" s="74" t="s">
        <v>25</v>
      </c>
      <c r="E109" s="82" t="e">
        <f>COUNTIF(#REF!,'集計 (事業分類別) (R1)'!D109)</f>
        <v>#REF!</v>
      </c>
      <c r="F109" s="93" t="e">
        <f>SUMIF(#REF!,'集計 (事業分類別) (R1)'!D109,#REF!)/1000</f>
        <v>#REF!</v>
      </c>
      <c r="G109" s="93" t="e">
        <f>SUMIF(#REF!,'集計 (事業分類別) (R1)'!D109,#REF!)/1000</f>
        <v>#REF!</v>
      </c>
      <c r="H109" s="93" t="e">
        <f>SUMIF(#REF!,'集計 (事業分類別) (R1)'!D109,#REF!)/1000</f>
        <v>#REF!</v>
      </c>
      <c r="I109" s="100" t="e">
        <f t="shared" si="2"/>
        <v>#REF!</v>
      </c>
      <c r="J109" s="111" t="e">
        <f t="shared" si="3"/>
        <v>#REF!</v>
      </c>
    </row>
    <row r="110" spans="2:10" ht="15" hidden="1" customHeight="1">
      <c r="B110" s="54"/>
      <c r="C110" s="69"/>
      <c r="D110" s="77" t="s">
        <v>175</v>
      </c>
      <c r="E110" s="84" t="e">
        <f>COUNTIF(#REF!,'集計 (事業分類別) (R1)'!D110)</f>
        <v>#REF!</v>
      </c>
      <c r="F110" s="95" t="e">
        <f>SUMIF(#REF!,'集計 (事業分類別) (R1)'!D110,#REF!)/1000</f>
        <v>#REF!</v>
      </c>
      <c r="G110" s="95" t="e">
        <f>SUMIF(#REF!,'集計 (事業分類別) (R1)'!D110,#REF!)/1000</f>
        <v>#REF!</v>
      </c>
      <c r="H110" s="95" t="e">
        <f>SUMIF(#REF!,'集計 (事業分類別) (R1)'!D110,#REF!)/1000</f>
        <v>#REF!</v>
      </c>
      <c r="I110" s="101" t="e">
        <f t="shared" si="2"/>
        <v>#REF!</v>
      </c>
      <c r="J110" s="113" t="e">
        <f t="shared" si="3"/>
        <v>#REF!</v>
      </c>
    </row>
    <row r="111" spans="2:10" ht="15" customHeight="1">
      <c r="B111" s="64" t="s">
        <v>334</v>
      </c>
      <c r="C111" s="68" t="s">
        <v>335</v>
      </c>
      <c r="D111" s="76" t="s">
        <v>321</v>
      </c>
      <c r="E111" s="85">
        <v>27</v>
      </c>
      <c r="F111" s="79" t="e">
        <f>#REF!/1000</f>
        <v>#REF!</v>
      </c>
      <c r="G111" s="79" t="e">
        <f>#REF!/1000</f>
        <v>#REF!</v>
      </c>
      <c r="H111" s="79" t="e">
        <f>#REF!/1000</f>
        <v>#REF!</v>
      </c>
      <c r="I111" s="97" t="e">
        <f t="shared" si="2"/>
        <v>#REF!</v>
      </c>
      <c r="J111" s="107" t="e">
        <f t="shared" si="3"/>
        <v>#REF!</v>
      </c>
    </row>
    <row r="112" spans="2:10" ht="15" customHeight="1">
      <c r="B112" s="54"/>
      <c r="C112" s="67"/>
      <c r="D112" s="72" t="s">
        <v>345</v>
      </c>
      <c r="E112" s="86" t="e">
        <f>COUNTIF(#REF!,'集計 (事業分類別) (R1)'!D112)</f>
        <v>#REF!</v>
      </c>
      <c r="F112" s="91" t="e">
        <f>SUMIF(#REF!,'集計 (事業分類別) (R1)'!D112,#REF!)/1000</f>
        <v>#REF!</v>
      </c>
      <c r="G112" s="91" t="e">
        <f>SUMIF(#REF!,'集計 (事業分類別) (R1)'!D112,#REF!)/1000</f>
        <v>#REF!</v>
      </c>
      <c r="H112" s="91" t="e">
        <f>SUMIF(#REF!,'集計 (事業分類別) (R1)'!D112,#REF!)/1000</f>
        <v>#REF!</v>
      </c>
      <c r="I112" s="98" t="e">
        <f t="shared" si="2"/>
        <v>#REF!</v>
      </c>
      <c r="J112" s="114" t="e">
        <f t="shared" si="3"/>
        <v>#REF!</v>
      </c>
    </row>
    <row r="113" spans="2:10" ht="15" customHeight="1">
      <c r="B113" s="54"/>
      <c r="C113" s="67"/>
      <c r="D113" s="78" t="s">
        <v>346</v>
      </c>
      <c r="E113" s="87" t="e">
        <f>COUNTIF(#REF!,'集計 (事業分類別) (R1)'!D113)</f>
        <v>#REF!</v>
      </c>
      <c r="F113" s="94" t="e">
        <f>SUMIF(#REF!,'集計 (事業分類別) (R1)'!D113,#REF!)/1000</f>
        <v>#REF!</v>
      </c>
      <c r="G113" s="94" t="e">
        <f>SUMIF(#REF!,'集計 (事業分類別) (R1)'!D113,#REF!)/1000</f>
        <v>#REF!</v>
      </c>
      <c r="H113" s="94" t="e">
        <f>SUMIF(#REF!,'集計 (事業分類別) (R1)'!D113,#REF!)/1000</f>
        <v>#REF!</v>
      </c>
      <c r="I113" s="102" t="e">
        <f t="shared" si="2"/>
        <v>#REF!</v>
      </c>
      <c r="J113" s="115" t="e">
        <f t="shared" si="3"/>
        <v>#REF!</v>
      </c>
    </row>
    <row r="114" spans="2:10" ht="15" customHeight="1">
      <c r="B114" s="64" t="s">
        <v>336</v>
      </c>
      <c r="C114" s="49" t="s">
        <v>72</v>
      </c>
      <c r="D114" s="76" t="s">
        <v>321</v>
      </c>
      <c r="E114" s="88">
        <v>19</v>
      </c>
      <c r="F114" s="79" t="e">
        <f>#REF!/1000</f>
        <v>#REF!</v>
      </c>
      <c r="G114" s="79" t="e">
        <f>#REF!/1000</f>
        <v>#REF!</v>
      </c>
      <c r="H114" s="79" t="e">
        <f>#REF!/1000</f>
        <v>#REF!</v>
      </c>
      <c r="I114" s="97" t="e">
        <f t="shared" si="2"/>
        <v>#REF!</v>
      </c>
      <c r="J114" s="107" t="e">
        <f t="shared" si="3"/>
        <v>#REF!</v>
      </c>
    </row>
    <row r="115" spans="2:10" ht="15" customHeight="1">
      <c r="B115" s="54"/>
      <c r="C115" s="67" t="s">
        <v>155</v>
      </c>
      <c r="D115" s="72" t="s">
        <v>339</v>
      </c>
      <c r="E115" s="86" t="e">
        <f>COUNTIF(#REF!,'集計 (事業分類別) (R1)'!D115)</f>
        <v>#REF!</v>
      </c>
      <c r="F115" s="91" t="e">
        <f>SUMIF(#REF!,'集計 (事業分類別) (R1)'!D115,#REF!)/1000</f>
        <v>#REF!</v>
      </c>
      <c r="G115" s="91" t="e">
        <f>SUMIF(#REF!,'集計 (事業分類別) (R1)'!D115,#REF!)/1000</f>
        <v>#REF!</v>
      </c>
      <c r="H115" s="91" t="e">
        <f>SUMIF(#REF!,'集計 (事業分類別) (R1)'!D115,#REF!)/1000</f>
        <v>#REF!</v>
      </c>
      <c r="I115" s="98" t="e">
        <f t="shared" si="2"/>
        <v>#REF!</v>
      </c>
      <c r="J115" s="114" t="e">
        <f t="shared" si="3"/>
        <v>#REF!</v>
      </c>
    </row>
    <row r="116" spans="2:10" ht="15" customHeight="1">
      <c r="B116" s="54"/>
      <c r="C116" s="67"/>
      <c r="D116" s="74" t="s">
        <v>117</v>
      </c>
      <c r="E116" s="89" t="e">
        <f>COUNTIF(#REF!,'集計 (事業分類別) (R1)'!D116)</f>
        <v>#REF!</v>
      </c>
      <c r="F116" s="93" t="e">
        <f>SUMIF(#REF!,'集計 (事業分類別) (R1)'!D116,#REF!)/1000</f>
        <v>#REF!</v>
      </c>
      <c r="G116" s="93" t="e">
        <f>SUMIF(#REF!,'集計 (事業分類別) (R1)'!D116,#REF!)/1000</f>
        <v>#REF!</v>
      </c>
      <c r="H116" s="93" t="e">
        <f>SUMIF(#REF!,'集計 (事業分類別) (R1)'!D116,#REF!)/1000</f>
        <v>#REF!</v>
      </c>
      <c r="I116" s="100" t="e">
        <f t="shared" si="2"/>
        <v>#REF!</v>
      </c>
      <c r="J116" s="110" t="e">
        <f t="shared" si="3"/>
        <v>#REF!</v>
      </c>
    </row>
    <row r="117" spans="2:10" ht="15" customHeight="1">
      <c r="B117" s="54"/>
      <c r="C117" s="67"/>
      <c r="D117" s="74" t="s">
        <v>289</v>
      </c>
      <c r="E117" s="89" t="e">
        <f>COUNTIF(#REF!,'集計 (事業分類別) (R1)'!D117)</f>
        <v>#REF!</v>
      </c>
      <c r="F117" s="93" t="e">
        <f>SUMIF(#REF!,'集計 (事業分類別) (R1)'!D117,#REF!)/1000</f>
        <v>#REF!</v>
      </c>
      <c r="G117" s="93" t="e">
        <f>SUMIF(#REF!,'集計 (事業分類別) (R1)'!D117,#REF!)/1000</f>
        <v>#REF!</v>
      </c>
      <c r="H117" s="93" t="e">
        <f>SUMIF(#REF!,'集計 (事業分類別) (R1)'!D117,#REF!)/1000</f>
        <v>#REF!</v>
      </c>
      <c r="I117" s="100" t="e">
        <f t="shared" si="2"/>
        <v>#REF!</v>
      </c>
      <c r="J117" s="110" t="e">
        <f t="shared" si="3"/>
        <v>#REF!</v>
      </c>
    </row>
    <row r="118" spans="2:10" ht="15" customHeight="1">
      <c r="B118" s="54"/>
      <c r="C118" s="67"/>
      <c r="D118" s="74" t="s">
        <v>240</v>
      </c>
      <c r="E118" s="89" t="e">
        <f>COUNTIF(#REF!,'集計 (事業分類別) (R1)'!D118)</f>
        <v>#REF!</v>
      </c>
      <c r="F118" s="93" t="e">
        <f>SUMIF(#REF!,'集計 (事業分類別) (R1)'!D118,#REF!)/1000</f>
        <v>#REF!</v>
      </c>
      <c r="G118" s="93" t="e">
        <f>SUMIF(#REF!,'集計 (事業分類別) (R1)'!D118,#REF!)/1000</f>
        <v>#REF!</v>
      </c>
      <c r="H118" s="93" t="e">
        <f>SUMIF(#REF!,'集計 (事業分類別) (R1)'!D118,#REF!)/1000</f>
        <v>#REF!</v>
      </c>
      <c r="I118" s="100" t="e">
        <f t="shared" si="2"/>
        <v>#REF!</v>
      </c>
      <c r="J118" s="110" t="e">
        <f t="shared" si="3"/>
        <v>#REF!</v>
      </c>
    </row>
    <row r="119" spans="2:10" ht="15" customHeight="1">
      <c r="B119" s="54"/>
      <c r="C119" s="67"/>
      <c r="D119" s="74" t="s">
        <v>22</v>
      </c>
      <c r="E119" s="89" t="e">
        <f>COUNTIF(#REF!,'集計 (事業分類別) (R1)'!D119)</f>
        <v>#REF!</v>
      </c>
      <c r="F119" s="93" t="e">
        <f>SUMIF(#REF!,'集計 (事業分類別) (R1)'!D119,#REF!)/1000</f>
        <v>#REF!</v>
      </c>
      <c r="G119" s="93" t="e">
        <f>SUMIF(#REF!,'集計 (事業分類別) (R1)'!D119,#REF!)/1000</f>
        <v>#REF!</v>
      </c>
      <c r="H119" s="93" t="e">
        <f>SUMIF(#REF!,'集計 (事業分類別) (R1)'!D119,#REF!)/1000</f>
        <v>#REF!</v>
      </c>
      <c r="I119" s="100" t="e">
        <f t="shared" si="2"/>
        <v>#REF!</v>
      </c>
      <c r="J119" s="111" t="e">
        <f t="shared" si="3"/>
        <v>#REF!</v>
      </c>
    </row>
    <row r="120" spans="2:10" ht="15" customHeight="1">
      <c r="B120" s="54"/>
      <c r="C120" s="67"/>
      <c r="D120" s="74" t="s">
        <v>65</v>
      </c>
      <c r="E120" s="89" t="e">
        <f>COUNTIF(#REF!,'集計 (事業分類別) (R1)'!D120)</f>
        <v>#REF!</v>
      </c>
      <c r="F120" s="93" t="e">
        <f>SUMIF(#REF!,'集計 (事業分類別) (R1)'!D120,#REF!)/1000</f>
        <v>#REF!</v>
      </c>
      <c r="G120" s="93" t="e">
        <f>SUMIF(#REF!,'集計 (事業分類別) (R1)'!D120,#REF!)/1000</f>
        <v>#REF!</v>
      </c>
      <c r="H120" s="93" t="e">
        <f>SUMIF(#REF!,'集計 (事業分類別) (R1)'!D120,#REF!)/1000</f>
        <v>#REF!</v>
      </c>
      <c r="I120" s="100" t="e">
        <f t="shared" si="2"/>
        <v>#REF!</v>
      </c>
      <c r="J120" s="110" t="e">
        <f t="shared" si="3"/>
        <v>#REF!</v>
      </c>
    </row>
    <row r="121" spans="2:10" ht="15" customHeight="1">
      <c r="B121" s="54"/>
      <c r="C121" s="67"/>
      <c r="D121" s="74" t="s">
        <v>344</v>
      </c>
      <c r="E121" s="89" t="e">
        <f>COUNTIF(#REF!,'集計 (事業分類別) (R1)'!D121)</f>
        <v>#REF!</v>
      </c>
      <c r="F121" s="93" t="e">
        <f>SUMIF(#REF!,'集計 (事業分類別) (R1)'!D121,#REF!)/1000</f>
        <v>#REF!</v>
      </c>
      <c r="G121" s="93" t="e">
        <f>SUMIF(#REF!,'集計 (事業分類別) (R1)'!D121,#REF!)/1000</f>
        <v>#REF!</v>
      </c>
      <c r="H121" s="93" t="e">
        <f>SUMIF(#REF!,'集計 (事業分類別) (R1)'!D121,#REF!)/1000</f>
        <v>#REF!</v>
      </c>
      <c r="I121" s="100" t="e">
        <f t="shared" si="2"/>
        <v>#REF!</v>
      </c>
      <c r="J121" s="110" t="e">
        <f t="shared" si="3"/>
        <v>#REF!</v>
      </c>
    </row>
    <row r="122" spans="2:10" ht="15" customHeight="1">
      <c r="B122" s="42"/>
      <c r="C122" s="50"/>
      <c r="D122" s="78" t="s">
        <v>290</v>
      </c>
      <c r="E122" s="87" t="e">
        <f>COUNTIF(#REF!,'集計 (事業分類別) (R1)'!D122)</f>
        <v>#REF!</v>
      </c>
      <c r="F122" s="94" t="e">
        <f>SUMIF(#REF!,'集計 (事業分類別) (R1)'!D122,#REF!)/1000</f>
        <v>#REF!</v>
      </c>
      <c r="G122" s="94" t="e">
        <f>SUMIF(#REF!,'集計 (事業分類別) (R1)'!D122,#REF!)/1000</f>
        <v>#REF!</v>
      </c>
      <c r="H122" s="94" t="e">
        <f>SUMIF(#REF!,'集計 (事業分類別) (R1)'!D122,#REF!)/1000</f>
        <v>#REF!</v>
      </c>
      <c r="I122" s="102" t="e">
        <f t="shared" si="2"/>
        <v>#REF!</v>
      </c>
      <c r="J122" s="115" t="e">
        <f t="shared" si="3"/>
        <v>#REF!</v>
      </c>
    </row>
    <row r="123" spans="2:10" ht="30" customHeight="1">
      <c r="B123" s="65" t="s">
        <v>285</v>
      </c>
      <c r="C123" s="70"/>
      <c r="D123" s="70"/>
      <c r="E123" s="90">
        <f>E7+E107+E111+E114</f>
        <v>637</v>
      </c>
      <c r="F123" s="96" t="e">
        <f>F7+F107+F111+F114</f>
        <v>#REF!</v>
      </c>
      <c r="G123" s="96" t="e">
        <f>G7+G107+G111+G114</f>
        <v>#REF!</v>
      </c>
      <c r="H123" s="96" t="e">
        <f>H7+H107+H111+H114</f>
        <v>#REF!</v>
      </c>
      <c r="I123" s="103" t="e">
        <f t="shared" si="2"/>
        <v>#REF!</v>
      </c>
      <c r="J123" s="107" t="e">
        <f t="shared" si="3"/>
        <v>#REF!</v>
      </c>
    </row>
    <row r="124" spans="2:10" ht="15.75">
      <c r="B124" s="44"/>
      <c r="C124" s="52"/>
      <c r="D124" s="52"/>
      <c r="E124" s="52"/>
      <c r="F124" s="52"/>
      <c r="G124" s="52"/>
      <c r="H124" s="52"/>
      <c r="I124" s="52"/>
    </row>
    <row r="125" spans="2:10" ht="15.75">
      <c r="B125" s="38"/>
    </row>
    <row r="126" spans="2:10" ht="15.75">
      <c r="B126" s="38"/>
    </row>
  </sheetData>
  <autoFilter ref="B6:J123"/>
  <mergeCells count="2">
    <mergeCell ref="B4:C4"/>
    <mergeCell ref="B123:C123"/>
  </mergeCells>
  <phoneticPr fontId="20"/>
  <pageMargins left="0.79" right="0.79" top="0.98" bottom="0.98" header="0.51" footer="0.51"/>
  <pageSetup paperSize="9" scale="6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１号</vt:lpstr>
      <vt:lpstr>４号</vt:lpstr>
      <vt:lpstr>集計(R1)</vt:lpstr>
      <vt:lpstr>集計 (事業分類別) (R1)</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rpa01</dc:creator>
  <cp:lastModifiedBy>横田　愛加</cp:lastModifiedBy>
  <dcterms:created xsi:type="dcterms:W3CDTF">2018-06-15T01:00:50Z</dcterms:created>
  <dcterms:modified xsi:type="dcterms:W3CDTF">2026-03-26T02:46:26Z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1041-10.8.0.6186</vt:lpwstr>
  </property>
  <property fmtid="{DCFEDD21-7773-49B2-8022-6FC58DB5260B}" pid="2" name="SavedVersions">
    <vt:vector size="2" baseType="lpwstr">
      <vt:lpwstr>2.1.13.0</vt:lpwstr>
      <vt:lpwstr>3.1.7.0</vt:lpwstr>
    </vt:vector>
  </property>
  <property fmtid="{DCFEDD21-7773-49B2-8022-6FC58DB5260B}" pid="3" name="LastSavedVersion">
    <vt:lpwstr>3.1.7.0</vt:lpwstr>
  </property>
  <property fmtid="{DCFEDD21-7773-49B2-8022-6FC58DB5260B}" pid="4" name="LastSavedDate">
    <vt:filetime>2026-03-26T02:46:26Z</vt:filetime>
  </property>
</Properties>
</file>