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12" activeTab="17"/>
  </bookViews>
  <sheets>
    <sheet name="３年１月" sheetId="14" r:id="rId1"/>
    <sheet name="３年２月" sheetId="15" r:id="rId2"/>
    <sheet name="３年３月" sheetId="16" r:id="rId3"/>
    <sheet name="３年４月" sheetId="1" r:id="rId4"/>
    <sheet name="３年５月" sheetId="2" r:id="rId5"/>
    <sheet name="３年６月" sheetId="3" r:id="rId6"/>
    <sheet name="３年７月" sheetId="4" r:id="rId7"/>
    <sheet name="３年８月" sheetId="5" r:id="rId8"/>
    <sheet name="３年９月" sheetId="6" r:id="rId9"/>
    <sheet name="３年10月" sheetId="7" r:id="rId10"/>
    <sheet name="３年11月" sheetId="8" r:id="rId11"/>
    <sheet name="３年12月" sheetId="9" r:id="rId12"/>
    <sheet name="４年１月" sheetId="11" r:id="rId13"/>
    <sheet name="４年２月" sheetId="12" r:id="rId14"/>
    <sheet name="４年３月" sheetId="13" r:id="rId15"/>
    <sheet name="４年４月" sheetId="17" r:id="rId16"/>
    <sheet name="3年1～12月" sheetId="18" r:id="rId17"/>
    <sheet name="令和３年" sheetId="10" r:id="rId18"/>
  </sheets>
  <externalReferences>
    <externalReference r:id="rId19"/>
    <externalReference r:id="rId20"/>
  </externalReferences>
  <definedNames>
    <definedName name="_xlnm.Print_Area" localSheetId="3">'３年４月'!$A$1:$H$51</definedName>
    <definedName name="_xlnm.Print_Area" localSheetId="4">'３年５月'!$A$1:$H$51</definedName>
    <definedName name="_xlnm.Print_Area" localSheetId="5">'３年６月'!$A$1:$H$51</definedName>
    <definedName name="_xlnm.Print_Area" localSheetId="6">'３年７月'!$A$1:$H$51</definedName>
    <definedName name="_xlnm.Print_Area" localSheetId="7">'３年８月'!$A$1:$H$51</definedName>
    <definedName name="_xlnm.Print_Area" localSheetId="8">'３年９月'!$A$1:$H$51</definedName>
    <definedName name="_xlnm.Print_Area" localSheetId="9">'３年10月'!$A$1:$H$51</definedName>
    <definedName name="_xlnm.Print_Area" localSheetId="10">'３年11月'!$A$1:$H$51</definedName>
    <definedName name="_xlnm.Print_Area" localSheetId="11">'３年12月'!$A$1:$H$51</definedName>
    <definedName name="_xlnm.Print_Area" localSheetId="17">令和３年!$A$1:$G$51</definedName>
    <definedName name="_xlnm.Print_Area" localSheetId="12">'４年１月'!$A$1:$H$51</definedName>
    <definedName name="_xlnm.Print_Area" localSheetId="13">'４年２月'!$A$1:$H$51</definedName>
    <definedName name="_xlnm.Print_Area" localSheetId="0">'３年１月'!$A$1:$H$51</definedName>
    <definedName name="_xlnm.Print_Area" localSheetId="1">'３年２月'!$A$1:$H$51</definedName>
    <definedName name="_xlnm.Print_Area" localSheetId="2">'３年３月'!$A$1:$H$51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<sst xmlns="http://schemas.openxmlformats.org/spreadsheetml/2006/main" xmlns:r="http://schemas.openxmlformats.org/officeDocument/2006/relationships" count="87" uniqueCount="87">
  <si>
    <t>湖西市</t>
  </si>
  <si>
    <t>川根本町</t>
  </si>
  <si>
    <t>掛川市</t>
  </si>
  <si>
    <t>小山町</t>
  </si>
  <si>
    <t>中区</t>
  </si>
  <si>
    <t>浜松市</t>
  </si>
  <si>
    <t>（単位：戸）</t>
    <rPh sb="1" eb="3">
      <t>タンイ</t>
    </rPh>
    <rPh sb="4" eb="5">
      <t>ト</t>
    </rPh>
    <phoneticPr fontId="3"/>
  </si>
  <si>
    <t>沼津市</t>
  </si>
  <si>
    <t>市町名</t>
    <rPh sb="0" eb="2">
      <t>シチョウ</t>
    </rPh>
    <rPh sb="2" eb="3">
      <t>メイ</t>
    </rPh>
    <phoneticPr fontId="3"/>
  </si>
  <si>
    <t>貸家</t>
    <rPh sb="0" eb="1">
      <t>カ</t>
    </rPh>
    <rPh sb="1" eb="2">
      <t>イエ</t>
    </rPh>
    <phoneticPr fontId="3"/>
  </si>
  <si>
    <t>清水区</t>
  </si>
  <si>
    <t>総計</t>
    <rPh sb="0" eb="2">
      <t>ソウケイ</t>
    </rPh>
    <phoneticPr fontId="3"/>
  </si>
  <si>
    <t>駿河区</t>
  </si>
  <si>
    <t>持家</t>
    <rPh sb="0" eb="2">
      <t>モチイエ</t>
    </rPh>
    <phoneticPr fontId="3"/>
  </si>
  <si>
    <t>富士市</t>
  </si>
  <si>
    <t>(３年 １月分)</t>
  </si>
  <si>
    <t>松崎町</t>
  </si>
  <si>
    <t>給与住宅</t>
    <rPh sb="0" eb="2">
      <t>キュウヨ</t>
    </rPh>
    <rPh sb="2" eb="4">
      <t>ジュウタク</t>
    </rPh>
    <phoneticPr fontId="3"/>
  </si>
  <si>
    <t>長泉町</t>
  </si>
  <si>
    <t>(３年 ４月分)</t>
  </si>
  <si>
    <t>東伊豆町</t>
  </si>
  <si>
    <t>分譲住宅</t>
  </si>
  <si>
    <t>分譲住宅</t>
    <rPh sb="0" eb="2">
      <t>ブンジョウ</t>
    </rPh>
    <rPh sb="2" eb="4">
      <t>ジュウタク</t>
    </rPh>
    <phoneticPr fontId="3"/>
  </si>
  <si>
    <t>伊豆の国市</t>
  </si>
  <si>
    <t>うちマンション</t>
  </si>
  <si>
    <t>合計</t>
    <rPh sb="0" eb="2">
      <t>ごうけい</t>
    </rPh>
    <phoneticPr fontId="3" type="Hiragana"/>
  </si>
  <si>
    <t>合計=各行合計－政令市（重複削除）</t>
    <rPh sb="0" eb="2">
      <t>ごうけい</t>
    </rPh>
    <rPh sb="3" eb="4">
      <t>かく</t>
    </rPh>
    <rPh sb="4" eb="5">
      <t>ぎょう</t>
    </rPh>
    <rPh sb="5" eb="7">
      <t>ごうけい</t>
    </rPh>
    <rPh sb="8" eb="10">
      <t>せいれい</t>
    </rPh>
    <rPh sb="10" eb="11">
      <t>し</t>
    </rPh>
    <rPh sb="12" eb="14">
      <t>ちょうふく</t>
    </rPh>
    <rPh sb="14" eb="16">
      <t>さくじょ</t>
    </rPh>
    <phoneticPr fontId="3" type="Hiragana"/>
  </si>
  <si>
    <t>新設住宅着工戸数   市区町月間データ</t>
  </si>
  <si>
    <t>(３年 ６月分)</t>
  </si>
  <si>
    <t>熱海市</t>
  </si>
  <si>
    <t>袋井市</t>
  </si>
  <si>
    <t>静岡市</t>
    <rPh sb="0" eb="3">
      <t>しずおかし</t>
    </rPh>
    <phoneticPr fontId="3" type="Hiragana"/>
  </si>
  <si>
    <t>菊川市</t>
  </si>
  <si>
    <t>函南町</t>
  </si>
  <si>
    <t>牧之原市</t>
  </si>
  <si>
    <t>焼津市</t>
  </si>
  <si>
    <t>御前崎市</t>
  </si>
  <si>
    <t>西伊豆町</t>
  </si>
  <si>
    <t/>
  </si>
  <si>
    <t>総計</t>
    <rPh sb="0" eb="1">
      <t>そう</t>
    </rPh>
    <rPh sb="1" eb="2">
      <t>けい</t>
    </rPh>
    <phoneticPr fontId="3" type="Hiragana"/>
  </si>
  <si>
    <t>葵区</t>
  </si>
  <si>
    <t>静岡市</t>
  </si>
  <si>
    <t>東区</t>
  </si>
  <si>
    <t>裾野市</t>
  </si>
  <si>
    <t>市総計=各区総計合計</t>
    <rPh sb="0" eb="1">
      <t>し</t>
    </rPh>
    <rPh sb="1" eb="3">
      <t>そうけい</t>
    </rPh>
    <rPh sb="4" eb="6">
      <t>かくく</t>
    </rPh>
    <rPh sb="6" eb="8">
      <t>そうけい</t>
    </rPh>
    <rPh sb="8" eb="10">
      <t>ごうけい</t>
    </rPh>
    <phoneticPr fontId="3" type="Hiragana"/>
  </si>
  <si>
    <t>西区</t>
  </si>
  <si>
    <t>南区</t>
  </si>
  <si>
    <t>北区</t>
  </si>
  <si>
    <t>天竜区</t>
  </si>
  <si>
    <t>浜北区</t>
  </si>
  <si>
    <t>磐田市</t>
  </si>
  <si>
    <t>三島市</t>
  </si>
  <si>
    <t>藤枝市</t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</si>
  <si>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</si>
  <si>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</si>
  <si>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</si>
  <si>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</si>
  <si>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</si>
  <si>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</si>
  <si>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</si>
  <si>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</si>
  <si>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御殿場市</t>
  </si>
  <si>
    <t>南伊豆町</t>
  </si>
  <si>
    <t>森町</t>
  </si>
  <si>
    <t>河津町</t>
  </si>
  <si>
    <t>区計</t>
    <rPh sb="0" eb="1">
      <t>く</t>
    </rPh>
    <rPh sb="1" eb="2">
      <t>けい</t>
    </rPh>
    <phoneticPr fontId="3" type="Hiragana"/>
  </si>
  <si>
    <t>各種チェック</t>
    <rPh sb="0" eb="2">
      <t>かくしゅ</t>
    </rPh>
    <phoneticPr fontId="3" type="Hiragana"/>
  </si>
  <si>
    <t>県計</t>
  </si>
  <si>
    <t>浜松市</t>
    <rPh sb="0" eb="3">
      <t>はままつし</t>
    </rPh>
    <phoneticPr fontId="3" type="Hiragana"/>
  </si>
  <si>
    <t>総計=持家＋貸家＋給与住宅＋分譲</t>
  </si>
  <si>
    <t>(３年 ２月分)</t>
  </si>
  <si>
    <t>(３年 ３月分)</t>
  </si>
  <si>
    <t>(３年 ５月分)</t>
  </si>
  <si>
    <t>(３年 ７月分)</t>
  </si>
  <si>
    <t>(３年 ８月分)</t>
  </si>
  <si>
    <t>(３年 ９月分)</t>
  </si>
  <si>
    <t>(３年 10月分)</t>
  </si>
  <si>
    <t>(３年 11月分)</t>
  </si>
  <si>
    <t>(３年 12月分)</t>
  </si>
  <si>
    <t>(４年 １月分)</t>
  </si>
  <si>
    <t>(４年 ２月分)</t>
  </si>
  <si>
    <t>市町名</t>
    <rPh sb="0" eb="1">
      <t>シ</t>
    </rPh>
    <rPh sb="1" eb="2">
      <t>マチ</t>
    </rPh>
    <rPh sb="2" eb="3">
      <t>メイ</t>
    </rPh>
    <phoneticPr fontId="3"/>
  </si>
  <si>
    <t>総計</t>
  </si>
  <si>
    <t>貸家</t>
  </si>
  <si>
    <t>給与住宅</t>
  </si>
  <si>
    <t>令和3年度</t>
    <rPh sb="0" eb="2">
      <t>レイワ</t>
    </rPh>
    <rPh sb="3" eb="5">
      <t>ネンド</t>
    </rPh>
    <phoneticPr fontId="3"/>
  </si>
  <si>
    <t>3年1～12月</t>
    <rPh sb="1" eb="2">
      <t>ねん</t>
    </rPh>
    <rPh sb="6" eb="7">
      <t>がつ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</si>
</sst>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2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</font>
    <font>
      <sz val="11"/>
      <color auto="1"/>
      <name val="ＭＳ ゴシック"/>
    </font>
    <font>
      <sz val="6"/>
      <color auto="1"/>
      <name val="游ゴシック"/>
      <family val="3"/>
    </font>
    <font>
      <sz val="12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0" fontId="4" fillId="0" borderId="1" xfId="1" applyNumberFormat="1" applyFont="1" applyBorder="1" applyAlignment="1">
      <alignment horizontal="center" vertical="center"/>
    </xf>
    <xf numFmtId="38" fontId="4" fillId="0" borderId="1" xfId="4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right" vertical="center"/>
    </xf>
    <xf numFmtId="38" fontId="0" fillId="0" borderId="1" xfId="4" applyFont="1" applyBorder="1" applyAlignment="1">
      <alignment horizontal="right" vertical="center"/>
    </xf>
    <xf numFmtId="0" fontId="4" fillId="0" borderId="3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/>
    <xf numFmtId="58" fontId="8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176" fontId="5" fillId="0" borderId="0" xfId="1" applyNumberFormat="1" applyFont="1" applyAlignment="1">
      <alignment horizontal="right" vertical="center"/>
    </xf>
    <xf numFmtId="0" fontId="8" fillId="0" borderId="0" xfId="1" applyFont="1" applyBorder="1" applyAlignment="1">
      <alignment horizontal="right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0" xfId="2"/>
    <xf numFmtId="0" fontId="2" fillId="0" borderId="1" xfId="2" applyBorder="1" applyAlignment="1">
      <alignment horizontal="center"/>
    </xf>
    <xf numFmtId="0" fontId="2" fillId="0" borderId="1" xfId="2" applyBorder="1" applyAlignment="1">
      <alignment horizontal="right" shrinkToFit="1"/>
    </xf>
    <xf numFmtId="176" fontId="4" fillId="0" borderId="1" xfId="0" applyNumberFormat="1" applyFont="1" applyBorder="1" applyAlignment="1">
      <alignment horizontal="center" vertical="center" shrinkToFit="1"/>
    </xf>
    <xf numFmtId="38" fontId="4" fillId="0" borderId="1" xfId="4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4" applyFont="1" applyBorder="1">
      <alignment vertical="center"/>
    </xf>
    <xf numFmtId="38" fontId="0" fillId="0" borderId="1" xfId="4" applyFont="1" applyBorder="1" applyAlignment="1">
      <alignment horizontal="center" vertical="center"/>
    </xf>
    <xf numFmtId="34" fontId="7" fillId="0" borderId="0" xfId="1" applyNumberFormat="1" applyFont="1" applyAlignment="1">
      <alignment horizontal="left"/>
    </xf>
    <xf numFmtId="177" fontId="0" fillId="0" borderId="0" xfId="0" applyNumberFormat="1" applyAlignment="1">
      <alignment horizontal="center" vertical="center"/>
    </xf>
    <xf numFmtId="0" fontId="7" fillId="0" borderId="0" xfId="1" applyFont="1" applyAlignment="1">
      <alignment horizontal="left"/>
    </xf>
    <xf numFmtId="0" fontId="0" fillId="0" borderId="0" xfId="0">
      <alignment vertical="center"/>
    </xf>
    <xf numFmtId="0" fontId="11" fillId="0" borderId="0" xfId="1" applyFont="1" applyAlignment="1">
      <alignment horizontal="left"/>
    </xf>
  </cellXfs>
  <cellStyles count="5">
    <cellStyle name="標準" xfId="0" builtinId="0"/>
    <cellStyle name="標準 2" xfId="1"/>
    <cellStyle name="標準_113b017 のコピー" xfId="2"/>
    <cellStyle name="標準_実験用112b017 のコピー (version 1) (2)" xfId="3"/>
    <cellStyle name="桁区切り" xfId="4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externalLink" Target="externalLinks/externalLink1.xml" /><Relationship Id="rId20" Type="http://schemas.openxmlformats.org/officeDocument/2006/relationships/externalLink" Target="externalLinks/externalLink2.xml" /><Relationship Id="rId21" Type="http://schemas.openxmlformats.org/officeDocument/2006/relationships/theme" Target="theme/theme1.xml" /><Relationship Id="rId22" Type="http://schemas.openxmlformats.org/officeDocument/2006/relationships/sharedStrings" Target="sharedStrings.xml" /><Relationship Id="rId23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03\&#24115;&#31080;\&#12500;&#12509;&#12483;&#12488;&#38598;&#35336;&#29992;_22&#38745;&#23713;&#30476;&#65288;&#20196;&#21644;3&#24180;&#24230;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3&#24180;&#24230;\64&#32113;&#35336;&#35519;&#26619;\00%20&#30528;&#24037;&#32113;&#35336;\03%20&#27598;&#26376;&#20844;&#34920;&#12487;&#12540;&#12479;\&#30528;&#24037;&#32113;&#35336;0312\&#24115;&#31080;\&#12500;&#12509;&#12483;&#12488;&#38598;&#35336;&#29992;_22&#38745;&#23713;&#30476;&#65288;%202021&#24180;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125</v>
          </cell>
        </row>
        <row r="9">
          <cell r="A9" t="str">
            <v>駿河区</v>
          </cell>
          <cell r="B9">
            <v>102</v>
          </cell>
          <cell r="C9">
            <v>77</v>
          </cell>
        </row>
        <row r="10">
          <cell r="A10" t="str">
            <v>中区</v>
          </cell>
          <cell r="B10">
            <v>131</v>
          </cell>
          <cell r="C10">
            <v>27</v>
          </cell>
        </row>
        <row r="11">
          <cell r="A11" t="str">
            <v>御殿場市</v>
          </cell>
          <cell r="B11">
            <v>215</v>
          </cell>
          <cell r="C11">
            <v>18</v>
          </cell>
        </row>
        <row r="12">
          <cell r="A12" t="str">
            <v>長泉町</v>
          </cell>
          <cell r="B12">
            <v>342</v>
          </cell>
          <cell r="C12">
            <v>56</v>
          </cell>
        </row>
        <row r="13">
          <cell r="A13" t="str">
            <v/>
          </cell>
          <cell r="B13" t="str">
            <v>総計</v>
          </cell>
          <cell r="C13">
            <v>303</v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706</v>
          </cell>
          <cell r="D6">
            <v>712</v>
          </cell>
          <cell r="E6">
            <v>4</v>
          </cell>
          <cell r="F6">
            <v>369</v>
          </cell>
          <cell r="G6">
            <v>1791</v>
          </cell>
        </row>
        <row r="7">
          <cell r="A7" t="str">
            <v>駿河区</v>
          </cell>
          <cell r="B7">
            <v>102</v>
          </cell>
          <cell r="C7">
            <v>589</v>
          </cell>
          <cell r="D7">
            <v>634</v>
          </cell>
          <cell r="E7">
            <v>1</v>
          </cell>
          <cell r="F7">
            <v>373</v>
          </cell>
          <cell r="G7">
            <v>1597</v>
          </cell>
        </row>
        <row r="8">
          <cell r="A8" t="str">
            <v>清水区</v>
          </cell>
          <cell r="B8">
            <v>103</v>
          </cell>
          <cell r="C8">
            <v>637</v>
          </cell>
          <cell r="D8">
            <v>387</v>
          </cell>
          <cell r="E8">
            <v>4</v>
          </cell>
          <cell r="F8">
            <v>165</v>
          </cell>
          <cell r="G8">
            <v>1193</v>
          </cell>
        </row>
        <row r="9">
          <cell r="A9" t="str">
            <v>中区</v>
          </cell>
          <cell r="B9">
            <v>131</v>
          </cell>
          <cell r="C9">
            <v>596</v>
          </cell>
          <cell r="D9">
            <v>782</v>
          </cell>
          <cell r="E9">
            <v>10</v>
          </cell>
          <cell r="F9">
            <v>237</v>
          </cell>
          <cell r="G9">
            <v>1625</v>
          </cell>
        </row>
        <row r="10">
          <cell r="A10" t="str">
            <v>東区</v>
          </cell>
          <cell r="B10">
            <v>132</v>
          </cell>
          <cell r="C10">
            <v>420</v>
          </cell>
          <cell r="D10">
            <v>188</v>
          </cell>
          <cell r="E10">
            <v>2</v>
          </cell>
          <cell r="F10">
            <v>159</v>
          </cell>
          <cell r="G10">
            <v>769</v>
          </cell>
        </row>
        <row r="11">
          <cell r="A11" t="str">
            <v>西区</v>
          </cell>
          <cell r="B11">
            <v>133</v>
          </cell>
          <cell r="C11">
            <v>362</v>
          </cell>
          <cell r="D11">
            <v>77</v>
          </cell>
          <cell r="E11">
            <v>3</v>
          </cell>
          <cell r="F11">
            <v>83</v>
          </cell>
          <cell r="G11">
            <v>525</v>
          </cell>
        </row>
        <row r="12">
          <cell r="A12" t="str">
            <v>南区</v>
          </cell>
          <cell r="B12">
            <v>134</v>
          </cell>
          <cell r="C12">
            <v>310</v>
          </cell>
          <cell r="D12">
            <v>116</v>
          </cell>
          <cell r="F12">
            <v>147</v>
          </cell>
          <cell r="G12">
            <v>573</v>
          </cell>
        </row>
        <row r="13">
          <cell r="A13" t="str">
            <v>北区</v>
          </cell>
          <cell r="B13">
            <v>135</v>
          </cell>
          <cell r="C13">
            <v>341</v>
          </cell>
          <cell r="D13">
            <v>18</v>
          </cell>
          <cell r="E13">
            <v>1</v>
          </cell>
          <cell r="F13">
            <v>61</v>
          </cell>
          <cell r="G13">
            <v>421</v>
          </cell>
        </row>
        <row r="14">
          <cell r="A14" t="str">
            <v>浜北区</v>
          </cell>
          <cell r="B14">
            <v>136</v>
          </cell>
          <cell r="C14">
            <v>400</v>
          </cell>
          <cell r="D14">
            <v>153</v>
          </cell>
          <cell r="E14">
            <v>3</v>
          </cell>
          <cell r="F14">
            <v>121</v>
          </cell>
          <cell r="G14">
            <v>677</v>
          </cell>
        </row>
        <row r="15">
          <cell r="A15" t="str">
            <v>天竜区</v>
          </cell>
          <cell r="B15">
            <v>137</v>
          </cell>
          <cell r="C15">
            <v>74</v>
          </cell>
          <cell r="D15">
            <v>6</v>
          </cell>
          <cell r="F15">
            <v>12</v>
          </cell>
          <cell r="G15">
            <v>92</v>
          </cell>
        </row>
        <row r="16">
          <cell r="A16" t="str">
            <v>沼津市</v>
          </cell>
          <cell r="B16">
            <v>203</v>
          </cell>
          <cell r="C16">
            <v>448</v>
          </cell>
          <cell r="D16">
            <v>326</v>
          </cell>
          <cell r="E16">
            <v>6</v>
          </cell>
          <cell r="F16">
            <v>229</v>
          </cell>
          <cell r="G16">
            <v>1009</v>
          </cell>
        </row>
        <row r="17">
          <cell r="A17" t="str">
            <v>熱海市</v>
          </cell>
          <cell r="B17">
            <v>205</v>
          </cell>
          <cell r="C17">
            <v>62</v>
          </cell>
          <cell r="D17">
            <v>8</v>
          </cell>
          <cell r="E17">
            <v>5</v>
          </cell>
          <cell r="F17">
            <v>4</v>
          </cell>
          <cell r="G17">
            <v>79</v>
          </cell>
        </row>
        <row r="18">
          <cell r="A18" t="str">
            <v>三島市</v>
          </cell>
          <cell r="B18">
            <v>206</v>
          </cell>
          <cell r="C18">
            <v>309</v>
          </cell>
          <cell r="D18">
            <v>139</v>
          </cell>
          <cell r="E18">
            <v>4</v>
          </cell>
          <cell r="F18">
            <v>83</v>
          </cell>
          <cell r="G18">
            <v>535</v>
          </cell>
        </row>
        <row r="19">
          <cell r="A19" t="str">
            <v>富士宮市</v>
          </cell>
          <cell r="B19">
            <v>207</v>
          </cell>
          <cell r="C19">
            <v>397</v>
          </cell>
          <cell r="D19">
            <v>271</v>
          </cell>
          <cell r="E19">
            <v>4</v>
          </cell>
          <cell r="F19">
            <v>119</v>
          </cell>
          <cell r="G19">
            <v>791</v>
          </cell>
        </row>
        <row r="20">
          <cell r="A20" t="str">
            <v>伊東市</v>
          </cell>
          <cell r="B20">
            <v>208</v>
          </cell>
          <cell r="C20">
            <v>137</v>
          </cell>
          <cell r="D20">
            <v>2</v>
          </cell>
          <cell r="E20">
            <v>8</v>
          </cell>
          <cell r="F20">
            <v>36</v>
          </cell>
          <cell r="G20">
            <v>183</v>
          </cell>
        </row>
        <row r="21">
          <cell r="A21" t="str">
            <v>島田市</v>
          </cell>
          <cell r="B21">
            <v>209</v>
          </cell>
          <cell r="C21">
            <v>367</v>
          </cell>
          <cell r="D21">
            <v>85</v>
          </cell>
          <cell r="F21">
            <v>102</v>
          </cell>
          <cell r="G21">
            <v>554</v>
          </cell>
        </row>
        <row r="22">
          <cell r="A22" t="str">
            <v>富士市</v>
          </cell>
          <cell r="B22">
            <v>210</v>
          </cell>
          <cell r="C22">
            <v>821</v>
          </cell>
          <cell r="D22">
            <v>445</v>
          </cell>
          <cell r="E22">
            <v>4</v>
          </cell>
          <cell r="F22">
            <v>362</v>
          </cell>
          <cell r="G22">
            <v>1632</v>
          </cell>
        </row>
        <row r="23">
          <cell r="A23" t="str">
            <v>磐田市</v>
          </cell>
          <cell r="B23">
            <v>211</v>
          </cell>
          <cell r="C23">
            <v>580</v>
          </cell>
          <cell r="D23">
            <v>280</v>
          </cell>
          <cell r="E23">
            <v>1</v>
          </cell>
          <cell r="F23">
            <v>202</v>
          </cell>
          <cell r="G23">
            <v>1063</v>
          </cell>
        </row>
        <row r="24">
          <cell r="A24" t="str">
            <v>焼津市</v>
          </cell>
          <cell r="B24">
            <v>212</v>
          </cell>
          <cell r="C24">
            <v>497</v>
          </cell>
          <cell r="D24">
            <v>102</v>
          </cell>
          <cell r="E24">
            <v>52</v>
          </cell>
          <cell r="F24">
            <v>170</v>
          </cell>
          <cell r="G24">
            <v>821</v>
          </cell>
        </row>
        <row r="25">
          <cell r="A25" t="str">
            <v>掛川市</v>
          </cell>
          <cell r="B25">
            <v>213</v>
          </cell>
          <cell r="C25">
            <v>444</v>
          </cell>
          <cell r="D25">
            <v>96</v>
          </cell>
          <cell r="E25">
            <v>3</v>
          </cell>
          <cell r="F25">
            <v>81</v>
          </cell>
          <cell r="G25">
            <v>624</v>
          </cell>
        </row>
        <row r="26">
          <cell r="A26" t="str">
            <v>藤枝市</v>
          </cell>
          <cell r="B26">
            <v>214</v>
          </cell>
          <cell r="C26">
            <v>483</v>
          </cell>
          <cell r="D26">
            <v>132</v>
          </cell>
          <cell r="E26">
            <v>4</v>
          </cell>
          <cell r="F26">
            <v>99</v>
          </cell>
          <cell r="G26">
            <v>718</v>
          </cell>
        </row>
        <row r="27">
          <cell r="A27" t="str">
            <v>御殿場市</v>
          </cell>
          <cell r="B27">
            <v>215</v>
          </cell>
          <cell r="C27">
            <v>256</v>
          </cell>
          <cell r="D27">
            <v>235</v>
          </cell>
          <cell r="E27">
            <v>3</v>
          </cell>
          <cell r="F27">
            <v>88</v>
          </cell>
          <cell r="G27">
            <v>582</v>
          </cell>
        </row>
        <row r="28">
          <cell r="A28" t="str">
            <v>袋井市</v>
          </cell>
          <cell r="B28">
            <v>216</v>
          </cell>
          <cell r="C28">
            <v>335</v>
          </cell>
          <cell r="D28">
            <v>167</v>
          </cell>
          <cell r="E28">
            <v>2</v>
          </cell>
          <cell r="F28">
            <v>91</v>
          </cell>
          <cell r="G28">
            <v>595</v>
          </cell>
        </row>
        <row r="29">
          <cell r="A29" t="str">
            <v>下田市</v>
          </cell>
          <cell r="B29">
            <v>219</v>
          </cell>
          <cell r="C29">
            <v>42</v>
          </cell>
          <cell r="D29">
            <v>20</v>
          </cell>
          <cell r="E29">
            <v>2</v>
          </cell>
          <cell r="F29">
            <v>2</v>
          </cell>
          <cell r="G29">
            <v>66</v>
          </cell>
        </row>
        <row r="30">
          <cell r="A30" t="str">
            <v>裾野市</v>
          </cell>
          <cell r="B30">
            <v>220</v>
          </cell>
          <cell r="C30">
            <v>179</v>
          </cell>
          <cell r="D30">
            <v>22</v>
          </cell>
          <cell r="F30">
            <v>43</v>
          </cell>
          <cell r="G30">
            <v>244</v>
          </cell>
        </row>
        <row r="31">
          <cell r="A31" t="str">
            <v>湖西市</v>
          </cell>
          <cell r="B31">
            <v>221</v>
          </cell>
          <cell r="C31">
            <v>175</v>
          </cell>
          <cell r="D31">
            <v>77</v>
          </cell>
          <cell r="E31">
            <v>1</v>
          </cell>
          <cell r="F31">
            <v>47</v>
          </cell>
          <cell r="G31">
            <v>300</v>
          </cell>
        </row>
        <row r="32">
          <cell r="A32" t="str">
            <v>伊豆市</v>
          </cell>
          <cell r="B32">
            <v>222</v>
          </cell>
          <cell r="C32">
            <v>50</v>
          </cell>
          <cell r="D32">
            <v>21</v>
          </cell>
          <cell r="E32">
            <v>1</v>
          </cell>
          <cell r="F32">
            <v>17</v>
          </cell>
          <cell r="G32">
            <v>89</v>
          </cell>
        </row>
        <row r="33">
          <cell r="A33" t="str">
            <v>御前崎市</v>
          </cell>
          <cell r="B33">
            <v>223</v>
          </cell>
          <cell r="C33">
            <v>74</v>
          </cell>
          <cell r="D33">
            <v>15</v>
          </cell>
          <cell r="E33">
            <v>1</v>
          </cell>
          <cell r="G33">
            <v>90</v>
          </cell>
        </row>
        <row r="34">
          <cell r="A34" t="str">
            <v>菊川市</v>
          </cell>
          <cell r="B34">
            <v>224</v>
          </cell>
          <cell r="C34">
            <v>193</v>
          </cell>
          <cell r="D34">
            <v>65</v>
          </cell>
          <cell r="F34">
            <v>31</v>
          </cell>
          <cell r="G34">
            <v>289</v>
          </cell>
        </row>
        <row r="35">
          <cell r="A35" t="str">
            <v>伊豆の国市</v>
          </cell>
          <cell r="B35">
            <v>225</v>
          </cell>
          <cell r="C35">
            <v>126</v>
          </cell>
          <cell r="D35">
            <v>58</v>
          </cell>
          <cell r="E35">
            <v>1</v>
          </cell>
          <cell r="F35">
            <v>25</v>
          </cell>
          <cell r="G35">
            <v>210</v>
          </cell>
        </row>
        <row r="36">
          <cell r="A36" t="str">
            <v>牧之原市</v>
          </cell>
          <cell r="B36">
            <v>226</v>
          </cell>
          <cell r="C36">
            <v>121</v>
          </cell>
          <cell r="F36">
            <v>12</v>
          </cell>
          <cell r="G36">
            <v>133</v>
          </cell>
        </row>
        <row r="37">
          <cell r="A37" t="str">
            <v>東伊豆町</v>
          </cell>
          <cell r="B37">
            <v>301</v>
          </cell>
          <cell r="C37">
            <v>12</v>
          </cell>
          <cell r="E37">
            <v>2</v>
          </cell>
          <cell r="G37">
            <v>14</v>
          </cell>
        </row>
        <row r="38">
          <cell r="A38" t="str">
            <v>河津町</v>
          </cell>
          <cell r="B38">
            <v>302</v>
          </cell>
          <cell r="C38">
            <v>19</v>
          </cell>
          <cell r="D38">
            <v>4</v>
          </cell>
          <cell r="G38">
            <v>23</v>
          </cell>
        </row>
        <row r="39">
          <cell r="A39" t="str">
            <v>南伊豆町</v>
          </cell>
          <cell r="B39">
            <v>304</v>
          </cell>
          <cell r="C39">
            <v>13</v>
          </cell>
          <cell r="E39">
            <v>1</v>
          </cell>
          <cell r="G39">
            <v>14</v>
          </cell>
        </row>
        <row r="40">
          <cell r="A40" t="str">
            <v>松崎町</v>
          </cell>
          <cell r="B40">
            <v>305</v>
          </cell>
          <cell r="C40">
            <v>7</v>
          </cell>
          <cell r="G40">
            <v>7</v>
          </cell>
        </row>
        <row r="41">
          <cell r="A41" t="str">
            <v>函南町</v>
          </cell>
          <cell r="B41">
            <v>325</v>
          </cell>
          <cell r="C41">
            <v>110</v>
          </cell>
          <cell r="D41">
            <v>3</v>
          </cell>
          <cell r="F41">
            <v>29</v>
          </cell>
          <cell r="G41">
            <v>142</v>
          </cell>
        </row>
        <row r="42">
          <cell r="A42" t="str">
            <v>清水町</v>
          </cell>
          <cell r="B42">
            <v>341</v>
          </cell>
          <cell r="C42">
            <v>103</v>
          </cell>
          <cell r="D42">
            <v>37</v>
          </cell>
          <cell r="F42">
            <v>27</v>
          </cell>
          <cell r="G42">
            <v>167</v>
          </cell>
        </row>
        <row r="43">
          <cell r="A43" t="str">
            <v>長泉町</v>
          </cell>
          <cell r="B43">
            <v>342</v>
          </cell>
          <cell r="C43">
            <v>133</v>
          </cell>
          <cell r="D43">
            <v>121</v>
          </cell>
          <cell r="F43">
            <v>122</v>
          </cell>
          <cell r="G43">
            <v>376</v>
          </cell>
        </row>
        <row r="44">
          <cell r="A44" t="str">
            <v>小山町</v>
          </cell>
          <cell r="B44">
            <v>344</v>
          </cell>
          <cell r="C44">
            <v>51</v>
          </cell>
          <cell r="D44">
            <v>8</v>
          </cell>
          <cell r="E44">
            <v>2</v>
          </cell>
          <cell r="G44">
            <v>61</v>
          </cell>
        </row>
        <row r="45">
          <cell r="A45" t="str">
            <v>吉田町</v>
          </cell>
          <cell r="B45">
            <v>424</v>
          </cell>
          <cell r="C45">
            <v>107</v>
          </cell>
          <cell r="D45">
            <v>44</v>
          </cell>
          <cell r="E45">
            <v>1</v>
          </cell>
          <cell r="F45">
            <v>18</v>
          </cell>
          <cell r="G45">
            <v>170</v>
          </cell>
        </row>
        <row r="46">
          <cell r="A46" t="str">
            <v>森町</v>
          </cell>
          <cell r="B46">
            <v>461</v>
          </cell>
          <cell r="C46">
            <v>49</v>
          </cell>
          <cell r="F46">
            <v>7</v>
          </cell>
          <cell r="G46">
            <v>56</v>
          </cell>
        </row>
        <row r="47">
          <cell r="A47" t="str">
            <v>西伊豆町</v>
          </cell>
          <cell r="B47">
            <v>306</v>
          </cell>
          <cell r="C47">
            <v>8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8</v>
          </cell>
          <cell r="G48">
            <v>8</v>
          </cell>
        </row>
        <row r="49">
          <cell r="A49" t="str">
            <v/>
          </cell>
          <cell r="B49" t="str">
            <v>総計</v>
          </cell>
          <cell r="C49">
            <v>11151</v>
          </cell>
          <cell r="D49">
            <v>5856</v>
          </cell>
          <cell r="E49">
            <v>136</v>
          </cell>
          <cell r="F49">
            <v>3773</v>
          </cell>
          <cell r="G49">
            <v>20916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71</v>
          </cell>
        </row>
        <row r="9">
          <cell r="A9" t="str">
            <v>駿河区</v>
          </cell>
          <cell r="B9">
            <v>102</v>
          </cell>
          <cell r="C9">
            <v>43</v>
          </cell>
        </row>
        <row r="10">
          <cell r="A10" t="str">
            <v>中区</v>
          </cell>
          <cell r="B10">
            <v>131</v>
          </cell>
          <cell r="C10">
            <v>162</v>
          </cell>
        </row>
        <row r="11">
          <cell r="A11" t="str">
            <v>掛川市</v>
          </cell>
          <cell r="B11">
            <v>213</v>
          </cell>
          <cell r="C11">
            <v>83</v>
          </cell>
        </row>
        <row r="12">
          <cell r="A12" t="str">
            <v>御殿場市</v>
          </cell>
          <cell r="B12">
            <v>215</v>
          </cell>
          <cell r="C12">
            <v>18</v>
          </cell>
        </row>
        <row r="13">
          <cell r="A13" t="str">
            <v/>
          </cell>
          <cell r="B13" t="str">
            <v>総計</v>
          </cell>
          <cell r="C13">
            <v>377</v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748</v>
          </cell>
          <cell r="D6">
            <v>782</v>
          </cell>
          <cell r="E6">
            <v>5</v>
          </cell>
          <cell r="F6">
            <v>301</v>
          </cell>
          <cell r="G6">
            <v>1836</v>
          </cell>
        </row>
        <row r="7">
          <cell r="A7" t="str">
            <v>駿河区</v>
          </cell>
          <cell r="B7">
            <v>102</v>
          </cell>
          <cell r="C7">
            <v>605</v>
          </cell>
          <cell r="D7">
            <v>614</v>
          </cell>
          <cell r="E7">
            <v>3</v>
          </cell>
          <cell r="F7">
            <v>324</v>
          </cell>
          <cell r="G7">
            <v>1546</v>
          </cell>
        </row>
        <row r="8">
          <cell r="A8" t="str">
            <v>清水区</v>
          </cell>
          <cell r="B8">
            <v>103</v>
          </cell>
          <cell r="C8">
            <v>643</v>
          </cell>
          <cell r="D8">
            <v>387</v>
          </cell>
          <cell r="E8">
            <v>2</v>
          </cell>
          <cell r="F8">
            <v>183</v>
          </cell>
          <cell r="G8">
            <v>1215</v>
          </cell>
        </row>
        <row r="9">
          <cell r="A9" t="str">
            <v>中区</v>
          </cell>
          <cell r="B9">
            <v>131</v>
          </cell>
          <cell r="C9">
            <v>577</v>
          </cell>
          <cell r="D9">
            <v>760</v>
          </cell>
          <cell r="E9">
            <v>2</v>
          </cell>
          <cell r="F9">
            <v>389</v>
          </cell>
          <cell r="G9">
            <v>1728</v>
          </cell>
        </row>
        <row r="10">
          <cell r="A10" t="str">
            <v>東区</v>
          </cell>
          <cell r="B10">
            <v>132</v>
          </cell>
          <cell r="C10">
            <v>431</v>
          </cell>
          <cell r="D10">
            <v>257</v>
          </cell>
          <cell r="F10">
            <v>183</v>
          </cell>
          <cell r="G10">
            <v>871</v>
          </cell>
        </row>
        <row r="11">
          <cell r="A11" t="str">
            <v>西区</v>
          </cell>
          <cell r="B11">
            <v>133</v>
          </cell>
          <cell r="C11">
            <v>361</v>
          </cell>
          <cell r="D11">
            <v>63</v>
          </cell>
          <cell r="E11">
            <v>3</v>
          </cell>
          <cell r="F11">
            <v>89</v>
          </cell>
          <cell r="G11">
            <v>516</v>
          </cell>
        </row>
        <row r="12">
          <cell r="A12" t="str">
            <v>南区</v>
          </cell>
          <cell r="B12">
            <v>134</v>
          </cell>
          <cell r="C12">
            <v>321</v>
          </cell>
          <cell r="D12">
            <v>122</v>
          </cell>
          <cell r="F12">
            <v>141</v>
          </cell>
          <cell r="G12">
            <v>584</v>
          </cell>
        </row>
        <row r="13">
          <cell r="A13" t="str">
            <v>北区</v>
          </cell>
          <cell r="B13">
            <v>135</v>
          </cell>
          <cell r="C13">
            <v>345</v>
          </cell>
          <cell r="D13">
            <v>9</v>
          </cell>
          <cell r="F13">
            <v>57</v>
          </cell>
          <cell r="G13">
            <v>411</v>
          </cell>
        </row>
        <row r="14">
          <cell r="A14" t="str">
            <v>浜北区</v>
          </cell>
          <cell r="B14">
            <v>136</v>
          </cell>
          <cell r="C14">
            <v>425</v>
          </cell>
          <cell r="D14">
            <v>128</v>
          </cell>
          <cell r="E14">
            <v>3</v>
          </cell>
          <cell r="F14">
            <v>97</v>
          </cell>
          <cell r="G14">
            <v>653</v>
          </cell>
        </row>
        <row r="15">
          <cell r="A15" t="str">
            <v>天竜区</v>
          </cell>
          <cell r="B15">
            <v>137</v>
          </cell>
          <cell r="C15">
            <v>73</v>
          </cell>
          <cell r="D15">
            <v>12</v>
          </cell>
          <cell r="F15">
            <v>10</v>
          </cell>
          <cell r="G15">
            <v>95</v>
          </cell>
        </row>
        <row r="16">
          <cell r="A16" t="str">
            <v>沼津市</v>
          </cell>
          <cell r="B16">
            <v>203</v>
          </cell>
          <cell r="C16">
            <v>446</v>
          </cell>
          <cell r="D16">
            <v>336</v>
          </cell>
          <cell r="E16">
            <v>6</v>
          </cell>
          <cell r="F16">
            <v>206</v>
          </cell>
          <cell r="G16">
            <v>994</v>
          </cell>
        </row>
        <row r="17">
          <cell r="A17" t="str">
            <v>熱海市</v>
          </cell>
          <cell r="B17">
            <v>205</v>
          </cell>
          <cell r="C17">
            <v>73</v>
          </cell>
          <cell r="D17">
            <v>4</v>
          </cell>
          <cell r="E17">
            <v>3</v>
          </cell>
          <cell r="F17">
            <v>3</v>
          </cell>
          <cell r="G17">
            <v>83</v>
          </cell>
        </row>
        <row r="18">
          <cell r="A18" t="str">
            <v>三島市</v>
          </cell>
          <cell r="B18">
            <v>206</v>
          </cell>
          <cell r="C18">
            <v>331</v>
          </cell>
          <cell r="D18">
            <v>129</v>
          </cell>
          <cell r="E18">
            <v>4</v>
          </cell>
          <cell r="F18">
            <v>84</v>
          </cell>
          <cell r="G18">
            <v>548</v>
          </cell>
        </row>
        <row r="19">
          <cell r="A19" t="str">
            <v>富士宮市</v>
          </cell>
          <cell r="B19">
            <v>207</v>
          </cell>
          <cell r="C19">
            <v>423</v>
          </cell>
          <cell r="D19">
            <v>229</v>
          </cell>
          <cell r="E19">
            <v>4</v>
          </cell>
          <cell r="F19">
            <v>99</v>
          </cell>
          <cell r="G19">
            <v>755</v>
          </cell>
        </row>
        <row r="20">
          <cell r="A20" t="str">
            <v>伊東市</v>
          </cell>
          <cell r="B20">
            <v>208</v>
          </cell>
          <cell r="C20">
            <v>145</v>
          </cell>
          <cell r="D20">
            <v>12</v>
          </cell>
          <cell r="E20">
            <v>9</v>
          </cell>
          <cell r="F20">
            <v>32</v>
          </cell>
          <cell r="G20">
            <v>198</v>
          </cell>
        </row>
        <row r="21">
          <cell r="A21" t="str">
            <v>島田市</v>
          </cell>
          <cell r="B21">
            <v>209</v>
          </cell>
          <cell r="C21">
            <v>374</v>
          </cell>
          <cell r="D21">
            <v>58</v>
          </cell>
          <cell r="F21">
            <v>108</v>
          </cell>
          <cell r="G21">
            <v>540</v>
          </cell>
        </row>
        <row r="22">
          <cell r="A22" t="str">
            <v>富士市</v>
          </cell>
          <cell r="B22">
            <v>210</v>
          </cell>
          <cell r="C22">
            <v>837</v>
          </cell>
          <cell r="D22">
            <v>457</v>
          </cell>
          <cell r="E22">
            <v>5</v>
          </cell>
          <cell r="F22">
            <v>370</v>
          </cell>
          <cell r="G22">
            <v>1669</v>
          </cell>
        </row>
        <row r="23">
          <cell r="A23" t="str">
            <v>磐田市</v>
          </cell>
          <cell r="B23">
            <v>211</v>
          </cell>
          <cell r="C23">
            <v>591</v>
          </cell>
          <cell r="D23">
            <v>276</v>
          </cell>
          <cell r="E23">
            <v>1</v>
          </cell>
          <cell r="F23">
            <v>186</v>
          </cell>
          <cell r="G23">
            <v>1054</v>
          </cell>
        </row>
        <row r="24">
          <cell r="A24" t="str">
            <v>焼津市</v>
          </cell>
          <cell r="B24">
            <v>212</v>
          </cell>
          <cell r="C24">
            <v>508</v>
          </cell>
          <cell r="D24">
            <v>84</v>
          </cell>
          <cell r="E24">
            <v>52</v>
          </cell>
          <cell r="F24">
            <v>166</v>
          </cell>
          <cell r="G24">
            <v>810</v>
          </cell>
        </row>
        <row r="25">
          <cell r="A25" t="str">
            <v>掛川市</v>
          </cell>
          <cell r="B25">
            <v>213</v>
          </cell>
          <cell r="C25">
            <v>471</v>
          </cell>
          <cell r="D25">
            <v>122</v>
          </cell>
          <cell r="E25">
            <v>3</v>
          </cell>
          <cell r="F25">
            <v>164</v>
          </cell>
          <cell r="G25">
            <v>760</v>
          </cell>
        </row>
        <row r="26">
          <cell r="A26" t="str">
            <v>藤枝市</v>
          </cell>
          <cell r="B26">
            <v>214</v>
          </cell>
          <cell r="C26">
            <v>515</v>
          </cell>
          <cell r="D26">
            <v>126</v>
          </cell>
          <cell r="E26">
            <v>5</v>
          </cell>
          <cell r="F26">
            <v>85</v>
          </cell>
          <cell r="G26">
            <v>731</v>
          </cell>
        </row>
        <row r="27">
          <cell r="A27" t="str">
            <v>御殿場市</v>
          </cell>
          <cell r="B27">
            <v>215</v>
          </cell>
          <cell r="C27">
            <v>261</v>
          </cell>
          <cell r="D27">
            <v>272</v>
          </cell>
          <cell r="E27">
            <v>3</v>
          </cell>
          <cell r="F27">
            <v>85</v>
          </cell>
          <cell r="G27">
            <v>621</v>
          </cell>
        </row>
        <row r="28">
          <cell r="A28" t="str">
            <v>袋井市</v>
          </cell>
          <cell r="B28">
            <v>216</v>
          </cell>
          <cell r="C28">
            <v>359</v>
          </cell>
          <cell r="D28">
            <v>171</v>
          </cell>
          <cell r="E28">
            <v>1</v>
          </cell>
          <cell r="F28">
            <v>98</v>
          </cell>
          <cell r="G28">
            <v>629</v>
          </cell>
        </row>
        <row r="29">
          <cell r="A29" t="str">
            <v>下田市</v>
          </cell>
          <cell r="B29">
            <v>219</v>
          </cell>
          <cell r="C29">
            <v>41</v>
          </cell>
          <cell r="E29">
            <v>2</v>
          </cell>
          <cell r="F29">
            <v>2</v>
          </cell>
          <cell r="G29">
            <v>45</v>
          </cell>
        </row>
        <row r="30">
          <cell r="A30" t="str">
            <v>裾野市</v>
          </cell>
          <cell r="B30">
            <v>220</v>
          </cell>
          <cell r="C30">
            <v>153</v>
          </cell>
          <cell r="D30">
            <v>9</v>
          </cell>
          <cell r="F30">
            <v>32</v>
          </cell>
          <cell r="G30">
            <v>194</v>
          </cell>
        </row>
        <row r="31">
          <cell r="A31" t="str">
            <v>湖西市</v>
          </cell>
          <cell r="B31">
            <v>221</v>
          </cell>
          <cell r="C31">
            <v>178</v>
          </cell>
          <cell r="D31">
            <v>97</v>
          </cell>
          <cell r="E31">
            <v>1</v>
          </cell>
          <cell r="F31">
            <v>46</v>
          </cell>
          <cell r="G31">
            <v>322</v>
          </cell>
        </row>
        <row r="32">
          <cell r="A32" t="str">
            <v>伊豆市</v>
          </cell>
          <cell r="B32">
            <v>222</v>
          </cell>
          <cell r="C32">
            <v>49</v>
          </cell>
          <cell r="D32">
            <v>11</v>
          </cell>
          <cell r="E32">
            <v>2</v>
          </cell>
          <cell r="F32">
            <v>14</v>
          </cell>
          <cell r="G32">
            <v>76</v>
          </cell>
        </row>
        <row r="33">
          <cell r="A33" t="str">
            <v>御前崎市</v>
          </cell>
          <cell r="B33">
            <v>223</v>
          </cell>
          <cell r="C33">
            <v>81</v>
          </cell>
          <cell r="D33">
            <v>15</v>
          </cell>
          <cell r="E33">
            <v>1</v>
          </cell>
          <cell r="F33">
            <v>1</v>
          </cell>
          <cell r="G33">
            <v>98</v>
          </cell>
        </row>
        <row r="34">
          <cell r="A34" t="str">
            <v>菊川市</v>
          </cell>
          <cell r="B34">
            <v>224</v>
          </cell>
          <cell r="C34">
            <v>190</v>
          </cell>
          <cell r="D34">
            <v>88</v>
          </cell>
          <cell r="F34">
            <v>33</v>
          </cell>
          <cell r="G34">
            <v>311</v>
          </cell>
        </row>
        <row r="35">
          <cell r="A35" t="str">
            <v>伊豆の国市</v>
          </cell>
          <cell r="B35">
            <v>225</v>
          </cell>
          <cell r="C35">
            <v>130</v>
          </cell>
          <cell r="D35">
            <v>92</v>
          </cell>
          <cell r="E35">
            <v>1</v>
          </cell>
          <cell r="F35">
            <v>29</v>
          </cell>
          <cell r="G35">
            <v>252</v>
          </cell>
        </row>
        <row r="36">
          <cell r="A36" t="str">
            <v>牧之原市</v>
          </cell>
          <cell r="B36">
            <v>226</v>
          </cell>
          <cell r="C36">
            <v>124</v>
          </cell>
          <cell r="D36">
            <v>8</v>
          </cell>
          <cell r="F36">
            <v>13</v>
          </cell>
          <cell r="G36">
            <v>145</v>
          </cell>
        </row>
        <row r="37">
          <cell r="A37" t="str">
            <v>東伊豆町</v>
          </cell>
          <cell r="B37">
            <v>301</v>
          </cell>
          <cell r="C37">
            <v>18</v>
          </cell>
          <cell r="E37">
            <v>1</v>
          </cell>
          <cell r="G37">
            <v>19</v>
          </cell>
        </row>
        <row r="38">
          <cell r="A38" t="str">
            <v>河津町</v>
          </cell>
          <cell r="B38">
            <v>302</v>
          </cell>
          <cell r="C38">
            <v>19</v>
          </cell>
          <cell r="D38">
            <v>10</v>
          </cell>
          <cell r="G38">
            <v>29</v>
          </cell>
        </row>
        <row r="39">
          <cell r="A39" t="str">
            <v>南伊豆町</v>
          </cell>
          <cell r="B39">
            <v>304</v>
          </cell>
          <cell r="C39">
            <v>14</v>
          </cell>
          <cell r="E39">
            <v>1</v>
          </cell>
          <cell r="G39">
            <v>15</v>
          </cell>
        </row>
        <row r="40">
          <cell r="A40" t="str">
            <v>松崎町</v>
          </cell>
          <cell r="B40">
            <v>305</v>
          </cell>
          <cell r="C40">
            <v>9</v>
          </cell>
          <cell r="G40">
            <v>9</v>
          </cell>
        </row>
        <row r="41">
          <cell r="A41" t="str">
            <v>函南町</v>
          </cell>
          <cell r="B41">
            <v>325</v>
          </cell>
          <cell r="C41">
            <v>107</v>
          </cell>
          <cell r="D41">
            <v>1</v>
          </cell>
          <cell r="F41">
            <v>20</v>
          </cell>
          <cell r="G41">
            <v>128</v>
          </cell>
        </row>
        <row r="42">
          <cell r="A42" t="str">
            <v>清水町</v>
          </cell>
          <cell r="B42">
            <v>341</v>
          </cell>
          <cell r="C42">
            <v>111</v>
          </cell>
          <cell r="D42">
            <v>58</v>
          </cell>
          <cell r="F42">
            <v>34</v>
          </cell>
          <cell r="G42">
            <v>203</v>
          </cell>
        </row>
        <row r="43">
          <cell r="A43" t="str">
            <v>長泉町</v>
          </cell>
          <cell r="B43">
            <v>342</v>
          </cell>
          <cell r="C43">
            <v>131</v>
          </cell>
          <cell r="D43">
            <v>105</v>
          </cell>
          <cell r="F43">
            <v>46</v>
          </cell>
          <cell r="G43">
            <v>282</v>
          </cell>
        </row>
        <row r="44">
          <cell r="A44" t="str">
            <v>小山町</v>
          </cell>
          <cell r="B44">
            <v>344</v>
          </cell>
          <cell r="C44">
            <v>49</v>
          </cell>
          <cell r="D44">
            <v>11</v>
          </cell>
          <cell r="E44">
            <v>2</v>
          </cell>
          <cell r="G44">
            <v>62</v>
          </cell>
        </row>
        <row r="45">
          <cell r="A45" t="str">
            <v>吉田町</v>
          </cell>
          <cell r="B45">
            <v>424</v>
          </cell>
          <cell r="C45">
            <v>103</v>
          </cell>
          <cell r="D45">
            <v>50</v>
          </cell>
          <cell r="E45">
            <v>1</v>
          </cell>
          <cell r="F45">
            <v>14</v>
          </cell>
          <cell r="G45">
            <v>168</v>
          </cell>
        </row>
        <row r="46">
          <cell r="A46" t="str">
            <v>森町</v>
          </cell>
          <cell r="B46">
            <v>461</v>
          </cell>
          <cell r="C46">
            <v>38</v>
          </cell>
          <cell r="F46">
            <v>11</v>
          </cell>
          <cell r="G46">
            <v>49</v>
          </cell>
        </row>
        <row r="47">
          <cell r="A47" t="str">
            <v>川根本町</v>
          </cell>
          <cell r="B47">
            <v>429</v>
          </cell>
          <cell r="C47">
            <v>9</v>
          </cell>
          <cell r="G47">
            <v>9</v>
          </cell>
        </row>
        <row r="48">
          <cell r="A48" t="str">
            <v>西伊豆町</v>
          </cell>
          <cell r="B48">
            <v>306</v>
          </cell>
          <cell r="C48">
            <v>8</v>
          </cell>
          <cell r="G48">
            <v>8</v>
          </cell>
        </row>
        <row r="49">
          <cell r="A49" t="str">
            <v/>
          </cell>
          <cell r="B49" t="str">
            <v>総計</v>
          </cell>
          <cell r="C49">
            <v>11425</v>
          </cell>
          <cell r="D49">
            <v>5965</v>
          </cell>
          <cell r="E49">
            <v>126</v>
          </cell>
          <cell r="F49">
            <v>3755</v>
          </cell>
          <cell r="G49">
            <v>21271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>
      <selection activeCell="R9" sqref="R9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15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179</v>
      </c>
      <c r="C5" s="12">
        <v>55</v>
      </c>
      <c r="D5" s="12">
        <v>109</v>
      </c>
      <c r="E5" s="12">
        <v>0</v>
      </c>
      <c r="F5" s="12">
        <v>15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96</v>
      </c>
      <c r="C6" s="13">
        <v>47</v>
      </c>
      <c r="D6" s="13">
        <v>42</v>
      </c>
      <c r="E6" s="13">
        <v>1</v>
      </c>
      <c r="F6" s="13">
        <v>6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66</v>
      </c>
      <c r="C7" s="13">
        <v>49</v>
      </c>
      <c r="D7" s="13">
        <v>0</v>
      </c>
      <c r="E7" s="13">
        <v>0</v>
      </c>
      <c r="F7" s="13">
        <v>17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341</v>
      </c>
      <c r="C8" s="13">
        <v>151</v>
      </c>
      <c r="D8" s="13">
        <v>151</v>
      </c>
      <c r="E8" s="13">
        <v>1</v>
      </c>
      <c r="F8" s="13">
        <v>38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89</v>
      </c>
      <c r="C9" s="13">
        <v>37</v>
      </c>
      <c r="D9" s="13">
        <v>25</v>
      </c>
      <c r="E9" s="13">
        <v>1</v>
      </c>
      <c r="F9" s="13">
        <v>26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121</v>
      </c>
      <c r="C10" s="13">
        <v>40</v>
      </c>
      <c r="D10" s="13">
        <v>55</v>
      </c>
      <c r="E10" s="13">
        <v>0</v>
      </c>
      <c r="F10" s="13">
        <v>26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54</v>
      </c>
      <c r="C11" s="13">
        <v>41</v>
      </c>
      <c r="D11" s="13">
        <v>6</v>
      </c>
      <c r="E11" s="13">
        <v>0</v>
      </c>
      <c r="F11" s="13">
        <v>7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23</v>
      </c>
      <c r="C12" s="13">
        <v>21</v>
      </c>
      <c r="D12" s="13">
        <v>0</v>
      </c>
      <c r="E12" s="13">
        <v>0</v>
      </c>
      <c r="F12" s="13">
        <v>2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32</v>
      </c>
      <c r="C13" s="13">
        <v>31</v>
      </c>
      <c r="D13" s="13">
        <v>0</v>
      </c>
      <c r="E13" s="13">
        <v>0</v>
      </c>
      <c r="F13" s="13">
        <v>1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56</v>
      </c>
      <c r="C14" s="13">
        <v>42</v>
      </c>
      <c r="D14" s="13">
        <v>9</v>
      </c>
      <c r="E14" s="13">
        <v>1</v>
      </c>
      <c r="F14" s="13">
        <v>4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13</v>
      </c>
      <c r="C15" s="13">
        <v>7</v>
      </c>
      <c r="D15" s="13">
        <v>6</v>
      </c>
      <c r="E15" s="13">
        <v>0</v>
      </c>
      <c r="F15" s="13">
        <v>0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388</v>
      </c>
      <c r="C16" s="13">
        <v>219</v>
      </c>
      <c r="D16" s="13">
        <v>101</v>
      </c>
      <c r="E16" s="13">
        <v>2</v>
      </c>
      <c r="F16" s="13">
        <v>66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79</v>
      </c>
      <c r="C17" s="13">
        <v>33</v>
      </c>
      <c r="D17" s="13">
        <v>30</v>
      </c>
      <c r="E17" s="13">
        <v>0</v>
      </c>
      <c r="F17" s="13">
        <v>16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5</v>
      </c>
      <c r="C18" s="13">
        <v>5</v>
      </c>
      <c r="D18" s="13">
        <v>0</v>
      </c>
      <c r="E18" s="13">
        <v>0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37</v>
      </c>
      <c r="C19" s="13">
        <v>29</v>
      </c>
      <c r="D19" s="13">
        <v>1</v>
      </c>
      <c r="E19" s="13">
        <v>0</v>
      </c>
      <c r="F19" s="13">
        <v>7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70</v>
      </c>
      <c r="C20" s="13">
        <v>47</v>
      </c>
      <c r="D20" s="13">
        <v>12</v>
      </c>
      <c r="E20" s="13">
        <v>1</v>
      </c>
      <c r="F20" s="13">
        <v>10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15</v>
      </c>
      <c r="C21" s="13">
        <v>10</v>
      </c>
      <c r="D21" s="13">
        <v>0</v>
      </c>
      <c r="E21" s="13">
        <v>2</v>
      </c>
      <c r="F21" s="13">
        <v>3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36</v>
      </c>
      <c r="C22" s="13">
        <v>32</v>
      </c>
      <c r="D22" s="13">
        <v>0</v>
      </c>
      <c r="E22" s="13">
        <v>0</v>
      </c>
      <c r="F22" s="13">
        <v>4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115</v>
      </c>
      <c r="C23" s="13">
        <v>67</v>
      </c>
      <c r="D23" s="13">
        <v>30</v>
      </c>
      <c r="E23" s="13">
        <v>0</v>
      </c>
      <c r="F23" s="13">
        <v>18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60</v>
      </c>
      <c r="C24" s="13">
        <v>42</v>
      </c>
      <c r="D24" s="13">
        <v>8</v>
      </c>
      <c r="E24" s="13">
        <v>0</v>
      </c>
      <c r="F24" s="13">
        <v>10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54</v>
      </c>
      <c r="C25" s="13">
        <v>45</v>
      </c>
      <c r="D25" s="13">
        <v>0</v>
      </c>
      <c r="E25" s="13">
        <v>0</v>
      </c>
      <c r="F25" s="13">
        <v>9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194</v>
      </c>
      <c r="C26" s="13">
        <v>47</v>
      </c>
      <c r="D26" s="13">
        <v>58</v>
      </c>
      <c r="E26" s="13">
        <v>0</v>
      </c>
      <c r="F26" s="13">
        <v>89</v>
      </c>
      <c r="G26" s="13">
        <v>83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42</v>
      </c>
      <c r="C27" s="13">
        <v>34</v>
      </c>
      <c r="D27" s="13">
        <v>0</v>
      </c>
      <c r="E27" s="13">
        <v>0</v>
      </c>
      <c r="F27" s="13">
        <v>8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24</v>
      </c>
      <c r="C28" s="13">
        <v>24</v>
      </c>
      <c r="D28" s="13">
        <v>0</v>
      </c>
      <c r="E28" s="13">
        <v>0</v>
      </c>
      <c r="F28" s="13">
        <v>0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33</v>
      </c>
      <c r="C29" s="13">
        <v>25</v>
      </c>
      <c r="D29" s="13">
        <v>0</v>
      </c>
      <c r="E29" s="13">
        <v>0</v>
      </c>
      <c r="F29" s="13">
        <v>8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5</v>
      </c>
      <c r="C30" s="13">
        <v>4</v>
      </c>
      <c r="D30" s="13">
        <v>0</v>
      </c>
      <c r="E30" s="13">
        <v>1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12</v>
      </c>
      <c r="C31" s="13">
        <v>8</v>
      </c>
      <c r="D31" s="13">
        <v>0</v>
      </c>
      <c r="E31" s="13">
        <v>0</v>
      </c>
      <c r="F31" s="13">
        <v>4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12</v>
      </c>
      <c r="C32" s="13">
        <v>6</v>
      </c>
      <c r="D32" s="13">
        <v>4</v>
      </c>
      <c r="E32" s="13">
        <v>0</v>
      </c>
      <c r="F32" s="13">
        <v>2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2</v>
      </c>
      <c r="C33" s="13">
        <v>2</v>
      </c>
      <c r="D33" s="13">
        <v>0</v>
      </c>
      <c r="E33" s="13">
        <v>0</v>
      </c>
      <c r="F33" s="13">
        <v>0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4</v>
      </c>
      <c r="C34" s="13">
        <v>4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26</v>
      </c>
      <c r="C35" s="13">
        <v>12</v>
      </c>
      <c r="D35" s="13">
        <v>12</v>
      </c>
      <c r="E35" s="13">
        <v>0</v>
      </c>
      <c r="F35" s="13">
        <v>2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42</v>
      </c>
      <c r="C36" s="13">
        <v>18</v>
      </c>
      <c r="D36" s="13">
        <v>24</v>
      </c>
      <c r="E36" s="13">
        <v>0</v>
      </c>
      <c r="F36" s="13">
        <v>0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9</v>
      </c>
      <c r="C37" s="13">
        <v>7</v>
      </c>
      <c r="D37" s="13">
        <v>0</v>
      </c>
      <c r="E37" s="13">
        <v>0</v>
      </c>
      <c r="F37" s="13">
        <v>2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5</v>
      </c>
      <c r="C38" s="13">
        <v>5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2</v>
      </c>
      <c r="C40" s="13">
        <v>2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2</v>
      </c>
      <c r="C41" s="13">
        <v>2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9</v>
      </c>
      <c r="C43" s="13">
        <v>9</v>
      </c>
      <c r="D43" s="13">
        <v>0</v>
      </c>
      <c r="E43" s="13">
        <v>0</v>
      </c>
      <c r="F43" s="13">
        <v>0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16</v>
      </c>
      <c r="C44" s="13">
        <v>10</v>
      </c>
      <c r="D44" s="13">
        <v>0</v>
      </c>
      <c r="E44" s="13">
        <v>0</v>
      </c>
      <c r="F44" s="13">
        <v>6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9</v>
      </c>
      <c r="C45" s="13">
        <v>8</v>
      </c>
      <c r="D45" s="13">
        <v>0</v>
      </c>
      <c r="E45" s="13">
        <v>0</v>
      </c>
      <c r="F45" s="13">
        <v>1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4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8</v>
      </c>
      <c r="C47" s="13">
        <v>8</v>
      </c>
      <c r="D47" s="13">
        <v>0</v>
      </c>
      <c r="E47" s="13">
        <v>0</v>
      </c>
      <c r="F47" s="13">
        <v>0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5</v>
      </c>
      <c r="C49" s="13">
        <v>1</v>
      </c>
      <c r="D49" s="13">
        <v>0</v>
      </c>
      <c r="E49" s="13">
        <v>0</v>
      </c>
      <c r="F49" s="13">
        <v>4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1665</v>
      </c>
      <c r="C50" s="13">
        <f t="shared" si="2"/>
        <v>920</v>
      </c>
      <c r="D50" s="13">
        <f t="shared" si="2"/>
        <v>431</v>
      </c>
      <c r="E50" s="13">
        <f t="shared" si="2"/>
        <v>7</v>
      </c>
      <c r="F50" s="13">
        <f t="shared" si="2"/>
        <v>307</v>
      </c>
      <c r="G50" s="13">
        <f t="shared" si="2"/>
        <v>83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>
      <selection activeCell="B5" sqref="B5:G49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76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151</v>
      </c>
      <c r="C5" s="12">
        <v>62</v>
      </c>
      <c r="D5" s="12">
        <v>56</v>
      </c>
      <c r="E5" s="12">
        <v>1</v>
      </c>
      <c r="F5" s="12">
        <v>32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163</v>
      </c>
      <c r="C6" s="13">
        <v>70</v>
      </c>
      <c r="D6" s="13">
        <v>73</v>
      </c>
      <c r="E6" s="13">
        <v>0</v>
      </c>
      <c r="F6" s="13">
        <v>20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177</v>
      </c>
      <c r="C7" s="13">
        <v>55</v>
      </c>
      <c r="D7" s="13">
        <v>101</v>
      </c>
      <c r="E7" s="13">
        <v>1</v>
      </c>
      <c r="F7" s="13">
        <v>20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491</v>
      </c>
      <c r="C8" s="13">
        <v>187</v>
      </c>
      <c r="D8" s="13">
        <v>230</v>
      </c>
      <c r="E8" s="13">
        <v>2</v>
      </c>
      <c r="F8" s="13">
        <v>72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184</v>
      </c>
      <c r="C9" s="13">
        <v>49</v>
      </c>
      <c r="D9" s="13">
        <v>116</v>
      </c>
      <c r="E9" s="13">
        <v>0</v>
      </c>
      <c r="F9" s="13">
        <v>19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83</v>
      </c>
      <c r="C10" s="13">
        <v>43</v>
      </c>
      <c r="D10" s="13">
        <v>32</v>
      </c>
      <c r="E10" s="13">
        <v>0</v>
      </c>
      <c r="F10" s="13">
        <v>8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44</v>
      </c>
      <c r="C11" s="13">
        <v>34</v>
      </c>
      <c r="D11" s="13">
        <v>0</v>
      </c>
      <c r="E11" s="13">
        <v>0</v>
      </c>
      <c r="F11" s="13">
        <v>10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48</v>
      </c>
      <c r="C12" s="13">
        <v>35</v>
      </c>
      <c r="D12" s="13">
        <v>0</v>
      </c>
      <c r="E12" s="13">
        <v>0</v>
      </c>
      <c r="F12" s="13">
        <v>13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29</v>
      </c>
      <c r="C13" s="13">
        <v>24</v>
      </c>
      <c r="D13" s="13">
        <v>0</v>
      </c>
      <c r="E13" s="13">
        <v>0</v>
      </c>
      <c r="F13" s="13">
        <v>5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45</v>
      </c>
      <c r="C14" s="13">
        <v>32</v>
      </c>
      <c r="D14" s="13">
        <v>4</v>
      </c>
      <c r="E14" s="13">
        <v>0</v>
      </c>
      <c r="F14" s="13">
        <v>9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13</v>
      </c>
      <c r="C15" s="13">
        <v>11</v>
      </c>
      <c r="D15" s="13">
        <v>0</v>
      </c>
      <c r="E15" s="13">
        <v>0</v>
      </c>
      <c r="F15" s="13">
        <v>2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446</v>
      </c>
      <c r="C16" s="13">
        <v>228</v>
      </c>
      <c r="D16" s="13">
        <v>152</v>
      </c>
      <c r="E16" s="13">
        <v>0</v>
      </c>
      <c r="F16" s="13">
        <v>66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57</v>
      </c>
      <c r="C17" s="13">
        <v>29</v>
      </c>
      <c r="D17" s="13">
        <v>11</v>
      </c>
      <c r="E17" s="13">
        <v>0</v>
      </c>
      <c r="F17" s="13">
        <v>17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8</v>
      </c>
      <c r="C18" s="13">
        <v>8</v>
      </c>
      <c r="D18" s="13">
        <v>0</v>
      </c>
      <c r="E18" s="13">
        <v>0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43</v>
      </c>
      <c r="C19" s="13">
        <v>32</v>
      </c>
      <c r="D19" s="13">
        <v>0</v>
      </c>
      <c r="E19" s="13">
        <v>0</v>
      </c>
      <c r="F19" s="13">
        <v>11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81</v>
      </c>
      <c r="C20" s="13">
        <v>43</v>
      </c>
      <c r="D20" s="13">
        <v>35</v>
      </c>
      <c r="E20" s="13">
        <v>0</v>
      </c>
      <c r="F20" s="13">
        <v>3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24</v>
      </c>
      <c r="C21" s="13">
        <v>18</v>
      </c>
      <c r="D21" s="13">
        <v>2</v>
      </c>
      <c r="E21" s="13">
        <v>0</v>
      </c>
      <c r="F21" s="13">
        <v>4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59</v>
      </c>
      <c r="C22" s="13">
        <v>37</v>
      </c>
      <c r="D22" s="13">
        <v>10</v>
      </c>
      <c r="E22" s="13">
        <v>0</v>
      </c>
      <c r="F22" s="13">
        <v>12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140</v>
      </c>
      <c r="C23" s="13">
        <v>73</v>
      </c>
      <c r="D23" s="13">
        <v>33</v>
      </c>
      <c r="E23" s="13">
        <v>1</v>
      </c>
      <c r="F23" s="13">
        <v>33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142</v>
      </c>
      <c r="C24" s="13">
        <v>69</v>
      </c>
      <c r="D24" s="13">
        <v>60</v>
      </c>
      <c r="E24" s="13">
        <v>0</v>
      </c>
      <c r="F24" s="13">
        <v>13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78</v>
      </c>
      <c r="C25" s="13">
        <v>57</v>
      </c>
      <c r="D25" s="13">
        <v>8</v>
      </c>
      <c r="E25" s="13">
        <v>0</v>
      </c>
      <c r="F25" s="13">
        <v>13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47</v>
      </c>
      <c r="C26" s="13">
        <v>34</v>
      </c>
      <c r="D26" s="13">
        <v>1</v>
      </c>
      <c r="E26" s="13">
        <v>0</v>
      </c>
      <c r="F26" s="13">
        <v>12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74</v>
      </c>
      <c r="C27" s="13">
        <v>66</v>
      </c>
      <c r="D27" s="13">
        <v>0</v>
      </c>
      <c r="E27" s="13">
        <v>0</v>
      </c>
      <c r="F27" s="13">
        <v>8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66</v>
      </c>
      <c r="C28" s="13">
        <v>18</v>
      </c>
      <c r="D28" s="13">
        <v>29</v>
      </c>
      <c r="E28" s="13">
        <v>0</v>
      </c>
      <c r="F28" s="13">
        <v>19</v>
      </c>
      <c r="G28" s="13">
        <v>18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77</v>
      </c>
      <c r="C29" s="13">
        <v>40</v>
      </c>
      <c r="D29" s="13">
        <v>20</v>
      </c>
      <c r="E29" s="13">
        <v>0</v>
      </c>
      <c r="F29" s="13">
        <v>17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1</v>
      </c>
      <c r="C30" s="13">
        <v>1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31</v>
      </c>
      <c r="C31" s="13">
        <v>15</v>
      </c>
      <c r="D31" s="13">
        <v>9</v>
      </c>
      <c r="E31" s="13">
        <v>0</v>
      </c>
      <c r="F31" s="13">
        <v>7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40</v>
      </c>
      <c r="C32" s="13">
        <v>21</v>
      </c>
      <c r="D32" s="13">
        <v>13</v>
      </c>
      <c r="E32" s="13">
        <v>0</v>
      </c>
      <c r="F32" s="13">
        <v>6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6</v>
      </c>
      <c r="C33" s="13">
        <v>5</v>
      </c>
      <c r="D33" s="13">
        <v>0</v>
      </c>
      <c r="E33" s="13">
        <v>0</v>
      </c>
      <c r="F33" s="13">
        <v>1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11</v>
      </c>
      <c r="C34" s="13">
        <v>8</v>
      </c>
      <c r="D34" s="13">
        <v>3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26</v>
      </c>
      <c r="C35" s="13">
        <v>15</v>
      </c>
      <c r="D35" s="13">
        <v>8</v>
      </c>
      <c r="E35" s="13">
        <v>0</v>
      </c>
      <c r="F35" s="13">
        <v>3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17</v>
      </c>
      <c r="C36" s="13">
        <v>12</v>
      </c>
      <c r="D36" s="13">
        <v>0</v>
      </c>
      <c r="E36" s="13">
        <v>1</v>
      </c>
      <c r="F36" s="13">
        <v>4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15</v>
      </c>
      <c r="C37" s="13">
        <v>15</v>
      </c>
      <c r="D37" s="13">
        <v>0</v>
      </c>
      <c r="E37" s="13">
        <v>0</v>
      </c>
      <c r="F37" s="13">
        <v>0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4</v>
      </c>
      <c r="C38" s="13">
        <v>4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2</v>
      </c>
      <c r="C39" s="13">
        <v>2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1</v>
      </c>
      <c r="C42" s="13">
        <v>1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20</v>
      </c>
      <c r="C43" s="13">
        <v>20</v>
      </c>
      <c r="D43" s="13">
        <v>0</v>
      </c>
      <c r="E43" s="13">
        <v>0</v>
      </c>
      <c r="F43" s="13">
        <v>0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24</v>
      </c>
      <c r="C44" s="13">
        <v>7</v>
      </c>
      <c r="D44" s="13">
        <v>12</v>
      </c>
      <c r="E44" s="13">
        <v>0</v>
      </c>
      <c r="F44" s="13">
        <v>5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24</v>
      </c>
      <c r="C45" s="13">
        <v>15</v>
      </c>
      <c r="D45" s="13">
        <v>6</v>
      </c>
      <c r="E45" s="13">
        <v>0</v>
      </c>
      <c r="F45" s="13">
        <v>3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6</v>
      </c>
      <c r="C46" s="13">
        <v>5</v>
      </c>
      <c r="D46" s="13">
        <v>0</v>
      </c>
      <c r="E46" s="13">
        <v>1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16</v>
      </c>
      <c r="C47" s="13">
        <v>14</v>
      </c>
      <c r="D47" s="13">
        <v>0</v>
      </c>
      <c r="E47" s="13">
        <v>0</v>
      </c>
      <c r="F47" s="13">
        <v>2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2</v>
      </c>
      <c r="C49" s="13">
        <v>2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2079</v>
      </c>
      <c r="C50" s="13">
        <f t="shared" si="2"/>
        <v>1101</v>
      </c>
      <c r="D50" s="13">
        <f t="shared" si="2"/>
        <v>642</v>
      </c>
      <c r="E50" s="13">
        <f t="shared" si="2"/>
        <v>5</v>
      </c>
      <c r="F50" s="13">
        <f t="shared" si="2"/>
        <v>331</v>
      </c>
      <c r="G50" s="13">
        <f t="shared" si="2"/>
        <v>18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>
      <selection activeCell="B5" sqref="B5:G49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77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203</v>
      </c>
      <c r="C5" s="12">
        <v>73</v>
      </c>
      <c r="D5" s="12">
        <v>109</v>
      </c>
      <c r="E5" s="12">
        <v>0</v>
      </c>
      <c r="F5" s="12">
        <v>21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122</v>
      </c>
      <c r="C6" s="13">
        <v>60</v>
      </c>
      <c r="D6" s="13">
        <v>36</v>
      </c>
      <c r="E6" s="13">
        <v>1</v>
      </c>
      <c r="F6" s="13">
        <v>25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86</v>
      </c>
      <c r="C7" s="13">
        <v>58</v>
      </c>
      <c r="D7" s="13">
        <v>19</v>
      </c>
      <c r="E7" s="13">
        <v>0</v>
      </c>
      <c r="F7" s="13">
        <v>9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411</v>
      </c>
      <c r="C8" s="13">
        <v>191</v>
      </c>
      <c r="D8" s="13">
        <v>164</v>
      </c>
      <c r="E8" s="13">
        <v>1</v>
      </c>
      <c r="F8" s="13">
        <v>55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181</v>
      </c>
      <c r="C9" s="13">
        <v>49</v>
      </c>
      <c r="D9" s="13">
        <v>80</v>
      </c>
      <c r="E9" s="13">
        <v>0</v>
      </c>
      <c r="F9" s="13">
        <v>52</v>
      </c>
      <c r="G9" s="13">
        <v>27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62</v>
      </c>
      <c r="C10" s="13">
        <v>37</v>
      </c>
      <c r="D10" s="13">
        <v>20</v>
      </c>
      <c r="E10" s="13">
        <v>0</v>
      </c>
      <c r="F10" s="13">
        <v>5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36</v>
      </c>
      <c r="C11" s="13">
        <v>28</v>
      </c>
      <c r="D11" s="13">
        <v>0</v>
      </c>
      <c r="E11" s="13">
        <v>0</v>
      </c>
      <c r="F11" s="13">
        <v>8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64</v>
      </c>
      <c r="C12" s="13">
        <v>28</v>
      </c>
      <c r="D12" s="13">
        <v>6</v>
      </c>
      <c r="E12" s="13">
        <v>0</v>
      </c>
      <c r="F12" s="13">
        <v>30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34</v>
      </c>
      <c r="C13" s="13">
        <v>31</v>
      </c>
      <c r="D13" s="13">
        <v>0</v>
      </c>
      <c r="E13" s="13">
        <v>0</v>
      </c>
      <c r="F13" s="13">
        <v>3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61</v>
      </c>
      <c r="C14" s="13">
        <v>45</v>
      </c>
      <c r="D14" s="13">
        <v>4</v>
      </c>
      <c r="E14" s="13">
        <v>0</v>
      </c>
      <c r="F14" s="13">
        <v>12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12</v>
      </c>
      <c r="C15" s="13">
        <v>5</v>
      </c>
      <c r="D15" s="13">
        <v>6</v>
      </c>
      <c r="E15" s="13">
        <v>0</v>
      </c>
      <c r="F15" s="13">
        <v>1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450</v>
      </c>
      <c r="C16" s="13">
        <v>223</v>
      </c>
      <c r="D16" s="13">
        <v>116</v>
      </c>
      <c r="E16" s="13">
        <v>0</v>
      </c>
      <c r="F16" s="13">
        <v>111</v>
      </c>
      <c r="G16" s="13">
        <v>27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87</v>
      </c>
      <c r="C17" s="13">
        <v>43</v>
      </c>
      <c r="D17" s="13">
        <v>21</v>
      </c>
      <c r="E17" s="13">
        <v>1</v>
      </c>
      <c r="F17" s="13">
        <v>22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9</v>
      </c>
      <c r="C18" s="13">
        <v>4</v>
      </c>
      <c r="D18" s="13">
        <v>4</v>
      </c>
      <c r="E18" s="13">
        <v>1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53</v>
      </c>
      <c r="C19" s="13">
        <v>34</v>
      </c>
      <c r="D19" s="13">
        <v>10</v>
      </c>
      <c r="E19" s="13">
        <v>1</v>
      </c>
      <c r="F19" s="13">
        <v>8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59</v>
      </c>
      <c r="C20" s="13">
        <v>39</v>
      </c>
      <c r="D20" s="13">
        <v>8</v>
      </c>
      <c r="E20" s="13">
        <v>1</v>
      </c>
      <c r="F20" s="13">
        <v>11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8</v>
      </c>
      <c r="C21" s="13">
        <v>8</v>
      </c>
      <c r="D21" s="13">
        <v>0</v>
      </c>
      <c r="E21" s="13">
        <v>0</v>
      </c>
      <c r="F21" s="13">
        <v>0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58</v>
      </c>
      <c r="C22" s="13">
        <v>27</v>
      </c>
      <c r="D22" s="13">
        <v>14</v>
      </c>
      <c r="E22" s="13">
        <v>0</v>
      </c>
      <c r="F22" s="13">
        <v>17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168</v>
      </c>
      <c r="C23" s="13">
        <v>77</v>
      </c>
      <c r="D23" s="13">
        <v>45</v>
      </c>
      <c r="E23" s="13">
        <v>0</v>
      </c>
      <c r="F23" s="13">
        <v>46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79</v>
      </c>
      <c r="C24" s="13">
        <v>53</v>
      </c>
      <c r="D24" s="13">
        <v>11</v>
      </c>
      <c r="E24" s="13">
        <v>0</v>
      </c>
      <c r="F24" s="13">
        <v>15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108</v>
      </c>
      <c r="C25" s="13">
        <v>46</v>
      </c>
      <c r="D25" s="13">
        <v>0</v>
      </c>
      <c r="E25" s="13">
        <v>52</v>
      </c>
      <c r="F25" s="13">
        <v>10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58</v>
      </c>
      <c r="C26" s="13">
        <v>40</v>
      </c>
      <c r="D26" s="13">
        <v>0</v>
      </c>
      <c r="E26" s="13">
        <v>0</v>
      </c>
      <c r="F26" s="13">
        <v>18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83</v>
      </c>
      <c r="C27" s="13">
        <v>56</v>
      </c>
      <c r="D27" s="13">
        <v>24</v>
      </c>
      <c r="E27" s="13">
        <v>0</v>
      </c>
      <c r="F27" s="13">
        <v>3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37</v>
      </c>
      <c r="C28" s="13">
        <v>21</v>
      </c>
      <c r="D28" s="13">
        <v>12</v>
      </c>
      <c r="E28" s="13">
        <v>0</v>
      </c>
      <c r="F28" s="13">
        <v>4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55</v>
      </c>
      <c r="C29" s="13">
        <v>40</v>
      </c>
      <c r="D29" s="13">
        <v>6</v>
      </c>
      <c r="E29" s="13">
        <v>1</v>
      </c>
      <c r="F29" s="13">
        <v>8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3</v>
      </c>
      <c r="C30" s="13">
        <v>2</v>
      </c>
      <c r="D30" s="13">
        <v>0</v>
      </c>
      <c r="E30" s="13">
        <v>1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19</v>
      </c>
      <c r="C31" s="13">
        <v>17</v>
      </c>
      <c r="D31" s="13">
        <v>0</v>
      </c>
      <c r="E31" s="13">
        <v>0</v>
      </c>
      <c r="F31" s="13">
        <v>2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33</v>
      </c>
      <c r="C32" s="13">
        <v>27</v>
      </c>
      <c r="D32" s="13">
        <v>0</v>
      </c>
      <c r="E32" s="13">
        <v>0</v>
      </c>
      <c r="F32" s="13">
        <v>6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4</v>
      </c>
      <c r="C33" s="13">
        <v>2</v>
      </c>
      <c r="D33" s="13">
        <v>0</v>
      </c>
      <c r="E33" s="13">
        <v>0</v>
      </c>
      <c r="F33" s="13">
        <v>2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9</v>
      </c>
      <c r="C34" s="13">
        <v>9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23</v>
      </c>
      <c r="C35" s="13">
        <v>18</v>
      </c>
      <c r="D35" s="13">
        <v>0</v>
      </c>
      <c r="E35" s="13">
        <v>0</v>
      </c>
      <c r="F35" s="13">
        <v>5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35</v>
      </c>
      <c r="C36" s="13">
        <v>17</v>
      </c>
      <c r="D36" s="13">
        <v>11</v>
      </c>
      <c r="E36" s="13">
        <v>0</v>
      </c>
      <c r="F36" s="13">
        <v>7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16</v>
      </c>
      <c r="C37" s="13">
        <v>13</v>
      </c>
      <c r="D37" s="13">
        <v>0</v>
      </c>
      <c r="E37" s="13">
        <v>0</v>
      </c>
      <c r="F37" s="13">
        <v>3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1</v>
      </c>
      <c r="C38" s="13">
        <v>1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3</v>
      </c>
      <c r="C39" s="13">
        <v>3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1</v>
      </c>
      <c r="C40" s="13">
        <v>1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1</v>
      </c>
      <c r="C41" s="13">
        <v>1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1</v>
      </c>
      <c r="C42" s="13">
        <v>1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16</v>
      </c>
      <c r="C43" s="13">
        <v>12</v>
      </c>
      <c r="D43" s="13">
        <v>0</v>
      </c>
      <c r="E43" s="13">
        <v>0</v>
      </c>
      <c r="F43" s="13">
        <v>4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14</v>
      </c>
      <c r="C44" s="13">
        <v>10</v>
      </c>
      <c r="D44" s="13">
        <v>0</v>
      </c>
      <c r="E44" s="13">
        <v>0</v>
      </c>
      <c r="F44" s="13">
        <v>4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18</v>
      </c>
      <c r="C45" s="13">
        <v>12</v>
      </c>
      <c r="D45" s="13">
        <v>6</v>
      </c>
      <c r="E45" s="13">
        <v>0</v>
      </c>
      <c r="F45" s="13">
        <v>0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7</v>
      </c>
      <c r="C46" s="13">
        <v>7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10</v>
      </c>
      <c r="C47" s="13">
        <v>8</v>
      </c>
      <c r="D47" s="13">
        <v>0</v>
      </c>
      <c r="E47" s="13">
        <v>0</v>
      </c>
      <c r="F47" s="13">
        <v>2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2</v>
      </c>
      <c r="C49" s="13">
        <v>2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1939</v>
      </c>
      <c r="C50" s="13">
        <f t="shared" si="2"/>
        <v>1065</v>
      </c>
      <c r="D50" s="13">
        <f t="shared" si="2"/>
        <v>452</v>
      </c>
      <c r="E50" s="13">
        <f t="shared" si="2"/>
        <v>59</v>
      </c>
      <c r="F50" s="13">
        <f t="shared" si="2"/>
        <v>363</v>
      </c>
      <c r="G50" s="13">
        <f t="shared" si="2"/>
        <v>27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>
      <selection activeCell="F3" sqref="F3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78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248</v>
      </c>
      <c r="C5" s="12">
        <v>52</v>
      </c>
      <c r="D5" s="12">
        <v>177</v>
      </c>
      <c r="E5" s="12">
        <v>1</v>
      </c>
      <c r="F5" s="12">
        <v>18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95</v>
      </c>
      <c r="C6" s="13">
        <v>40</v>
      </c>
      <c r="D6" s="13">
        <v>26</v>
      </c>
      <c r="E6" s="13">
        <v>0</v>
      </c>
      <c r="F6" s="13">
        <v>29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111</v>
      </c>
      <c r="C7" s="13">
        <v>54</v>
      </c>
      <c r="D7" s="13">
        <v>36</v>
      </c>
      <c r="E7" s="13">
        <v>0</v>
      </c>
      <c r="F7" s="13">
        <v>21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454</v>
      </c>
      <c r="C8" s="13">
        <v>146</v>
      </c>
      <c r="D8" s="13">
        <v>239</v>
      </c>
      <c r="E8" s="13">
        <v>1</v>
      </c>
      <c r="F8" s="13">
        <v>68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66</v>
      </c>
      <c r="C9" s="13">
        <v>40</v>
      </c>
      <c r="D9" s="13">
        <v>9</v>
      </c>
      <c r="E9" s="13">
        <v>0</v>
      </c>
      <c r="F9" s="13">
        <v>17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54</v>
      </c>
      <c r="C10" s="13">
        <v>29</v>
      </c>
      <c r="D10" s="13">
        <v>9</v>
      </c>
      <c r="E10" s="13">
        <v>0</v>
      </c>
      <c r="F10" s="13">
        <v>16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34</v>
      </c>
      <c r="C11" s="13">
        <v>19</v>
      </c>
      <c r="D11" s="13">
        <v>11</v>
      </c>
      <c r="E11" s="13">
        <v>2</v>
      </c>
      <c r="F11" s="13">
        <v>2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53</v>
      </c>
      <c r="C12" s="13">
        <v>32</v>
      </c>
      <c r="D12" s="13">
        <v>12</v>
      </c>
      <c r="E12" s="13">
        <v>0</v>
      </c>
      <c r="F12" s="13">
        <v>9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38</v>
      </c>
      <c r="C13" s="13">
        <v>30</v>
      </c>
      <c r="D13" s="13">
        <v>0</v>
      </c>
      <c r="E13" s="13">
        <v>0</v>
      </c>
      <c r="F13" s="13">
        <v>8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28</v>
      </c>
      <c r="C14" s="13">
        <v>18</v>
      </c>
      <c r="D14" s="13">
        <v>6</v>
      </c>
      <c r="E14" s="13">
        <v>1</v>
      </c>
      <c r="F14" s="13">
        <v>3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6</v>
      </c>
      <c r="C15" s="13">
        <v>6</v>
      </c>
      <c r="D15" s="13">
        <v>0</v>
      </c>
      <c r="E15" s="13">
        <v>0</v>
      </c>
      <c r="F15" s="13">
        <v>0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279</v>
      </c>
      <c r="C16" s="13">
        <v>174</v>
      </c>
      <c r="D16" s="13">
        <v>47</v>
      </c>
      <c r="E16" s="13">
        <v>3</v>
      </c>
      <c r="F16" s="13">
        <v>55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78</v>
      </c>
      <c r="C17" s="13">
        <v>38</v>
      </c>
      <c r="D17" s="13">
        <v>17</v>
      </c>
      <c r="E17" s="13">
        <v>2</v>
      </c>
      <c r="F17" s="13">
        <v>21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13</v>
      </c>
      <c r="C18" s="13">
        <v>11</v>
      </c>
      <c r="D18" s="13">
        <v>0</v>
      </c>
      <c r="E18" s="13">
        <v>0</v>
      </c>
      <c r="F18" s="13">
        <v>2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53</v>
      </c>
      <c r="C19" s="13">
        <v>19</v>
      </c>
      <c r="D19" s="13">
        <v>27</v>
      </c>
      <c r="E19" s="13">
        <v>0</v>
      </c>
      <c r="F19" s="13">
        <v>7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59</v>
      </c>
      <c r="C20" s="13">
        <v>38</v>
      </c>
      <c r="D20" s="13">
        <v>8</v>
      </c>
      <c r="E20" s="13">
        <v>0</v>
      </c>
      <c r="F20" s="13">
        <v>13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22</v>
      </c>
      <c r="C21" s="13">
        <v>18</v>
      </c>
      <c r="D21" s="13">
        <v>0</v>
      </c>
      <c r="E21" s="13">
        <v>0</v>
      </c>
      <c r="F21" s="13">
        <v>4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37</v>
      </c>
      <c r="C22" s="13">
        <v>31</v>
      </c>
      <c r="D22" s="13">
        <v>2</v>
      </c>
      <c r="E22" s="13">
        <v>0</v>
      </c>
      <c r="F22" s="13">
        <v>4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106</v>
      </c>
      <c r="C23" s="13">
        <v>74</v>
      </c>
      <c r="D23" s="13">
        <v>2</v>
      </c>
      <c r="E23" s="13">
        <v>1</v>
      </c>
      <c r="F23" s="13">
        <v>29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110</v>
      </c>
      <c r="C24" s="13">
        <v>53</v>
      </c>
      <c r="D24" s="13">
        <v>10</v>
      </c>
      <c r="E24" s="13">
        <v>1</v>
      </c>
      <c r="F24" s="13">
        <v>46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62</v>
      </c>
      <c r="C25" s="13">
        <v>43</v>
      </c>
      <c r="D25" s="13">
        <v>6</v>
      </c>
      <c r="E25" s="13">
        <v>0</v>
      </c>
      <c r="F25" s="13">
        <v>13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57</v>
      </c>
      <c r="C26" s="13">
        <v>37</v>
      </c>
      <c r="D26" s="13">
        <v>14</v>
      </c>
      <c r="E26" s="13">
        <v>1</v>
      </c>
      <c r="F26" s="13">
        <v>5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50</v>
      </c>
      <c r="C27" s="13">
        <v>44</v>
      </c>
      <c r="D27" s="13">
        <v>0</v>
      </c>
      <c r="E27" s="13">
        <v>0</v>
      </c>
      <c r="F27" s="13">
        <v>6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50</v>
      </c>
      <c r="C28" s="13">
        <v>31</v>
      </c>
      <c r="D28" s="13">
        <v>8</v>
      </c>
      <c r="E28" s="13">
        <v>0</v>
      </c>
      <c r="F28" s="13">
        <v>11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39</v>
      </c>
      <c r="C29" s="13">
        <v>37</v>
      </c>
      <c r="D29" s="13">
        <v>0</v>
      </c>
      <c r="E29" s="13">
        <v>0</v>
      </c>
      <c r="F29" s="13">
        <v>2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3</v>
      </c>
      <c r="C30" s="13">
        <v>3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16</v>
      </c>
      <c r="C31" s="13">
        <v>14</v>
      </c>
      <c r="D31" s="13">
        <v>0</v>
      </c>
      <c r="E31" s="13">
        <v>0</v>
      </c>
      <c r="F31" s="13">
        <v>2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39</v>
      </c>
      <c r="C32" s="13">
        <v>16</v>
      </c>
      <c r="D32" s="13">
        <v>18</v>
      </c>
      <c r="E32" s="13">
        <v>0</v>
      </c>
      <c r="F32" s="13">
        <v>5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12</v>
      </c>
      <c r="C33" s="13">
        <v>8</v>
      </c>
      <c r="D33" s="13">
        <v>0</v>
      </c>
      <c r="E33" s="13">
        <v>0</v>
      </c>
      <c r="F33" s="13">
        <v>4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7</v>
      </c>
      <c r="C34" s="13">
        <v>7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13</v>
      </c>
      <c r="C35" s="13">
        <v>12</v>
      </c>
      <c r="D35" s="13">
        <v>0</v>
      </c>
      <c r="E35" s="13">
        <v>0</v>
      </c>
      <c r="F35" s="13">
        <v>1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20</v>
      </c>
      <c r="C36" s="13">
        <v>11</v>
      </c>
      <c r="D36" s="13">
        <v>8</v>
      </c>
      <c r="E36" s="13">
        <v>0</v>
      </c>
      <c r="F36" s="13">
        <v>1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10</v>
      </c>
      <c r="C37" s="13">
        <v>10</v>
      </c>
      <c r="D37" s="13">
        <v>0</v>
      </c>
      <c r="E37" s="13">
        <v>0</v>
      </c>
      <c r="F37" s="13">
        <v>0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2</v>
      </c>
      <c r="C38" s="13">
        <v>2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3</v>
      </c>
      <c r="C39" s="13">
        <v>3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2</v>
      </c>
      <c r="C40" s="13">
        <v>2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1</v>
      </c>
      <c r="C41" s="13">
        <v>1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6</v>
      </c>
      <c r="C43" s="13">
        <v>5</v>
      </c>
      <c r="D43" s="13">
        <v>0</v>
      </c>
      <c r="E43" s="13">
        <v>0</v>
      </c>
      <c r="F43" s="13">
        <v>1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16</v>
      </c>
      <c r="C44" s="13">
        <v>9</v>
      </c>
      <c r="D44" s="13">
        <v>6</v>
      </c>
      <c r="E44" s="13">
        <v>0</v>
      </c>
      <c r="F44" s="13">
        <v>1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23</v>
      </c>
      <c r="C45" s="13">
        <v>9</v>
      </c>
      <c r="D45" s="13">
        <v>0</v>
      </c>
      <c r="E45" s="13">
        <v>0</v>
      </c>
      <c r="F45" s="13">
        <v>14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14</v>
      </c>
      <c r="C46" s="13">
        <v>5</v>
      </c>
      <c r="D46" s="13">
        <v>8</v>
      </c>
      <c r="E46" s="13">
        <v>1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52</v>
      </c>
      <c r="C47" s="13">
        <v>13</v>
      </c>
      <c r="D47" s="13">
        <v>38</v>
      </c>
      <c r="E47" s="13">
        <v>0</v>
      </c>
      <c r="F47" s="13">
        <v>1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1</v>
      </c>
      <c r="C48" s="13">
        <v>1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3</v>
      </c>
      <c r="C49" s="13">
        <v>3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1712</v>
      </c>
      <c r="C50" s="13">
        <f t="shared" si="2"/>
        <v>928</v>
      </c>
      <c r="D50" s="13">
        <f t="shared" si="2"/>
        <v>458</v>
      </c>
      <c r="E50" s="13">
        <f t="shared" si="2"/>
        <v>10</v>
      </c>
      <c r="F50" s="13">
        <f t="shared" si="2"/>
        <v>316</v>
      </c>
      <c r="G50" s="13">
        <f t="shared" si="2"/>
        <v>0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>
      <selection activeCell="I21" sqref="I21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79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98</v>
      </c>
      <c r="C5" s="12">
        <v>54</v>
      </c>
      <c r="D5" s="12">
        <v>28</v>
      </c>
      <c r="E5" s="12">
        <v>0</v>
      </c>
      <c r="F5" s="12">
        <v>16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81</v>
      </c>
      <c r="C6" s="13">
        <v>36</v>
      </c>
      <c r="D6" s="13">
        <v>20</v>
      </c>
      <c r="E6" s="13">
        <v>0</v>
      </c>
      <c r="F6" s="13">
        <v>25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53</v>
      </c>
      <c r="C7" s="13">
        <v>42</v>
      </c>
      <c r="D7" s="13">
        <v>6</v>
      </c>
      <c r="E7" s="13">
        <v>0</v>
      </c>
      <c r="F7" s="13">
        <v>5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232</v>
      </c>
      <c r="C8" s="13">
        <v>132</v>
      </c>
      <c r="D8" s="13">
        <v>54</v>
      </c>
      <c r="E8" s="13">
        <v>0</v>
      </c>
      <c r="F8" s="13">
        <v>46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109</v>
      </c>
      <c r="C9" s="13">
        <v>41</v>
      </c>
      <c r="D9" s="13">
        <v>42</v>
      </c>
      <c r="E9" s="13">
        <v>8</v>
      </c>
      <c r="F9" s="13">
        <v>18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65</v>
      </c>
      <c r="C10" s="13">
        <v>33</v>
      </c>
      <c r="D10" s="13">
        <v>16</v>
      </c>
      <c r="E10" s="13">
        <v>2</v>
      </c>
      <c r="F10" s="13">
        <v>14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37</v>
      </c>
      <c r="C11" s="13">
        <v>31</v>
      </c>
      <c r="D11" s="13">
        <v>0</v>
      </c>
      <c r="E11" s="13">
        <v>0</v>
      </c>
      <c r="F11" s="13">
        <v>6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26</v>
      </c>
      <c r="C12" s="13">
        <v>16</v>
      </c>
      <c r="D12" s="13">
        <v>3</v>
      </c>
      <c r="E12" s="13">
        <v>0</v>
      </c>
      <c r="F12" s="13">
        <v>7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30</v>
      </c>
      <c r="C13" s="13">
        <v>26</v>
      </c>
      <c r="D13" s="13">
        <v>0</v>
      </c>
      <c r="E13" s="13">
        <v>1</v>
      </c>
      <c r="F13" s="13">
        <v>3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45</v>
      </c>
      <c r="C14" s="13">
        <v>26</v>
      </c>
      <c r="D14" s="13">
        <v>4</v>
      </c>
      <c r="E14" s="13">
        <v>1</v>
      </c>
      <c r="F14" s="13">
        <v>14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5</v>
      </c>
      <c r="C15" s="13">
        <v>5</v>
      </c>
      <c r="D15" s="13">
        <v>0</v>
      </c>
      <c r="E15" s="13">
        <v>0</v>
      </c>
      <c r="F15" s="13">
        <v>0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317</v>
      </c>
      <c r="C16" s="13">
        <v>178</v>
      </c>
      <c r="D16" s="13">
        <v>65</v>
      </c>
      <c r="E16" s="13">
        <v>12</v>
      </c>
      <c r="F16" s="13">
        <v>62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75</v>
      </c>
      <c r="C17" s="13">
        <v>31</v>
      </c>
      <c r="D17" s="13">
        <v>21</v>
      </c>
      <c r="E17" s="13">
        <v>0</v>
      </c>
      <c r="F17" s="13">
        <v>23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1</v>
      </c>
      <c r="C18" s="13">
        <v>1</v>
      </c>
      <c r="D18" s="13">
        <v>0</v>
      </c>
      <c r="E18" s="13">
        <v>0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31</v>
      </c>
      <c r="C19" s="13">
        <v>19</v>
      </c>
      <c r="D19" s="13">
        <v>12</v>
      </c>
      <c r="E19" s="13">
        <v>0</v>
      </c>
      <c r="F19" s="13">
        <v>0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56</v>
      </c>
      <c r="C20" s="13">
        <v>32</v>
      </c>
      <c r="D20" s="13">
        <v>8</v>
      </c>
      <c r="E20" s="13">
        <v>0</v>
      </c>
      <c r="F20" s="13">
        <v>16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15</v>
      </c>
      <c r="C21" s="13">
        <v>12</v>
      </c>
      <c r="D21" s="13">
        <v>0</v>
      </c>
      <c r="E21" s="13">
        <v>1</v>
      </c>
      <c r="F21" s="13">
        <v>2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31</v>
      </c>
      <c r="C22" s="13">
        <v>26</v>
      </c>
      <c r="D22" s="13">
        <v>5</v>
      </c>
      <c r="E22" s="13">
        <v>0</v>
      </c>
      <c r="F22" s="13">
        <v>0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68</v>
      </c>
      <c r="C23" s="13">
        <v>49</v>
      </c>
      <c r="D23" s="13">
        <v>8</v>
      </c>
      <c r="E23" s="13">
        <v>0</v>
      </c>
      <c r="F23" s="13">
        <v>11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92</v>
      </c>
      <c r="C24" s="13">
        <v>36</v>
      </c>
      <c r="D24" s="13">
        <v>32</v>
      </c>
      <c r="E24" s="13">
        <v>0</v>
      </c>
      <c r="F24" s="13">
        <v>24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52</v>
      </c>
      <c r="C25" s="13">
        <v>41</v>
      </c>
      <c r="D25" s="13">
        <v>0</v>
      </c>
      <c r="E25" s="13">
        <v>0</v>
      </c>
      <c r="F25" s="13">
        <v>11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34</v>
      </c>
      <c r="C26" s="13">
        <v>29</v>
      </c>
      <c r="D26" s="13">
        <v>0</v>
      </c>
      <c r="E26" s="13">
        <v>1</v>
      </c>
      <c r="F26" s="13">
        <v>4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44</v>
      </c>
      <c r="C27" s="13">
        <v>24</v>
      </c>
      <c r="D27" s="13">
        <v>8</v>
      </c>
      <c r="E27" s="13">
        <v>0</v>
      </c>
      <c r="F27" s="13">
        <v>12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81</v>
      </c>
      <c r="C28" s="13">
        <v>15</v>
      </c>
      <c r="D28" s="13">
        <v>56</v>
      </c>
      <c r="E28" s="13">
        <v>0</v>
      </c>
      <c r="F28" s="13">
        <v>10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46</v>
      </c>
      <c r="C29" s="13">
        <v>14</v>
      </c>
      <c r="D29" s="13">
        <v>24</v>
      </c>
      <c r="E29" s="13">
        <v>1</v>
      </c>
      <c r="F29" s="13">
        <v>7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1</v>
      </c>
      <c r="C30" s="13">
        <v>1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13</v>
      </c>
      <c r="C31" s="13">
        <v>6</v>
      </c>
      <c r="D31" s="13">
        <v>7</v>
      </c>
      <c r="E31" s="13">
        <v>0</v>
      </c>
      <c r="F31" s="13">
        <v>0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19</v>
      </c>
      <c r="C32" s="13">
        <v>10</v>
      </c>
      <c r="D32" s="13">
        <v>0</v>
      </c>
      <c r="E32" s="13">
        <v>0</v>
      </c>
      <c r="F32" s="13">
        <v>9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3</v>
      </c>
      <c r="C33" s="13">
        <v>3</v>
      </c>
      <c r="D33" s="13">
        <v>0</v>
      </c>
      <c r="E33" s="13">
        <v>0</v>
      </c>
      <c r="F33" s="13">
        <v>0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3</v>
      </c>
      <c r="C34" s="13">
        <v>3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13</v>
      </c>
      <c r="C35" s="13">
        <v>12</v>
      </c>
      <c r="D35" s="13">
        <v>0</v>
      </c>
      <c r="E35" s="13">
        <v>0</v>
      </c>
      <c r="F35" s="13">
        <v>1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8</v>
      </c>
      <c r="C36" s="13">
        <v>7</v>
      </c>
      <c r="D36" s="13">
        <v>0</v>
      </c>
      <c r="E36" s="13">
        <v>0</v>
      </c>
      <c r="F36" s="13">
        <v>1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11</v>
      </c>
      <c r="C37" s="13">
        <v>8</v>
      </c>
      <c r="D37" s="13">
        <v>0</v>
      </c>
      <c r="E37" s="13">
        <v>0</v>
      </c>
      <c r="F37" s="13">
        <v>3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12</v>
      </c>
      <c r="C43" s="13">
        <v>7</v>
      </c>
      <c r="D43" s="13">
        <v>0</v>
      </c>
      <c r="E43" s="13">
        <v>0</v>
      </c>
      <c r="F43" s="13">
        <v>5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4</v>
      </c>
      <c r="C44" s="13">
        <v>3</v>
      </c>
      <c r="D44" s="13">
        <v>0</v>
      </c>
      <c r="E44" s="13">
        <v>0</v>
      </c>
      <c r="F44" s="13">
        <v>1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16</v>
      </c>
      <c r="C45" s="13">
        <v>7</v>
      </c>
      <c r="D45" s="13">
        <v>0</v>
      </c>
      <c r="E45" s="13">
        <v>0</v>
      </c>
      <c r="F45" s="13">
        <v>9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4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14</v>
      </c>
      <c r="C47" s="13">
        <v>11</v>
      </c>
      <c r="D47" s="13">
        <v>2</v>
      </c>
      <c r="E47" s="13">
        <v>0</v>
      </c>
      <c r="F47" s="13">
        <v>1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5</v>
      </c>
      <c r="C49" s="13">
        <v>5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1301</v>
      </c>
      <c r="C50" s="13">
        <f t="shared" si="2"/>
        <v>726</v>
      </c>
      <c r="D50" s="13">
        <f t="shared" si="2"/>
        <v>302</v>
      </c>
      <c r="E50" s="13">
        <f t="shared" si="2"/>
        <v>15</v>
      </c>
      <c r="F50" s="13">
        <f t="shared" si="2"/>
        <v>258</v>
      </c>
      <c r="G50" s="13">
        <f t="shared" si="2"/>
        <v>0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>
      <selection activeCell="F2" sqref="F2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80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87</v>
      </c>
      <c r="C5" s="12">
        <v>36</v>
      </c>
      <c r="D5" s="12">
        <v>30</v>
      </c>
      <c r="E5" s="12">
        <v>0</v>
      </c>
      <c r="F5" s="12">
        <v>21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105</v>
      </c>
      <c r="C6" s="13">
        <v>35</v>
      </c>
      <c r="D6" s="13">
        <v>21</v>
      </c>
      <c r="E6" s="13">
        <v>0</v>
      </c>
      <c r="F6" s="13">
        <v>49</v>
      </c>
      <c r="G6" s="13">
        <v>34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77</v>
      </c>
      <c r="C7" s="13">
        <v>44</v>
      </c>
      <c r="D7" s="13">
        <v>20</v>
      </c>
      <c r="E7" s="13">
        <v>1</v>
      </c>
      <c r="F7" s="13">
        <v>12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269</v>
      </c>
      <c r="C8" s="13">
        <v>115</v>
      </c>
      <c r="D8" s="13">
        <v>71</v>
      </c>
      <c r="E8" s="13">
        <v>1</v>
      </c>
      <c r="F8" s="13">
        <v>82</v>
      </c>
      <c r="G8" s="13">
        <v>34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125</v>
      </c>
      <c r="C9" s="13">
        <v>49</v>
      </c>
      <c r="D9" s="13">
        <v>62</v>
      </c>
      <c r="E9" s="13">
        <v>0</v>
      </c>
      <c r="F9" s="13">
        <v>14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58</v>
      </c>
      <c r="C10" s="13">
        <v>40</v>
      </c>
      <c r="D10" s="13">
        <v>9</v>
      </c>
      <c r="E10" s="13">
        <v>0</v>
      </c>
      <c r="F10" s="13">
        <v>9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47</v>
      </c>
      <c r="C11" s="13">
        <v>29</v>
      </c>
      <c r="D11" s="13">
        <v>12</v>
      </c>
      <c r="E11" s="13">
        <v>0</v>
      </c>
      <c r="F11" s="13">
        <v>6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63</v>
      </c>
      <c r="C12" s="13">
        <v>19</v>
      </c>
      <c r="D12" s="13">
        <v>32</v>
      </c>
      <c r="E12" s="13">
        <v>0</v>
      </c>
      <c r="F12" s="13">
        <v>12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40</v>
      </c>
      <c r="C13" s="13">
        <v>37</v>
      </c>
      <c r="D13" s="13">
        <v>0</v>
      </c>
      <c r="E13" s="13">
        <v>0</v>
      </c>
      <c r="F13" s="13">
        <v>3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54</v>
      </c>
      <c r="C14" s="13">
        <v>29</v>
      </c>
      <c r="D14" s="13">
        <v>12</v>
      </c>
      <c r="E14" s="13">
        <v>0</v>
      </c>
      <c r="F14" s="13">
        <v>13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9</v>
      </c>
      <c r="C15" s="13">
        <v>8</v>
      </c>
      <c r="D15" s="13">
        <v>0</v>
      </c>
      <c r="E15" s="13">
        <v>0</v>
      </c>
      <c r="F15" s="13">
        <v>1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396</v>
      </c>
      <c r="C16" s="13">
        <v>211</v>
      </c>
      <c r="D16" s="13">
        <v>127</v>
      </c>
      <c r="E16" s="13">
        <v>0</v>
      </c>
      <c r="F16" s="13">
        <v>58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57</v>
      </c>
      <c r="C17" s="13">
        <v>32</v>
      </c>
      <c r="D17" s="13">
        <v>10</v>
      </c>
      <c r="E17" s="13">
        <v>0</v>
      </c>
      <c r="F17" s="13">
        <v>15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9</v>
      </c>
      <c r="C18" s="13">
        <v>2</v>
      </c>
      <c r="D18" s="13">
        <v>4</v>
      </c>
      <c r="E18" s="13">
        <v>2</v>
      </c>
      <c r="F18" s="13">
        <v>1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34</v>
      </c>
      <c r="C19" s="13">
        <v>17</v>
      </c>
      <c r="D19" s="13">
        <v>10</v>
      </c>
      <c r="E19" s="13">
        <v>0</v>
      </c>
      <c r="F19" s="13">
        <v>7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51</v>
      </c>
      <c r="C20" s="13">
        <v>34</v>
      </c>
      <c r="D20" s="13">
        <v>8</v>
      </c>
      <c r="E20" s="13">
        <v>0</v>
      </c>
      <c r="F20" s="13">
        <v>9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9</v>
      </c>
      <c r="C21" s="13">
        <v>4</v>
      </c>
      <c r="D21" s="13">
        <v>0</v>
      </c>
      <c r="E21" s="13">
        <v>1</v>
      </c>
      <c r="F21" s="13">
        <v>4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43</v>
      </c>
      <c r="C22" s="13">
        <v>24</v>
      </c>
      <c r="D22" s="13">
        <v>10</v>
      </c>
      <c r="E22" s="13">
        <v>0</v>
      </c>
      <c r="F22" s="13">
        <v>9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109</v>
      </c>
      <c r="C23" s="13">
        <v>57</v>
      </c>
      <c r="D23" s="13">
        <v>19</v>
      </c>
      <c r="E23" s="13">
        <v>0</v>
      </c>
      <c r="F23" s="13">
        <v>33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80</v>
      </c>
      <c r="C24" s="13">
        <v>42</v>
      </c>
      <c r="D24" s="13">
        <v>27</v>
      </c>
      <c r="E24" s="13">
        <v>0</v>
      </c>
      <c r="F24" s="13">
        <v>11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33</v>
      </c>
      <c r="C25" s="13">
        <v>25</v>
      </c>
      <c r="D25" s="13">
        <v>2</v>
      </c>
      <c r="E25" s="13">
        <v>0</v>
      </c>
      <c r="F25" s="13">
        <v>6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64</v>
      </c>
      <c r="C26" s="13">
        <v>24</v>
      </c>
      <c r="D26" s="13">
        <v>32</v>
      </c>
      <c r="E26" s="13">
        <v>0</v>
      </c>
      <c r="F26" s="13">
        <v>8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62</v>
      </c>
      <c r="C27" s="13">
        <v>22</v>
      </c>
      <c r="D27" s="13">
        <v>28</v>
      </c>
      <c r="E27" s="13">
        <v>0</v>
      </c>
      <c r="F27" s="13">
        <v>12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15</v>
      </c>
      <c r="C28" s="13">
        <v>14</v>
      </c>
      <c r="D28" s="13">
        <v>0</v>
      </c>
      <c r="E28" s="13">
        <v>0</v>
      </c>
      <c r="F28" s="13">
        <v>1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30</v>
      </c>
      <c r="C29" s="13">
        <v>22</v>
      </c>
      <c r="D29" s="13">
        <v>0</v>
      </c>
      <c r="E29" s="13">
        <v>0</v>
      </c>
      <c r="F29" s="13">
        <v>8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20</v>
      </c>
      <c r="C30" s="13">
        <v>0</v>
      </c>
      <c r="D30" s="13">
        <v>20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37</v>
      </c>
      <c r="C31" s="13">
        <v>25</v>
      </c>
      <c r="D31" s="13">
        <v>0</v>
      </c>
      <c r="E31" s="13">
        <v>0</v>
      </c>
      <c r="F31" s="13">
        <v>12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13</v>
      </c>
      <c r="C32" s="13">
        <v>13</v>
      </c>
      <c r="D32" s="13">
        <v>0</v>
      </c>
      <c r="E32" s="13">
        <v>0</v>
      </c>
      <c r="F32" s="13">
        <v>0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5</v>
      </c>
      <c r="C33" s="13">
        <v>5</v>
      </c>
      <c r="D33" s="13">
        <v>0</v>
      </c>
      <c r="E33" s="13">
        <v>0</v>
      </c>
      <c r="F33" s="13">
        <v>0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6</v>
      </c>
      <c r="C34" s="13">
        <v>6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18</v>
      </c>
      <c r="C35" s="13">
        <v>8</v>
      </c>
      <c r="D35" s="13">
        <v>8</v>
      </c>
      <c r="E35" s="13">
        <v>0</v>
      </c>
      <c r="F35" s="13">
        <v>2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11</v>
      </c>
      <c r="C36" s="13">
        <v>10</v>
      </c>
      <c r="D36" s="13">
        <v>0</v>
      </c>
      <c r="E36" s="13">
        <v>0</v>
      </c>
      <c r="F36" s="13">
        <v>1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8</v>
      </c>
      <c r="C37" s="13">
        <v>8</v>
      </c>
      <c r="D37" s="13">
        <v>0</v>
      </c>
      <c r="E37" s="13">
        <v>0</v>
      </c>
      <c r="F37" s="13">
        <v>0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1</v>
      </c>
      <c r="C38" s="13">
        <v>0</v>
      </c>
      <c r="D38" s="13">
        <v>0</v>
      </c>
      <c r="E38" s="13">
        <v>1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1</v>
      </c>
      <c r="C39" s="13">
        <v>1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1</v>
      </c>
      <c r="C40" s="13">
        <v>1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15</v>
      </c>
      <c r="C43" s="13">
        <v>10</v>
      </c>
      <c r="D43" s="13">
        <v>0</v>
      </c>
      <c r="E43" s="13">
        <v>0</v>
      </c>
      <c r="F43" s="13">
        <v>5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14</v>
      </c>
      <c r="C44" s="13">
        <v>11</v>
      </c>
      <c r="D44" s="13">
        <v>0</v>
      </c>
      <c r="E44" s="13">
        <v>0</v>
      </c>
      <c r="F44" s="13">
        <v>3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122</v>
      </c>
      <c r="C45" s="13">
        <v>18</v>
      </c>
      <c r="D45" s="13">
        <v>34</v>
      </c>
      <c r="E45" s="13">
        <v>0</v>
      </c>
      <c r="F45" s="13">
        <v>70</v>
      </c>
      <c r="G45" s="13">
        <v>56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6</v>
      </c>
      <c r="C46" s="13">
        <v>6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8</v>
      </c>
      <c r="C47" s="13">
        <v>5</v>
      </c>
      <c r="D47" s="13">
        <v>0</v>
      </c>
      <c r="E47" s="13">
        <v>0</v>
      </c>
      <c r="F47" s="13">
        <v>3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4</v>
      </c>
      <c r="C49" s="13">
        <v>4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1551</v>
      </c>
      <c r="C50" s="13">
        <f t="shared" si="2"/>
        <v>776</v>
      </c>
      <c r="D50" s="13">
        <f t="shared" si="2"/>
        <v>410</v>
      </c>
      <c r="E50" s="13">
        <f t="shared" si="2"/>
        <v>5</v>
      </c>
      <c r="F50" s="13">
        <f t="shared" si="2"/>
        <v>360</v>
      </c>
      <c r="G50" s="13">
        <f t="shared" si="2"/>
        <v>90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0"/>
  <sheetViews>
    <sheetView workbookViewId="0">
      <selection activeCell="H2" sqref="H2"/>
    </sheetView>
  </sheetViews>
  <sheetFormatPr defaultRowHeight="13.5"/>
  <cols>
    <col min="1" max="7" width="14" customWidth="1"/>
  </cols>
  <sheetData>
    <row r="1" spans="1:7">
      <c r="G1" s="17"/>
    </row>
    <row r="2" spans="1:7" ht="17.25">
      <c r="B2" s="3"/>
      <c r="C2" s="3"/>
      <c r="D2" s="14"/>
      <c r="E2" s="14" t="s">
        <v>27</v>
      </c>
      <c r="F2" s="35">
        <v>38047</v>
      </c>
    </row>
    <row r="3" spans="1:7">
      <c r="G3" s="18" t="s">
        <v>6</v>
      </c>
    </row>
    <row r="4" spans="1:7">
      <c r="A4" s="27" t="s">
        <v>81</v>
      </c>
      <c r="B4" s="32" t="s">
        <v>82</v>
      </c>
      <c r="C4" s="27" t="s">
        <v>59</v>
      </c>
      <c r="D4" s="27" t="s">
        <v>83</v>
      </c>
      <c r="E4" s="34" t="s">
        <v>84</v>
      </c>
      <c r="F4" s="27" t="s">
        <v>21</v>
      </c>
      <c r="G4" s="26" t="s">
        <v>24</v>
      </c>
    </row>
    <row r="5" spans="1:7">
      <c r="A5" s="28" t="s">
        <v>40</v>
      </c>
      <c r="B5" s="33">
        <v>131</v>
      </c>
      <c r="C5" s="33">
        <v>50</v>
      </c>
      <c r="D5" s="33">
        <v>0</v>
      </c>
      <c r="E5" s="33">
        <v>0</v>
      </c>
      <c r="F5" s="33">
        <v>81</v>
      </c>
      <c r="G5" s="33">
        <f>IFERROR(VLOOKUP($B5,#REF!,3,FALSE),0)</f>
        <v>0</v>
      </c>
    </row>
    <row r="6" spans="1:7">
      <c r="A6" s="28" t="s">
        <v>12</v>
      </c>
      <c r="B6" s="33">
        <v>200</v>
      </c>
      <c r="C6" s="33">
        <v>47</v>
      </c>
      <c r="D6" s="33">
        <v>134</v>
      </c>
      <c r="E6" s="33">
        <v>0</v>
      </c>
      <c r="F6" s="33">
        <v>19</v>
      </c>
      <c r="G6" s="33">
        <f>IFERROR(VLOOKUP($B6,#REF!,3,FALSE),0)</f>
        <v>0</v>
      </c>
    </row>
    <row r="7" spans="1:7">
      <c r="A7" s="28" t="s">
        <v>10</v>
      </c>
      <c r="B7" s="33">
        <v>57</v>
      </c>
      <c r="C7" s="33">
        <v>47</v>
      </c>
      <c r="D7" s="33">
        <v>0</v>
      </c>
      <c r="E7" s="33">
        <v>1</v>
      </c>
      <c r="F7" s="33">
        <v>9</v>
      </c>
      <c r="G7" s="33">
        <f>IFERROR(VLOOKUP($B7,#REF!,3,FALSE),0)</f>
        <v>0</v>
      </c>
    </row>
    <row r="8" spans="1:7">
      <c r="A8" s="28" t="s">
        <v>41</v>
      </c>
      <c r="B8" s="33">
        <f t="shared" ref="B8:G8" si="0">SUM(B5:B7)</f>
        <v>388</v>
      </c>
      <c r="C8" s="33">
        <f t="shared" si="0"/>
        <v>144</v>
      </c>
      <c r="D8" s="33">
        <f t="shared" si="0"/>
        <v>134</v>
      </c>
      <c r="E8" s="33">
        <f t="shared" si="0"/>
        <v>1</v>
      </c>
      <c r="F8" s="33">
        <f t="shared" si="0"/>
        <v>109</v>
      </c>
      <c r="G8" s="33">
        <f t="shared" si="0"/>
        <v>0</v>
      </c>
    </row>
    <row r="9" spans="1:7">
      <c r="A9" s="28" t="s">
        <v>4</v>
      </c>
      <c r="B9" s="33">
        <v>111</v>
      </c>
      <c r="C9" s="33">
        <v>51</v>
      </c>
      <c r="D9" s="33">
        <v>51</v>
      </c>
      <c r="E9" s="33">
        <v>1</v>
      </c>
      <c r="F9" s="33">
        <v>8</v>
      </c>
      <c r="G9" s="33">
        <f>IFERROR(VLOOKUP($B9,#REF!,3,FALSE),0)</f>
        <v>0</v>
      </c>
    </row>
    <row r="10" spans="1:7">
      <c r="A10" s="28" t="s">
        <v>42</v>
      </c>
      <c r="B10" s="33">
        <v>47</v>
      </c>
      <c r="C10" s="33">
        <v>27</v>
      </c>
      <c r="D10" s="33">
        <v>5</v>
      </c>
      <c r="E10" s="33">
        <v>0</v>
      </c>
      <c r="F10" s="33">
        <v>15</v>
      </c>
      <c r="G10" s="33">
        <f>IFERROR(VLOOKUP($B10,#REF!,3,FALSE),0)</f>
        <v>0</v>
      </c>
    </row>
    <row r="11" spans="1:7">
      <c r="A11" s="28" t="s">
        <v>45</v>
      </c>
      <c r="B11" s="33">
        <v>49</v>
      </c>
      <c r="C11" s="33">
        <v>33</v>
      </c>
      <c r="D11" s="33">
        <v>8</v>
      </c>
      <c r="E11" s="33">
        <v>0</v>
      </c>
      <c r="F11" s="33">
        <v>8</v>
      </c>
      <c r="G11" s="33">
        <f>IFERROR(VLOOKUP($B11,#REF!,3,FALSE),0)</f>
        <v>0</v>
      </c>
    </row>
    <row r="12" spans="1:7">
      <c r="A12" s="28" t="s">
        <v>46</v>
      </c>
      <c r="B12" s="33">
        <v>43</v>
      </c>
      <c r="C12" s="33">
        <v>15</v>
      </c>
      <c r="D12" s="33">
        <v>21</v>
      </c>
      <c r="E12" s="33">
        <v>0</v>
      </c>
      <c r="F12" s="33">
        <v>7</v>
      </c>
      <c r="G12" s="33">
        <f>IFERROR(VLOOKUP($B12,#REF!,3,FALSE),0)</f>
        <v>0</v>
      </c>
    </row>
    <row r="13" spans="1:7">
      <c r="A13" s="28" t="s">
        <v>47</v>
      </c>
      <c r="B13" s="33">
        <v>35</v>
      </c>
      <c r="C13" s="33">
        <v>21</v>
      </c>
      <c r="D13" s="33">
        <v>9</v>
      </c>
      <c r="E13" s="33">
        <v>0</v>
      </c>
      <c r="F13" s="33">
        <v>5</v>
      </c>
      <c r="G13" s="33">
        <f>IFERROR(VLOOKUP($B13,#REF!,3,FALSE),0)</f>
        <v>0</v>
      </c>
    </row>
    <row r="14" spans="1:7">
      <c r="A14" s="28" t="s">
        <v>49</v>
      </c>
      <c r="B14" s="33">
        <v>64</v>
      </c>
      <c r="C14" s="33">
        <v>32</v>
      </c>
      <c r="D14" s="33">
        <v>18</v>
      </c>
      <c r="E14" s="33">
        <v>0</v>
      </c>
      <c r="F14" s="33">
        <v>14</v>
      </c>
      <c r="G14" s="33">
        <f>IFERROR(VLOOKUP($B14,#REF!,3,FALSE),0)</f>
        <v>0</v>
      </c>
    </row>
    <row r="15" spans="1:7">
      <c r="A15" s="28" t="s">
        <v>48</v>
      </c>
      <c r="B15" s="33">
        <v>7</v>
      </c>
      <c r="C15" s="33">
        <v>5</v>
      </c>
      <c r="D15" s="33">
        <v>0</v>
      </c>
      <c r="E15" s="33">
        <v>0</v>
      </c>
      <c r="F15" s="33">
        <v>2</v>
      </c>
      <c r="G15" s="33">
        <f>IFERROR(VLOOKUP($B15,#REF!,3,FALSE),0)</f>
        <v>0</v>
      </c>
    </row>
    <row r="16" spans="1:7">
      <c r="A16" s="28" t="s">
        <v>5</v>
      </c>
      <c r="B16" s="33">
        <f t="shared" ref="B16:G16" si="1">SUM(B9:B15)</f>
        <v>356</v>
      </c>
      <c r="C16" s="33">
        <f t="shared" si="1"/>
        <v>184</v>
      </c>
      <c r="D16" s="33">
        <f t="shared" si="1"/>
        <v>112</v>
      </c>
      <c r="E16" s="33">
        <f t="shared" si="1"/>
        <v>1</v>
      </c>
      <c r="F16" s="33">
        <f t="shared" si="1"/>
        <v>59</v>
      </c>
      <c r="G16" s="33">
        <f t="shared" si="1"/>
        <v>0</v>
      </c>
    </row>
    <row r="17" spans="1:7">
      <c r="A17" s="28" t="s">
        <v>7</v>
      </c>
      <c r="B17" s="33">
        <v>111</v>
      </c>
      <c r="C17" s="33">
        <v>34</v>
      </c>
      <c r="D17" s="33">
        <v>46</v>
      </c>
      <c r="E17" s="33">
        <v>1</v>
      </c>
      <c r="F17" s="33">
        <v>30</v>
      </c>
      <c r="G17" s="33">
        <f>IFERROR(VLOOKUP($B17,#REF!,3,FALSE),0)</f>
        <v>0</v>
      </c>
    </row>
    <row r="18" spans="1:7">
      <c r="A18" s="28" t="s">
        <v>29</v>
      </c>
      <c r="B18" s="33">
        <v>5</v>
      </c>
      <c r="C18" s="33">
        <v>5</v>
      </c>
      <c r="D18" s="33">
        <v>0</v>
      </c>
      <c r="E18" s="33">
        <v>0</v>
      </c>
      <c r="F18" s="33">
        <v>0</v>
      </c>
      <c r="G18" s="33">
        <f>IFERROR(VLOOKUP($B18,#REF!,3,FALSE),0)</f>
        <v>0</v>
      </c>
    </row>
    <row r="19" spans="1:7">
      <c r="A19" s="28" t="s">
        <v>51</v>
      </c>
      <c r="B19" s="33">
        <v>19</v>
      </c>
      <c r="C19" s="33">
        <v>17</v>
      </c>
      <c r="D19" s="33">
        <v>0</v>
      </c>
      <c r="E19" s="33">
        <v>0</v>
      </c>
      <c r="F19" s="33">
        <v>2</v>
      </c>
      <c r="G19" s="33">
        <f>IFERROR(VLOOKUP($B19,#REF!,3,FALSE),0)</f>
        <v>0</v>
      </c>
    </row>
    <row r="20" spans="1:7">
      <c r="A20" s="28" t="s">
        <v>54</v>
      </c>
      <c r="B20" s="33">
        <v>98</v>
      </c>
      <c r="C20" s="33">
        <v>30</v>
      </c>
      <c r="D20" s="33">
        <v>53</v>
      </c>
      <c r="E20" s="33">
        <v>1</v>
      </c>
      <c r="F20" s="33">
        <v>14</v>
      </c>
      <c r="G20" s="33">
        <f>IFERROR(VLOOKUP($B20,#REF!,3,FALSE),0)</f>
        <v>0</v>
      </c>
    </row>
    <row r="21" spans="1:7">
      <c r="A21" s="28" t="s">
        <v>58</v>
      </c>
      <c r="B21" s="33">
        <v>13</v>
      </c>
      <c r="C21" s="33">
        <v>11</v>
      </c>
      <c r="D21" s="33">
        <v>0</v>
      </c>
      <c r="E21" s="33">
        <v>0</v>
      </c>
      <c r="F21" s="33">
        <v>2</v>
      </c>
      <c r="G21" s="33">
        <f>IFERROR(VLOOKUP($B21,#REF!,3,FALSE),0)</f>
        <v>0</v>
      </c>
    </row>
    <row r="22" spans="1:7">
      <c r="A22" s="28" t="s">
        <v>60</v>
      </c>
      <c r="B22" s="33">
        <v>52</v>
      </c>
      <c r="C22" s="33">
        <v>28</v>
      </c>
      <c r="D22" s="33">
        <v>20</v>
      </c>
      <c r="E22" s="33">
        <v>0</v>
      </c>
      <c r="F22" s="33">
        <v>4</v>
      </c>
      <c r="G22" s="33">
        <f>IFERROR(VLOOKUP($B22,#REF!,3,FALSE),0)</f>
        <v>0</v>
      </c>
    </row>
    <row r="23" spans="1:7">
      <c r="A23" s="28" t="s">
        <v>14</v>
      </c>
      <c r="B23" s="33">
        <v>149</v>
      </c>
      <c r="C23" s="33">
        <v>71</v>
      </c>
      <c r="D23" s="33">
        <v>46</v>
      </c>
      <c r="E23" s="33">
        <v>0</v>
      </c>
      <c r="F23" s="33">
        <v>32</v>
      </c>
      <c r="G23" s="33">
        <f>IFERROR(VLOOKUP($B23,#REF!,3,FALSE),0)</f>
        <v>0</v>
      </c>
    </row>
    <row r="24" spans="1:7">
      <c r="A24" s="28" t="s">
        <v>50</v>
      </c>
      <c r="B24" s="33">
        <v>68</v>
      </c>
      <c r="C24" s="33">
        <v>39</v>
      </c>
      <c r="D24" s="33">
        <v>14</v>
      </c>
      <c r="E24" s="33">
        <v>0</v>
      </c>
      <c r="F24" s="33">
        <v>15</v>
      </c>
      <c r="G24" s="33">
        <f>IFERROR(VLOOKUP($B24,#REF!,3,FALSE),0)</f>
        <v>0</v>
      </c>
    </row>
    <row r="25" spans="1:7">
      <c r="A25" s="28" t="s">
        <v>35</v>
      </c>
      <c r="B25" s="33">
        <v>73</v>
      </c>
      <c r="C25" s="33">
        <v>40</v>
      </c>
      <c r="D25" s="33">
        <v>16</v>
      </c>
      <c r="E25" s="33">
        <v>0</v>
      </c>
      <c r="F25" s="33">
        <v>17</v>
      </c>
      <c r="G25" s="33">
        <f>IFERROR(VLOOKUP($B25,#REF!,3,FALSE),0)</f>
        <v>0</v>
      </c>
    </row>
    <row r="26" spans="1:7">
      <c r="A26" s="28" t="s">
        <v>2</v>
      </c>
      <c r="B26" s="33">
        <v>44</v>
      </c>
      <c r="C26" s="33">
        <v>35</v>
      </c>
      <c r="D26" s="33">
        <v>0</v>
      </c>
      <c r="E26" s="33">
        <v>0</v>
      </c>
      <c r="F26" s="33">
        <v>9</v>
      </c>
      <c r="G26" s="33">
        <f>IFERROR(VLOOKUP($B26,#REF!,3,FALSE),0)</f>
        <v>0</v>
      </c>
    </row>
    <row r="27" spans="1:7">
      <c r="A27" s="28" t="s">
        <v>52</v>
      </c>
      <c r="B27" s="33">
        <v>47</v>
      </c>
      <c r="C27" s="33">
        <v>26</v>
      </c>
      <c r="D27" s="33">
        <v>8</v>
      </c>
      <c r="E27" s="33">
        <v>0</v>
      </c>
      <c r="F27" s="33">
        <v>13</v>
      </c>
      <c r="G27" s="33">
        <f>IFERROR(VLOOKUP($B27,#REF!,3,FALSE),0)</f>
        <v>0</v>
      </c>
    </row>
    <row r="28" spans="1:7">
      <c r="A28" s="28" t="s">
        <v>61</v>
      </c>
      <c r="B28" s="33">
        <v>52</v>
      </c>
      <c r="C28" s="33">
        <v>21</v>
      </c>
      <c r="D28" s="33">
        <v>31</v>
      </c>
      <c r="E28" s="33">
        <v>0</v>
      </c>
      <c r="F28" s="33">
        <v>0</v>
      </c>
      <c r="G28" s="33">
        <f>IFERROR(VLOOKUP($B28,#REF!,3,FALSE),0)</f>
        <v>0</v>
      </c>
    </row>
    <row r="29" spans="1:7">
      <c r="A29" s="28" t="s">
        <v>30</v>
      </c>
      <c r="B29" s="33">
        <v>55</v>
      </c>
      <c r="C29" s="33">
        <v>26</v>
      </c>
      <c r="D29" s="33">
        <v>22</v>
      </c>
      <c r="E29" s="33">
        <v>0</v>
      </c>
      <c r="F29" s="33">
        <v>7</v>
      </c>
      <c r="G29" s="33">
        <f>IFERROR(VLOOKUP($B29,#REF!,3,FALSE),0)</f>
        <v>0</v>
      </c>
    </row>
    <row r="30" spans="1:7">
      <c r="A30" s="28" t="s">
        <v>55</v>
      </c>
      <c r="B30" s="33">
        <v>8</v>
      </c>
      <c r="C30" s="33">
        <v>7</v>
      </c>
      <c r="D30" s="33">
        <v>0</v>
      </c>
      <c r="E30" s="33">
        <v>1</v>
      </c>
      <c r="F30" s="33">
        <v>0</v>
      </c>
      <c r="G30" s="33">
        <f>IFERROR(VLOOKUP($B30,#REF!,3,FALSE),0)</f>
        <v>0</v>
      </c>
    </row>
    <row r="31" spans="1:7">
      <c r="A31" s="28" t="s">
        <v>43</v>
      </c>
      <c r="B31" s="33">
        <v>45</v>
      </c>
      <c r="C31" s="33">
        <v>27</v>
      </c>
      <c r="D31" s="33">
        <v>6</v>
      </c>
      <c r="E31" s="33">
        <v>0</v>
      </c>
      <c r="F31" s="33">
        <v>12</v>
      </c>
      <c r="G31" s="33">
        <f>IFERROR(VLOOKUP($B31,#REF!,3,FALSE),0)</f>
        <v>0</v>
      </c>
    </row>
    <row r="32" spans="1:7">
      <c r="A32" s="28" t="s">
        <v>0</v>
      </c>
      <c r="B32" s="33">
        <v>19</v>
      </c>
      <c r="C32" s="33">
        <v>10</v>
      </c>
      <c r="D32" s="33">
        <v>8</v>
      </c>
      <c r="E32" s="33">
        <v>0</v>
      </c>
      <c r="F32" s="33">
        <v>1</v>
      </c>
      <c r="G32" s="33">
        <f>IFERROR(VLOOKUP($B32,#REF!,3,FALSE),0)</f>
        <v>0</v>
      </c>
    </row>
    <row r="33" spans="1:7">
      <c r="A33" s="28" t="s">
        <v>57</v>
      </c>
      <c r="B33" s="33">
        <v>18</v>
      </c>
      <c r="C33" s="33">
        <v>4</v>
      </c>
      <c r="D33" s="33">
        <v>10</v>
      </c>
      <c r="E33" s="33">
        <v>0</v>
      </c>
      <c r="F33" s="33">
        <v>4</v>
      </c>
      <c r="G33" s="33">
        <f>IFERROR(VLOOKUP($B33,#REF!,3,FALSE),0)</f>
        <v>0</v>
      </c>
    </row>
    <row r="34" spans="1:7">
      <c r="A34" s="28" t="s">
        <v>36</v>
      </c>
      <c r="B34" s="33">
        <v>2</v>
      </c>
      <c r="C34" s="33">
        <v>2</v>
      </c>
      <c r="D34" s="33">
        <v>0</v>
      </c>
      <c r="E34" s="33">
        <v>0</v>
      </c>
      <c r="F34" s="33">
        <v>0</v>
      </c>
      <c r="G34" s="33">
        <f>IFERROR(VLOOKUP($B34,#REF!,3,FALSE),0)</f>
        <v>0</v>
      </c>
    </row>
    <row r="35" spans="1:7">
      <c r="A35" s="28" t="s">
        <v>32</v>
      </c>
      <c r="B35" s="33">
        <v>21</v>
      </c>
      <c r="C35" s="33">
        <v>17</v>
      </c>
      <c r="D35" s="33">
        <v>0</v>
      </c>
      <c r="E35" s="33">
        <v>0</v>
      </c>
      <c r="F35" s="33">
        <v>4</v>
      </c>
      <c r="G35" s="33">
        <f>IFERROR(VLOOKUP($B35,#REF!,3,FALSE),0)</f>
        <v>0</v>
      </c>
    </row>
    <row r="36" spans="1:7">
      <c r="A36" s="28" t="s">
        <v>23</v>
      </c>
      <c r="B36" s="33">
        <v>9</v>
      </c>
      <c r="C36" s="33">
        <v>9</v>
      </c>
      <c r="D36" s="33">
        <v>0</v>
      </c>
      <c r="E36" s="33">
        <v>0</v>
      </c>
      <c r="F36" s="33">
        <v>0</v>
      </c>
      <c r="G36" s="33">
        <f>IFERROR(VLOOKUP($B36,#REF!,3,FALSE),0)</f>
        <v>0</v>
      </c>
    </row>
    <row r="37" spans="1:7">
      <c r="A37" s="28" t="s">
        <v>34</v>
      </c>
      <c r="B37" s="33">
        <v>9</v>
      </c>
      <c r="C37" s="33">
        <v>7</v>
      </c>
      <c r="D37" s="33">
        <v>0</v>
      </c>
      <c r="E37" s="33">
        <v>0</v>
      </c>
      <c r="F37" s="33">
        <v>2</v>
      </c>
      <c r="G37" s="33">
        <f>IFERROR(VLOOKUP($B37,#REF!,3,FALSE),0)</f>
        <v>0</v>
      </c>
    </row>
    <row r="38" spans="1:7">
      <c r="A38" s="28" t="s">
        <v>20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f>IFERROR(VLOOKUP($B38,#REF!,3,FALSE),0)</f>
        <v>0</v>
      </c>
    </row>
    <row r="39" spans="1:7">
      <c r="A39" s="29" t="s">
        <v>64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f>IFERROR(VLOOKUP($B39,#REF!,3,FALSE),0)</f>
        <v>0</v>
      </c>
    </row>
    <row r="40" spans="1:7">
      <c r="A40" s="28" t="s">
        <v>62</v>
      </c>
      <c r="B40" s="33">
        <v>2</v>
      </c>
      <c r="C40" s="33">
        <v>2</v>
      </c>
      <c r="D40" s="33">
        <v>0</v>
      </c>
      <c r="E40" s="33">
        <v>0</v>
      </c>
      <c r="F40" s="33">
        <v>0</v>
      </c>
      <c r="G40" s="33">
        <f>IFERROR(VLOOKUP($B40,#REF!,3,FALSE),0)</f>
        <v>0</v>
      </c>
    </row>
    <row r="41" spans="1:7">
      <c r="A41" s="28" t="s">
        <v>16</v>
      </c>
      <c r="B41" s="33">
        <v>0</v>
      </c>
      <c r="C41" s="33">
        <v>0</v>
      </c>
      <c r="D41" s="33">
        <v>0</v>
      </c>
      <c r="E41" s="33">
        <v>0</v>
      </c>
      <c r="F41" s="33">
        <v>0</v>
      </c>
      <c r="G41" s="33">
        <f>IFERROR(VLOOKUP($B41,#REF!,3,FALSE),0)</f>
        <v>0</v>
      </c>
    </row>
    <row r="42" spans="1:7">
      <c r="A42" s="29" t="s">
        <v>37</v>
      </c>
      <c r="B42" s="33">
        <v>0</v>
      </c>
      <c r="C42" s="33">
        <v>0</v>
      </c>
      <c r="D42" s="33">
        <v>0</v>
      </c>
      <c r="E42" s="33">
        <v>0</v>
      </c>
      <c r="F42" s="33">
        <v>0</v>
      </c>
      <c r="G42" s="33">
        <f>IFERROR(VLOOKUP($B42,#REF!,3,FALSE),0)</f>
        <v>0</v>
      </c>
    </row>
    <row r="43" spans="1:7">
      <c r="A43" s="28" t="s">
        <v>33</v>
      </c>
      <c r="B43" s="33">
        <v>20</v>
      </c>
      <c r="C43" s="33">
        <v>13</v>
      </c>
      <c r="D43" s="33">
        <v>2</v>
      </c>
      <c r="E43" s="33">
        <v>0</v>
      </c>
      <c r="F43" s="33">
        <v>5</v>
      </c>
      <c r="G43" s="33">
        <f>IFERROR(VLOOKUP($B43,#REF!,3,FALSE),0)</f>
        <v>0</v>
      </c>
    </row>
    <row r="44" spans="1:7">
      <c r="A44" s="28" t="s">
        <v>56</v>
      </c>
      <c r="B44" s="33">
        <v>11</v>
      </c>
      <c r="C44" s="33">
        <v>9</v>
      </c>
      <c r="D44" s="33">
        <v>0</v>
      </c>
      <c r="E44" s="33">
        <v>0</v>
      </c>
      <c r="F44" s="33">
        <v>2</v>
      </c>
      <c r="G44" s="33">
        <f>IFERROR(VLOOKUP($B44,#REF!,3,FALSE),0)</f>
        <v>0</v>
      </c>
    </row>
    <row r="45" spans="1:7">
      <c r="A45" s="28" t="s">
        <v>18</v>
      </c>
      <c r="B45" s="33">
        <v>14</v>
      </c>
      <c r="C45" s="33">
        <v>8</v>
      </c>
      <c r="D45" s="33">
        <v>3</v>
      </c>
      <c r="E45" s="33">
        <v>0</v>
      </c>
      <c r="F45" s="33">
        <v>3</v>
      </c>
      <c r="G45" s="33">
        <f>IFERROR(VLOOKUP($B45,#REF!,3,FALSE),0)</f>
        <v>0</v>
      </c>
    </row>
    <row r="46" spans="1:7">
      <c r="A46" s="28" t="s">
        <v>3</v>
      </c>
      <c r="B46" s="33">
        <v>4</v>
      </c>
      <c r="C46" s="33">
        <v>4</v>
      </c>
      <c r="D46" s="33">
        <v>0</v>
      </c>
      <c r="E46" s="33">
        <v>0</v>
      </c>
      <c r="F46" s="33">
        <v>0</v>
      </c>
      <c r="G46" s="33">
        <f>IFERROR(VLOOKUP($B46,#REF!,3,FALSE),0)</f>
        <v>0</v>
      </c>
    </row>
    <row r="47" spans="1:7">
      <c r="A47" s="28" t="s">
        <v>53</v>
      </c>
      <c r="B47" s="33">
        <v>11</v>
      </c>
      <c r="C47" s="33">
        <v>11</v>
      </c>
      <c r="D47" s="33">
        <v>0</v>
      </c>
      <c r="E47" s="33">
        <v>0</v>
      </c>
      <c r="F47" s="33">
        <v>0</v>
      </c>
      <c r="G47" s="33">
        <f>IFERROR(VLOOKUP($B47,#REF!,3,FALSE),0)</f>
        <v>0</v>
      </c>
    </row>
    <row r="48" spans="1:7">
      <c r="A48" s="28" t="s">
        <v>1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3">
        <f>IFERROR(VLOOKUP($B48,#REF!,3,FALSE),0)</f>
        <v>0</v>
      </c>
    </row>
    <row r="49" spans="1:7">
      <c r="A49" s="30" t="s">
        <v>63</v>
      </c>
      <c r="B49" s="33">
        <v>8</v>
      </c>
      <c r="C49" s="33">
        <v>8</v>
      </c>
      <c r="D49" s="33">
        <v>0</v>
      </c>
      <c r="E49" s="33">
        <v>0</v>
      </c>
      <c r="F49" s="33">
        <v>0</v>
      </c>
      <c r="G49" s="33">
        <f>IFERROR(VLOOKUP($B49,#REF!,3,FALSE),0)</f>
        <v>0</v>
      </c>
    </row>
    <row r="50" spans="1:7">
      <c r="A50" s="31" t="s">
        <v>25</v>
      </c>
      <c r="B50" s="33">
        <f t="shared" ref="B50:G50" si="2">SUM(B5:B49)-B8-B16</f>
        <v>1731</v>
      </c>
      <c r="C50" s="33">
        <f t="shared" si="2"/>
        <v>849</v>
      </c>
      <c r="D50" s="33">
        <f t="shared" si="2"/>
        <v>531</v>
      </c>
      <c r="E50" s="33">
        <f t="shared" si="2"/>
        <v>5</v>
      </c>
      <c r="F50" s="33">
        <f t="shared" si="2"/>
        <v>346</v>
      </c>
      <c r="G50" s="33">
        <f t="shared" si="2"/>
        <v>0</v>
      </c>
    </row>
  </sheetData>
  <phoneticPr fontId="10" type="Hiragana"/>
  <pageMargins left="0.7" right="0.7" top="0.75" bottom="0.75" header="0.3" footer="0.3"/>
  <pageSetup paperSize="9" fitToWidth="1" fitToHeight="1" orientation="portrait" usePrinterDefaults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3.5"/>
  <cols>
    <col min="7" max="7" width="9.5" bestFit="1" customWidth="1"/>
  </cols>
  <sheetData>
    <row r="1" spans="1:8" ht="17.25">
      <c r="A1" s="36"/>
      <c r="C1" s="3"/>
      <c r="D1" s="3"/>
      <c r="E1" s="14"/>
      <c r="F1" s="14" t="s">
        <v>27</v>
      </c>
      <c r="G1" s="35">
        <v>44652</v>
      </c>
      <c r="H1" s="17"/>
    </row>
    <row r="2" spans="1:8">
      <c r="A2" s="36"/>
      <c r="C2" s="4"/>
      <c r="D2" s="4"/>
      <c r="E2" s="4"/>
      <c r="F2" s="4"/>
      <c r="G2" s="4"/>
      <c r="H2" s="18" t="s">
        <v>6</v>
      </c>
    </row>
    <row r="3" spans="1:8">
      <c r="A3" s="36"/>
      <c r="B3" s="27" t="s">
        <v>81</v>
      </c>
      <c r="C3" s="32" t="s">
        <v>82</v>
      </c>
      <c r="D3" s="27" t="s">
        <v>59</v>
      </c>
      <c r="E3" s="27" t="s">
        <v>83</v>
      </c>
      <c r="F3" s="34" t="s">
        <v>84</v>
      </c>
      <c r="G3" s="27" t="s">
        <v>21</v>
      </c>
      <c r="H3" s="26" t="s">
        <v>24</v>
      </c>
    </row>
    <row r="4" spans="1:8">
      <c r="A4" s="36"/>
      <c r="B4" s="28" t="s">
        <v>40</v>
      </c>
      <c r="C4" s="33">
        <v>138</v>
      </c>
      <c r="D4" s="33">
        <v>55</v>
      </c>
      <c r="E4" s="33">
        <v>46</v>
      </c>
      <c r="F4" s="33">
        <v>1</v>
      </c>
      <c r="G4" s="33">
        <v>36</v>
      </c>
      <c r="H4" s="33">
        <v>0</v>
      </c>
    </row>
    <row r="5" spans="1:8">
      <c r="A5" s="36"/>
      <c r="B5" s="28" t="s">
        <v>12</v>
      </c>
      <c r="C5" s="33">
        <v>136</v>
      </c>
      <c r="D5" s="33">
        <v>48</v>
      </c>
      <c r="E5" s="33">
        <v>67</v>
      </c>
      <c r="F5" s="33">
        <v>0</v>
      </c>
      <c r="G5" s="33">
        <v>21</v>
      </c>
      <c r="H5" s="33">
        <v>0</v>
      </c>
    </row>
    <row r="6" spans="1:8">
      <c r="A6" s="36"/>
      <c r="B6" s="28" t="s">
        <v>10</v>
      </c>
      <c r="C6" s="33">
        <v>115</v>
      </c>
      <c r="D6" s="33">
        <v>48</v>
      </c>
      <c r="E6" s="33">
        <v>54</v>
      </c>
      <c r="F6" s="33">
        <v>0</v>
      </c>
      <c r="G6" s="33">
        <v>13</v>
      </c>
      <c r="H6" s="33">
        <v>0</v>
      </c>
    </row>
    <row r="7" spans="1:8">
      <c r="A7" s="36"/>
      <c r="B7" s="28" t="s">
        <v>41</v>
      </c>
      <c r="C7" s="33">
        <f t="shared" ref="C7:H7" si="0">SUM(C4:C6)</f>
        <v>389</v>
      </c>
      <c r="D7" s="33">
        <f t="shared" si="0"/>
        <v>151</v>
      </c>
      <c r="E7" s="33">
        <f t="shared" si="0"/>
        <v>167</v>
      </c>
      <c r="F7" s="33">
        <f t="shared" si="0"/>
        <v>1</v>
      </c>
      <c r="G7" s="33">
        <f t="shared" si="0"/>
        <v>70</v>
      </c>
      <c r="H7" s="33">
        <f t="shared" si="0"/>
        <v>0</v>
      </c>
    </row>
    <row r="8" spans="1:8">
      <c r="A8" s="36"/>
      <c r="B8" s="28" t="s">
        <v>4</v>
      </c>
      <c r="C8" s="33">
        <v>158</v>
      </c>
      <c r="D8" s="33">
        <v>45</v>
      </c>
      <c r="E8" s="33">
        <v>27</v>
      </c>
      <c r="F8" s="33">
        <v>0</v>
      </c>
      <c r="G8" s="33">
        <v>86</v>
      </c>
      <c r="H8" s="33">
        <v>69</v>
      </c>
    </row>
    <row r="9" spans="1:8">
      <c r="A9" s="36"/>
      <c r="B9" s="28" t="s">
        <v>42</v>
      </c>
      <c r="C9" s="33">
        <v>64</v>
      </c>
      <c r="D9" s="33">
        <v>36</v>
      </c>
      <c r="E9" s="33">
        <v>15</v>
      </c>
      <c r="F9" s="33">
        <v>0</v>
      </c>
      <c r="G9" s="33">
        <v>13</v>
      </c>
      <c r="H9" s="33">
        <v>0</v>
      </c>
    </row>
    <row r="10" spans="1:8">
      <c r="A10" s="36"/>
      <c r="B10" s="28" t="s">
        <v>45</v>
      </c>
      <c r="C10" s="33">
        <v>55</v>
      </c>
      <c r="D10" s="33">
        <v>23</v>
      </c>
      <c r="E10" s="33">
        <v>20</v>
      </c>
      <c r="F10" s="33">
        <v>0</v>
      </c>
      <c r="G10" s="33">
        <v>12</v>
      </c>
      <c r="H10" s="33">
        <v>0</v>
      </c>
    </row>
    <row r="11" spans="1:8">
      <c r="A11" s="36"/>
      <c r="B11" s="28" t="s">
        <v>46</v>
      </c>
      <c r="C11" s="33">
        <v>69</v>
      </c>
      <c r="D11" s="33">
        <v>25</v>
      </c>
      <c r="E11" s="33">
        <v>24</v>
      </c>
      <c r="F11" s="33">
        <v>1</v>
      </c>
      <c r="G11" s="33">
        <v>19</v>
      </c>
      <c r="H11" s="33">
        <v>0</v>
      </c>
    </row>
    <row r="12" spans="1:8">
      <c r="A12" s="36"/>
      <c r="B12" s="28" t="s">
        <v>47</v>
      </c>
      <c r="C12" s="33">
        <v>24</v>
      </c>
      <c r="D12" s="33">
        <v>19</v>
      </c>
      <c r="E12" s="33">
        <v>0</v>
      </c>
      <c r="F12" s="33">
        <v>0</v>
      </c>
      <c r="G12" s="33">
        <v>5</v>
      </c>
      <c r="H12" s="33">
        <v>0</v>
      </c>
    </row>
    <row r="13" spans="1:8">
      <c r="A13" s="36"/>
      <c r="B13" s="28" t="s">
        <v>49</v>
      </c>
      <c r="C13" s="33">
        <v>68</v>
      </c>
      <c r="D13" s="33">
        <v>33</v>
      </c>
      <c r="E13" s="33">
        <v>23</v>
      </c>
      <c r="F13" s="33">
        <v>0</v>
      </c>
      <c r="G13" s="33">
        <v>12</v>
      </c>
      <c r="H13" s="33">
        <v>0</v>
      </c>
    </row>
    <row r="14" spans="1:8">
      <c r="A14" s="36"/>
      <c r="B14" s="28" t="s">
        <v>48</v>
      </c>
      <c r="C14" s="33">
        <v>7</v>
      </c>
      <c r="D14" s="33">
        <v>6</v>
      </c>
      <c r="E14" s="33">
        <v>0</v>
      </c>
      <c r="F14" s="33">
        <v>0</v>
      </c>
      <c r="G14" s="33">
        <v>1</v>
      </c>
      <c r="H14" s="33">
        <v>0</v>
      </c>
    </row>
    <row r="15" spans="1:8">
      <c r="A15" s="36"/>
      <c r="B15" s="28" t="s">
        <v>5</v>
      </c>
      <c r="C15" s="33">
        <f t="shared" ref="C15:H15" si="1">SUM(C8:C14)</f>
        <v>445</v>
      </c>
      <c r="D15" s="33">
        <f t="shared" si="1"/>
        <v>187</v>
      </c>
      <c r="E15" s="33">
        <f t="shared" si="1"/>
        <v>109</v>
      </c>
      <c r="F15" s="33">
        <f t="shared" si="1"/>
        <v>1</v>
      </c>
      <c r="G15" s="33">
        <f t="shared" si="1"/>
        <v>148</v>
      </c>
      <c r="H15" s="33">
        <f t="shared" si="1"/>
        <v>69</v>
      </c>
    </row>
    <row r="16" spans="1:8">
      <c r="A16" s="36"/>
      <c r="B16" s="28" t="s">
        <v>7</v>
      </c>
      <c r="C16" s="33">
        <v>68</v>
      </c>
      <c r="D16" s="33">
        <v>24</v>
      </c>
      <c r="E16" s="33">
        <v>35</v>
      </c>
      <c r="F16" s="33">
        <v>0</v>
      </c>
      <c r="G16" s="33">
        <v>9</v>
      </c>
      <c r="H16" s="33">
        <v>0</v>
      </c>
    </row>
    <row r="17" spans="1:8">
      <c r="A17" s="36"/>
      <c r="B17" s="28" t="s">
        <v>29</v>
      </c>
      <c r="C17" s="33">
        <v>1</v>
      </c>
      <c r="D17" s="33">
        <v>1</v>
      </c>
      <c r="E17" s="33">
        <v>0</v>
      </c>
      <c r="F17" s="33">
        <v>0</v>
      </c>
      <c r="G17" s="33">
        <v>0</v>
      </c>
      <c r="H17" s="33">
        <v>0</v>
      </c>
    </row>
    <row r="18" spans="1:8">
      <c r="A18" s="36"/>
      <c r="B18" s="28" t="s">
        <v>51</v>
      </c>
      <c r="C18" s="33">
        <v>33</v>
      </c>
      <c r="D18" s="33">
        <v>18</v>
      </c>
      <c r="E18" s="33">
        <v>14</v>
      </c>
      <c r="F18" s="33">
        <v>0</v>
      </c>
      <c r="G18" s="33">
        <v>1</v>
      </c>
      <c r="H18" s="33">
        <v>0</v>
      </c>
    </row>
    <row r="19" spans="1:8">
      <c r="A19" s="36"/>
      <c r="B19" s="28" t="s">
        <v>54</v>
      </c>
      <c r="C19" s="33">
        <v>38</v>
      </c>
      <c r="D19" s="33">
        <v>24</v>
      </c>
      <c r="E19" s="33">
        <v>10</v>
      </c>
      <c r="F19" s="33">
        <v>0</v>
      </c>
      <c r="G19" s="33">
        <v>4</v>
      </c>
      <c r="H19" s="33">
        <v>0</v>
      </c>
    </row>
    <row r="20" spans="1:8">
      <c r="A20" s="36"/>
      <c r="B20" s="28" t="s">
        <v>58</v>
      </c>
      <c r="C20" s="33">
        <v>30</v>
      </c>
      <c r="D20" s="33">
        <v>7</v>
      </c>
      <c r="E20" s="33">
        <v>21</v>
      </c>
      <c r="F20" s="33">
        <v>0</v>
      </c>
      <c r="G20" s="33">
        <v>2</v>
      </c>
      <c r="H20" s="33">
        <v>0</v>
      </c>
    </row>
    <row r="21" spans="1:8">
      <c r="A21" s="36"/>
      <c r="B21" s="28" t="s">
        <v>60</v>
      </c>
      <c r="C21" s="33">
        <v>54</v>
      </c>
      <c r="D21" s="33">
        <v>27</v>
      </c>
      <c r="E21" s="33">
        <v>14</v>
      </c>
      <c r="F21" s="33">
        <v>0</v>
      </c>
      <c r="G21" s="33">
        <v>13</v>
      </c>
      <c r="H21" s="33">
        <v>0</v>
      </c>
    </row>
    <row r="22" spans="1:8">
      <c r="A22" s="36"/>
      <c r="B22" s="28" t="s">
        <v>14</v>
      </c>
      <c r="C22" s="33">
        <v>139</v>
      </c>
      <c r="D22" s="33">
        <v>63</v>
      </c>
      <c r="E22" s="33">
        <v>39</v>
      </c>
      <c r="F22" s="33">
        <v>1</v>
      </c>
      <c r="G22" s="33">
        <v>36</v>
      </c>
      <c r="H22" s="33">
        <v>0</v>
      </c>
    </row>
    <row r="23" spans="1:8">
      <c r="A23" s="36"/>
      <c r="B23" s="28" t="s">
        <v>50</v>
      </c>
      <c r="C23" s="33">
        <v>82</v>
      </c>
      <c r="D23" s="33">
        <v>46</v>
      </c>
      <c r="E23" s="33">
        <v>11</v>
      </c>
      <c r="F23" s="33">
        <v>0</v>
      </c>
      <c r="G23" s="33">
        <v>25</v>
      </c>
      <c r="H23" s="33">
        <v>0</v>
      </c>
    </row>
    <row r="24" spans="1:8">
      <c r="A24" s="36"/>
      <c r="B24" s="28" t="s">
        <v>35</v>
      </c>
      <c r="C24" s="33">
        <v>69</v>
      </c>
      <c r="D24" s="33">
        <v>40</v>
      </c>
      <c r="E24" s="33">
        <v>19</v>
      </c>
      <c r="F24" s="33">
        <v>0</v>
      </c>
      <c r="G24" s="33">
        <v>10</v>
      </c>
      <c r="H24" s="33">
        <v>0</v>
      </c>
    </row>
    <row r="25" spans="1:8">
      <c r="A25" s="36"/>
      <c r="B25" s="28" t="s">
        <v>2</v>
      </c>
      <c r="C25" s="33">
        <v>65</v>
      </c>
      <c r="D25" s="33">
        <v>50</v>
      </c>
      <c r="E25" s="33">
        <v>8</v>
      </c>
      <c r="F25" s="33">
        <v>1</v>
      </c>
      <c r="G25" s="33">
        <v>6</v>
      </c>
      <c r="H25" s="33">
        <v>0</v>
      </c>
    </row>
    <row r="26" spans="1:8">
      <c r="A26" s="36"/>
      <c r="B26" s="28" t="s">
        <v>52</v>
      </c>
      <c r="C26" s="33">
        <v>50</v>
      </c>
      <c r="D26" s="33">
        <v>30</v>
      </c>
      <c r="E26" s="33">
        <v>10</v>
      </c>
      <c r="F26" s="33">
        <v>0</v>
      </c>
      <c r="G26" s="33">
        <v>10</v>
      </c>
      <c r="H26" s="33">
        <v>0</v>
      </c>
    </row>
    <row r="27" spans="1:8">
      <c r="A27" s="36"/>
      <c r="B27" s="28" t="s">
        <v>61</v>
      </c>
      <c r="C27" s="33">
        <v>22</v>
      </c>
      <c r="D27" s="33">
        <v>13</v>
      </c>
      <c r="E27" s="33">
        <v>0</v>
      </c>
      <c r="F27" s="33">
        <v>0</v>
      </c>
      <c r="G27" s="33">
        <v>9</v>
      </c>
      <c r="H27" s="33">
        <v>0</v>
      </c>
    </row>
    <row r="28" spans="1:8">
      <c r="A28" s="36"/>
      <c r="B28" s="28" t="s">
        <v>30</v>
      </c>
      <c r="C28" s="33">
        <v>29</v>
      </c>
      <c r="D28" s="33">
        <v>23</v>
      </c>
      <c r="E28" s="33">
        <v>0</v>
      </c>
      <c r="F28" s="33">
        <v>0</v>
      </c>
      <c r="G28" s="33">
        <v>6</v>
      </c>
      <c r="H28" s="33">
        <v>0</v>
      </c>
    </row>
    <row r="29" spans="1:8">
      <c r="A29" s="36"/>
      <c r="B29" s="28" t="s">
        <v>55</v>
      </c>
      <c r="C29" s="33">
        <v>3</v>
      </c>
      <c r="D29" s="33">
        <v>3</v>
      </c>
      <c r="E29" s="33">
        <v>0</v>
      </c>
      <c r="F29" s="33">
        <v>0</v>
      </c>
      <c r="G29" s="33">
        <v>0</v>
      </c>
      <c r="H29" s="33">
        <v>0</v>
      </c>
    </row>
    <row r="30" spans="1:8">
      <c r="A30" s="36"/>
      <c r="B30" s="28" t="s">
        <v>43</v>
      </c>
      <c r="C30" s="33">
        <v>33</v>
      </c>
      <c r="D30" s="33">
        <v>14</v>
      </c>
      <c r="E30" s="33">
        <v>9</v>
      </c>
      <c r="F30" s="33">
        <v>0</v>
      </c>
      <c r="G30" s="33">
        <v>10</v>
      </c>
      <c r="H30" s="33">
        <v>0</v>
      </c>
    </row>
    <row r="31" spans="1:8">
      <c r="A31" s="36"/>
      <c r="B31" s="28" t="s">
        <v>0</v>
      </c>
      <c r="C31" s="33">
        <v>14</v>
      </c>
      <c r="D31" s="33">
        <v>12</v>
      </c>
      <c r="E31" s="33">
        <v>0</v>
      </c>
      <c r="F31" s="33">
        <v>0</v>
      </c>
      <c r="G31" s="33">
        <v>2</v>
      </c>
      <c r="H31" s="33">
        <v>0</v>
      </c>
    </row>
    <row r="32" spans="1:8">
      <c r="A32" s="36"/>
      <c r="B32" s="28" t="s">
        <v>57</v>
      </c>
      <c r="C32" s="33">
        <v>5</v>
      </c>
      <c r="D32" s="33">
        <v>4</v>
      </c>
      <c r="E32" s="33">
        <v>0</v>
      </c>
      <c r="F32" s="33">
        <v>0</v>
      </c>
      <c r="G32" s="33">
        <v>1</v>
      </c>
      <c r="H32" s="33">
        <v>0</v>
      </c>
    </row>
    <row r="33" spans="1:8">
      <c r="A33" s="36"/>
      <c r="B33" s="28" t="s">
        <v>36</v>
      </c>
      <c r="C33" s="33">
        <v>13</v>
      </c>
      <c r="D33" s="33">
        <v>13</v>
      </c>
      <c r="E33" s="33">
        <v>0</v>
      </c>
      <c r="F33" s="33">
        <v>0</v>
      </c>
      <c r="G33" s="33">
        <v>0</v>
      </c>
      <c r="H33" s="33">
        <v>0</v>
      </c>
    </row>
    <row r="34" spans="1:8">
      <c r="A34" s="36"/>
      <c r="B34" s="28" t="s">
        <v>32</v>
      </c>
      <c r="C34" s="33">
        <v>10</v>
      </c>
      <c r="D34" s="33">
        <v>6</v>
      </c>
      <c r="E34" s="33">
        <v>0</v>
      </c>
      <c r="F34" s="33">
        <v>0</v>
      </c>
      <c r="G34" s="33">
        <v>4</v>
      </c>
      <c r="H34" s="33">
        <v>0</v>
      </c>
    </row>
    <row r="35" spans="1:8">
      <c r="A35" s="36"/>
      <c r="B35" s="28" t="s">
        <v>23</v>
      </c>
      <c r="C35" s="33">
        <v>7</v>
      </c>
      <c r="D35" s="33">
        <v>7</v>
      </c>
      <c r="E35" s="33">
        <v>0</v>
      </c>
      <c r="F35" s="33">
        <v>0</v>
      </c>
      <c r="G35" s="33">
        <v>0</v>
      </c>
      <c r="H35" s="33">
        <v>0</v>
      </c>
    </row>
    <row r="36" spans="1:8">
      <c r="A36" s="36"/>
      <c r="B36" s="28" t="s">
        <v>34</v>
      </c>
      <c r="C36" s="33">
        <v>11</v>
      </c>
      <c r="D36" s="33">
        <v>10</v>
      </c>
      <c r="E36" s="33">
        <v>0</v>
      </c>
      <c r="F36" s="33">
        <v>0</v>
      </c>
      <c r="G36" s="33">
        <v>1</v>
      </c>
      <c r="H36" s="33">
        <v>0</v>
      </c>
    </row>
    <row r="37" spans="1:8">
      <c r="A37" s="36"/>
      <c r="B37" s="28" t="s">
        <v>20</v>
      </c>
      <c r="C37" s="33">
        <v>4</v>
      </c>
      <c r="D37" s="33">
        <v>4</v>
      </c>
      <c r="E37" s="33">
        <v>0</v>
      </c>
      <c r="F37" s="33">
        <v>0</v>
      </c>
      <c r="G37" s="33">
        <v>0</v>
      </c>
      <c r="H37" s="33">
        <v>0</v>
      </c>
    </row>
    <row r="38" spans="1:8">
      <c r="A38" s="36"/>
      <c r="B38" s="29" t="s">
        <v>64</v>
      </c>
      <c r="C38" s="33">
        <v>1</v>
      </c>
      <c r="D38" s="33">
        <v>1</v>
      </c>
      <c r="E38" s="33">
        <v>0</v>
      </c>
      <c r="F38" s="33">
        <v>0</v>
      </c>
      <c r="G38" s="33">
        <v>0</v>
      </c>
      <c r="H38" s="33">
        <v>0</v>
      </c>
    </row>
    <row r="39" spans="1:8">
      <c r="A39" s="36"/>
      <c r="B39" s="28" t="s">
        <v>62</v>
      </c>
      <c r="C39" s="33">
        <v>3</v>
      </c>
      <c r="D39" s="33">
        <v>3</v>
      </c>
      <c r="E39" s="33">
        <v>0</v>
      </c>
      <c r="F39" s="33">
        <v>0</v>
      </c>
      <c r="G39" s="33">
        <v>0</v>
      </c>
      <c r="H39" s="33">
        <v>0</v>
      </c>
    </row>
    <row r="40" spans="1:8">
      <c r="A40" s="36"/>
      <c r="B40" s="28" t="s">
        <v>16</v>
      </c>
      <c r="C40" s="33">
        <v>4</v>
      </c>
      <c r="D40" s="33">
        <v>4</v>
      </c>
      <c r="E40" s="33">
        <v>0</v>
      </c>
      <c r="F40" s="33">
        <v>0</v>
      </c>
      <c r="G40" s="33">
        <v>0</v>
      </c>
      <c r="H40" s="33">
        <v>0</v>
      </c>
    </row>
    <row r="41" spans="1:8">
      <c r="A41" s="36"/>
      <c r="B41" s="29" t="s">
        <v>37</v>
      </c>
      <c r="C41" s="33">
        <v>1</v>
      </c>
      <c r="D41" s="33">
        <v>1</v>
      </c>
      <c r="E41" s="33">
        <v>0</v>
      </c>
      <c r="F41" s="33">
        <v>0</v>
      </c>
      <c r="G41" s="33">
        <v>0</v>
      </c>
      <c r="H41" s="33">
        <v>0</v>
      </c>
    </row>
    <row r="42" spans="1:8">
      <c r="A42" s="36"/>
      <c r="B42" s="28" t="s">
        <v>33</v>
      </c>
      <c r="C42" s="33">
        <v>18</v>
      </c>
      <c r="D42" s="33">
        <v>7</v>
      </c>
      <c r="E42" s="33">
        <v>6</v>
      </c>
      <c r="F42" s="33">
        <v>0</v>
      </c>
      <c r="G42" s="33">
        <v>5</v>
      </c>
      <c r="H42" s="33">
        <v>0</v>
      </c>
    </row>
    <row r="43" spans="1:8">
      <c r="A43" s="36"/>
      <c r="B43" s="28" t="s">
        <v>56</v>
      </c>
      <c r="C43" s="33">
        <v>17</v>
      </c>
      <c r="D43" s="33">
        <v>3</v>
      </c>
      <c r="E43" s="33">
        <v>9</v>
      </c>
      <c r="F43" s="33">
        <v>0</v>
      </c>
      <c r="G43" s="33">
        <v>5</v>
      </c>
      <c r="H43" s="33">
        <v>0</v>
      </c>
    </row>
    <row r="44" spans="1:8">
      <c r="A44" s="36"/>
      <c r="B44" s="28" t="s">
        <v>18</v>
      </c>
      <c r="C44" s="33">
        <v>30</v>
      </c>
      <c r="D44" s="33">
        <v>9</v>
      </c>
      <c r="E44" s="33">
        <v>8</v>
      </c>
      <c r="F44" s="33">
        <v>0</v>
      </c>
      <c r="G44" s="33">
        <v>13</v>
      </c>
      <c r="H44" s="33">
        <v>0</v>
      </c>
    </row>
    <row r="45" spans="1:8">
      <c r="A45" s="36"/>
      <c r="B45" s="28" t="s">
        <v>3</v>
      </c>
      <c r="C45" s="33">
        <v>5</v>
      </c>
      <c r="D45" s="33">
        <v>5</v>
      </c>
      <c r="E45" s="33">
        <v>0</v>
      </c>
      <c r="F45" s="33">
        <v>0</v>
      </c>
      <c r="G45" s="33">
        <v>0</v>
      </c>
      <c r="H45" s="33">
        <v>0</v>
      </c>
    </row>
    <row r="46" spans="1:8">
      <c r="A46" s="36"/>
      <c r="B46" s="28" t="s">
        <v>53</v>
      </c>
      <c r="C46" s="33">
        <v>7</v>
      </c>
      <c r="D46" s="33">
        <v>6</v>
      </c>
      <c r="E46" s="33">
        <v>0</v>
      </c>
      <c r="F46" s="33">
        <v>0</v>
      </c>
      <c r="G46" s="33">
        <v>1</v>
      </c>
      <c r="H46" s="33">
        <v>0</v>
      </c>
    </row>
    <row r="47" spans="1:8">
      <c r="A47" s="36"/>
      <c r="B47" s="28" t="s">
        <v>1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</row>
    <row r="48" spans="1:8">
      <c r="A48" s="36"/>
      <c r="B48" s="30" t="s">
        <v>63</v>
      </c>
      <c r="C48" s="33">
        <v>6</v>
      </c>
      <c r="D48" s="33">
        <v>3</v>
      </c>
      <c r="E48" s="33">
        <v>0</v>
      </c>
      <c r="F48" s="33">
        <v>0</v>
      </c>
      <c r="G48" s="33">
        <v>3</v>
      </c>
      <c r="H48" s="33">
        <v>0</v>
      </c>
    </row>
    <row r="49" spans="1:8">
      <c r="A49" s="36"/>
      <c r="B49" s="31" t="s">
        <v>25</v>
      </c>
      <c r="C49" s="33">
        <f t="shared" ref="C49:H49" si="2">SUM(C4:C48)-C7-C15</f>
        <v>1706</v>
      </c>
      <c r="D49" s="33">
        <f t="shared" si="2"/>
        <v>819</v>
      </c>
      <c r="E49" s="33">
        <f t="shared" si="2"/>
        <v>489</v>
      </c>
      <c r="F49" s="33">
        <f t="shared" si="2"/>
        <v>4</v>
      </c>
      <c r="G49" s="33">
        <f t="shared" si="2"/>
        <v>394</v>
      </c>
      <c r="H49" s="33">
        <f t="shared" si="2"/>
        <v>69</v>
      </c>
    </row>
    <row r="50" spans="1:8">
      <c r="A50" s="36"/>
    </row>
  </sheetData>
  <phoneticPr fontId="10" type="Hiragana"/>
  <pageMargins left="0.7" right="0.7" top="0.75" bottom="0.75" header="0.3" footer="0.3"/>
  <pageSetup paperSize="9" fitToWidth="1" fitToHeight="1" orientation="portrait" usePrinterDefaults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3.5"/>
  <sheetData>
    <row r="1" spans="1:7" ht="17.25">
      <c r="B1" s="3"/>
      <c r="C1" s="3"/>
      <c r="D1" s="14"/>
      <c r="E1" s="14" t="s">
        <v>27</v>
      </c>
      <c r="F1" s="37" t="s">
        <v>86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7" t="s">
        <v>81</v>
      </c>
      <c r="B3" s="32" t="s">
        <v>82</v>
      </c>
      <c r="C3" s="27" t="s">
        <v>59</v>
      </c>
      <c r="D3" s="27" t="s">
        <v>83</v>
      </c>
      <c r="E3" s="34" t="s">
        <v>84</v>
      </c>
      <c r="F3" s="27" t="s">
        <v>21</v>
      </c>
      <c r="G3" s="26" t="s">
        <v>24</v>
      </c>
    </row>
    <row r="4" spans="1:7">
      <c r="A4" s="28" t="s">
        <v>40</v>
      </c>
      <c r="B4" s="33">
        <f>IFERROR(VLOOKUP($A4,'[2]11市町別戸数'!$A$1:$G$1048576,7,FALSE),0)</f>
        <v>1836</v>
      </c>
      <c r="C4" s="33">
        <f>IFERROR(VLOOKUP($A4,'[2]11市町別戸数'!$A$1:$G$1048576,3,FALSE),0)</f>
        <v>748</v>
      </c>
      <c r="D4" s="33">
        <f>IFERROR(VLOOKUP($A4,'[2]11市町別戸数'!$A$1:$G$1048576,4,FALSE),0)</f>
        <v>782</v>
      </c>
      <c r="E4" s="33">
        <f>IFERROR(VLOOKUP($A4,'[2]11市町別戸数'!$A$1:$G$1048576,5,FALSE),0)</f>
        <v>5</v>
      </c>
      <c r="F4" s="33">
        <f>IFERROR(VLOOKUP($A4,'[2]11市町別戸数'!$A$1:$G$1048576,6,FALSE),0)</f>
        <v>301</v>
      </c>
      <c r="G4" s="33">
        <f>IFERROR(VLOOKUP($A4,'[2]11市町別マンション戸数'!A$1:C$1048576,3,FALSE),0)</f>
        <v>71</v>
      </c>
    </row>
    <row r="5" spans="1:7">
      <c r="A5" s="28" t="s">
        <v>12</v>
      </c>
      <c r="B5" s="33">
        <f>IFERROR(VLOOKUP($A5,'[2]11市町別戸数'!$A$1:$G$1048576,7,FALSE),0)</f>
        <v>1546</v>
      </c>
      <c r="C5" s="33">
        <f>IFERROR(VLOOKUP($A5,'[2]11市町別戸数'!$A$1:$G$1048576,3,FALSE),0)</f>
        <v>605</v>
      </c>
      <c r="D5" s="33">
        <f>IFERROR(VLOOKUP($A5,'[2]11市町別戸数'!$A$1:$G$1048576,4,FALSE),0)</f>
        <v>614</v>
      </c>
      <c r="E5" s="33">
        <f>IFERROR(VLOOKUP($A5,'[2]11市町別戸数'!$A$1:$G$1048576,5,FALSE),0)</f>
        <v>3</v>
      </c>
      <c r="F5" s="33">
        <f>IFERROR(VLOOKUP($A5,'[2]11市町別戸数'!$A$1:$G$1048576,6,FALSE),0)</f>
        <v>324</v>
      </c>
      <c r="G5" s="33">
        <f>IFERROR(VLOOKUP($A5,'[2]11市町別マンション戸数'!A$1:C$1048576,3,FALSE),0)</f>
        <v>43</v>
      </c>
    </row>
    <row r="6" spans="1:7">
      <c r="A6" s="28" t="s">
        <v>10</v>
      </c>
      <c r="B6" s="33">
        <f>IFERROR(VLOOKUP($A6,'[2]11市町別戸数'!$A$1:$G$1048576,7,FALSE),0)</f>
        <v>1215</v>
      </c>
      <c r="C6" s="33">
        <f>IFERROR(VLOOKUP($A6,'[2]11市町別戸数'!$A$1:$G$1048576,3,FALSE),0)</f>
        <v>643</v>
      </c>
      <c r="D6" s="33">
        <f>IFERROR(VLOOKUP($A6,'[2]11市町別戸数'!$A$1:$G$1048576,4,FALSE),0)</f>
        <v>387</v>
      </c>
      <c r="E6" s="33">
        <f>IFERROR(VLOOKUP($A6,'[2]11市町別戸数'!$A$1:$G$1048576,5,FALSE),0)</f>
        <v>2</v>
      </c>
      <c r="F6" s="33">
        <f>IFERROR(VLOOKUP($A6,'[2]11市町別戸数'!$A$1:$G$1048576,6,FALSE),0)</f>
        <v>183</v>
      </c>
      <c r="G6" s="33">
        <f>IFERROR(VLOOKUP($A6,'[2]11市町別マンション戸数'!A$1:C$1048576,3,FALSE),0)</f>
        <v>0</v>
      </c>
    </row>
    <row r="7" spans="1:7">
      <c r="A7" s="28" t="s">
        <v>41</v>
      </c>
      <c r="B7" s="33">
        <f t="shared" ref="B7:G7" si="0">SUM(B4:B6)</f>
        <v>4597</v>
      </c>
      <c r="C7" s="33">
        <f t="shared" si="0"/>
        <v>1996</v>
      </c>
      <c r="D7" s="33">
        <f t="shared" si="0"/>
        <v>1783</v>
      </c>
      <c r="E7" s="33">
        <f t="shared" si="0"/>
        <v>10</v>
      </c>
      <c r="F7" s="33">
        <f t="shared" si="0"/>
        <v>808</v>
      </c>
      <c r="G7" s="33">
        <f t="shared" si="0"/>
        <v>114</v>
      </c>
    </row>
    <row r="8" spans="1:7">
      <c r="A8" s="28" t="s">
        <v>4</v>
      </c>
      <c r="B8" s="33">
        <f>IFERROR(VLOOKUP($A8,'[2]11市町別戸数'!$A$1:$G$1048576,7,FALSE),0)</f>
        <v>1728</v>
      </c>
      <c r="C8" s="33">
        <f>IFERROR(VLOOKUP($A8,'[2]11市町別戸数'!$A$1:$G$1048576,3,FALSE),0)</f>
        <v>577</v>
      </c>
      <c r="D8" s="33">
        <f>IFERROR(VLOOKUP($A8,'[2]11市町別戸数'!$A$1:$G$1048576,4,FALSE),0)</f>
        <v>760</v>
      </c>
      <c r="E8" s="33">
        <f>IFERROR(VLOOKUP($A8,'[2]11市町別戸数'!$A$1:$G$1048576,5,FALSE),0)</f>
        <v>2</v>
      </c>
      <c r="F8" s="33">
        <f>IFERROR(VLOOKUP($A8,'[2]11市町別戸数'!$A$1:$G$1048576,6,FALSE),0)</f>
        <v>389</v>
      </c>
      <c r="G8" s="33">
        <f>IFERROR(VLOOKUP($A8,'[2]11市町別マンション戸数'!A$1:C$1048576,3,FALSE),0)</f>
        <v>162</v>
      </c>
    </row>
    <row r="9" spans="1:7">
      <c r="A9" s="28" t="s">
        <v>42</v>
      </c>
      <c r="B9" s="33">
        <f>IFERROR(VLOOKUP($A9,'[2]11市町別戸数'!$A$1:$G$1048576,7,FALSE),0)</f>
        <v>871</v>
      </c>
      <c r="C9" s="33">
        <f>IFERROR(VLOOKUP($A9,'[2]11市町別戸数'!$A$1:$G$1048576,3,FALSE),0)</f>
        <v>431</v>
      </c>
      <c r="D9" s="33">
        <f>IFERROR(VLOOKUP($A9,'[2]11市町別戸数'!$A$1:$G$1048576,4,FALSE),0)</f>
        <v>257</v>
      </c>
      <c r="E9" s="33">
        <f>IFERROR(VLOOKUP($A9,'[2]11市町別戸数'!$A$1:$G$1048576,5,FALSE),0)</f>
        <v>0</v>
      </c>
      <c r="F9" s="33">
        <f>IFERROR(VLOOKUP($A9,'[2]11市町別戸数'!$A$1:$G$1048576,6,FALSE),0)</f>
        <v>183</v>
      </c>
      <c r="G9" s="33">
        <f>IFERROR(VLOOKUP($A9,'[2]11市町別マンション戸数'!A$1:C$1048576,3,FALSE),0)</f>
        <v>0</v>
      </c>
    </row>
    <row r="10" spans="1:7">
      <c r="A10" s="28" t="s">
        <v>45</v>
      </c>
      <c r="B10" s="33">
        <f>IFERROR(VLOOKUP($A10,'[2]11市町別戸数'!$A$1:$G$1048576,7,FALSE),0)</f>
        <v>516</v>
      </c>
      <c r="C10" s="33">
        <f>IFERROR(VLOOKUP($A10,'[2]11市町別戸数'!$A$1:$G$1048576,3,FALSE),0)</f>
        <v>361</v>
      </c>
      <c r="D10" s="33">
        <f>IFERROR(VLOOKUP($A10,'[2]11市町別戸数'!$A$1:$G$1048576,4,FALSE),0)</f>
        <v>63</v>
      </c>
      <c r="E10" s="33">
        <f>IFERROR(VLOOKUP($A10,'[2]11市町別戸数'!$A$1:$G$1048576,5,FALSE),0)</f>
        <v>3</v>
      </c>
      <c r="F10" s="33">
        <f>IFERROR(VLOOKUP($A10,'[2]11市町別戸数'!$A$1:$G$1048576,6,FALSE),0)</f>
        <v>89</v>
      </c>
      <c r="G10" s="33">
        <f>IFERROR(VLOOKUP($A10,'[2]11市町別マンション戸数'!A$1:C$1048576,3,FALSE),0)</f>
        <v>0</v>
      </c>
    </row>
    <row r="11" spans="1:7">
      <c r="A11" s="28" t="s">
        <v>46</v>
      </c>
      <c r="B11" s="33">
        <f>IFERROR(VLOOKUP($A11,'[2]11市町別戸数'!$A$1:$G$1048576,7,FALSE),0)</f>
        <v>584</v>
      </c>
      <c r="C11" s="33">
        <f>IFERROR(VLOOKUP($A11,'[2]11市町別戸数'!$A$1:$G$1048576,3,FALSE),0)</f>
        <v>321</v>
      </c>
      <c r="D11" s="33">
        <f>IFERROR(VLOOKUP($A11,'[2]11市町別戸数'!$A$1:$G$1048576,4,FALSE),0)</f>
        <v>122</v>
      </c>
      <c r="E11" s="33">
        <f>IFERROR(VLOOKUP($A11,'[2]11市町別戸数'!$A$1:$G$1048576,5,FALSE),0)</f>
        <v>0</v>
      </c>
      <c r="F11" s="33">
        <f>IFERROR(VLOOKUP($A11,'[2]11市町別戸数'!$A$1:$G$1048576,6,FALSE),0)</f>
        <v>141</v>
      </c>
      <c r="G11" s="33">
        <f>IFERROR(VLOOKUP($A11,'[2]11市町別マンション戸数'!A$1:C$1048576,3,FALSE),0)</f>
        <v>0</v>
      </c>
    </row>
    <row r="12" spans="1:7">
      <c r="A12" s="28" t="s">
        <v>47</v>
      </c>
      <c r="B12" s="33">
        <f>IFERROR(VLOOKUP($A12,'[2]11市町別戸数'!$A$1:$G$1048576,7,FALSE),0)</f>
        <v>411</v>
      </c>
      <c r="C12" s="33">
        <f>IFERROR(VLOOKUP($A12,'[2]11市町別戸数'!$A$1:$G$1048576,3,FALSE),0)</f>
        <v>345</v>
      </c>
      <c r="D12" s="33">
        <f>IFERROR(VLOOKUP($A12,'[2]11市町別戸数'!$A$1:$G$1048576,4,FALSE),0)</f>
        <v>9</v>
      </c>
      <c r="E12" s="33">
        <f>IFERROR(VLOOKUP($A12,'[2]11市町別戸数'!$A$1:$G$1048576,5,FALSE),0)</f>
        <v>0</v>
      </c>
      <c r="F12" s="33">
        <f>IFERROR(VLOOKUP($A12,'[2]11市町別戸数'!$A$1:$G$1048576,6,FALSE),0)</f>
        <v>57</v>
      </c>
      <c r="G12" s="33">
        <f>IFERROR(VLOOKUP($A12,'[2]11市町別マンション戸数'!A$1:C$1048576,3,FALSE),0)</f>
        <v>0</v>
      </c>
    </row>
    <row r="13" spans="1:7">
      <c r="A13" s="28" t="s">
        <v>49</v>
      </c>
      <c r="B13" s="33">
        <f>IFERROR(VLOOKUP($A13,'[2]11市町別戸数'!$A$1:$G$1048576,7,FALSE),0)</f>
        <v>653</v>
      </c>
      <c r="C13" s="33">
        <f>IFERROR(VLOOKUP($A13,'[2]11市町別戸数'!$A$1:$G$1048576,3,FALSE),0)</f>
        <v>425</v>
      </c>
      <c r="D13" s="33">
        <f>IFERROR(VLOOKUP($A13,'[2]11市町別戸数'!$A$1:$G$1048576,4,FALSE),0)</f>
        <v>128</v>
      </c>
      <c r="E13" s="33">
        <f>IFERROR(VLOOKUP($A13,'[2]11市町別戸数'!$A$1:$G$1048576,5,FALSE),0)</f>
        <v>3</v>
      </c>
      <c r="F13" s="33">
        <f>IFERROR(VLOOKUP($A13,'[2]11市町別戸数'!$A$1:$G$1048576,6,FALSE),0)</f>
        <v>97</v>
      </c>
      <c r="G13" s="33">
        <f>IFERROR(VLOOKUP($A13,'[2]11市町別マンション戸数'!A$1:C$1048576,3,FALSE),0)</f>
        <v>0</v>
      </c>
    </row>
    <row r="14" spans="1:7">
      <c r="A14" s="28" t="s">
        <v>48</v>
      </c>
      <c r="B14" s="33">
        <f>IFERROR(VLOOKUP($A14,'[2]11市町別戸数'!$A$1:$G$1048576,7,FALSE),0)</f>
        <v>95</v>
      </c>
      <c r="C14" s="33">
        <f>IFERROR(VLOOKUP($A14,'[2]11市町別戸数'!$A$1:$G$1048576,3,FALSE),0)</f>
        <v>73</v>
      </c>
      <c r="D14" s="33">
        <f>IFERROR(VLOOKUP($A14,'[2]11市町別戸数'!$A$1:$G$1048576,4,FALSE),0)</f>
        <v>12</v>
      </c>
      <c r="E14" s="33">
        <f>IFERROR(VLOOKUP($A14,'[2]11市町別戸数'!$A$1:$G$1048576,5,FALSE),0)</f>
        <v>0</v>
      </c>
      <c r="F14" s="33">
        <f>IFERROR(VLOOKUP($A14,'[2]11市町別戸数'!$A$1:$G$1048576,6,FALSE),0)</f>
        <v>10</v>
      </c>
      <c r="G14" s="33">
        <f>IFERROR(VLOOKUP($A14,'[2]11市町別マンション戸数'!A$1:C$1048576,3,FALSE),0)</f>
        <v>0</v>
      </c>
    </row>
    <row r="15" spans="1:7">
      <c r="A15" s="28" t="s">
        <v>5</v>
      </c>
      <c r="B15" s="33">
        <f t="shared" ref="B15:G15" si="1">SUM(B8:B14)</f>
        <v>4858</v>
      </c>
      <c r="C15" s="33">
        <f t="shared" si="1"/>
        <v>2533</v>
      </c>
      <c r="D15" s="33">
        <f t="shared" si="1"/>
        <v>1351</v>
      </c>
      <c r="E15" s="33">
        <f t="shared" si="1"/>
        <v>8</v>
      </c>
      <c r="F15" s="33">
        <f t="shared" si="1"/>
        <v>966</v>
      </c>
      <c r="G15" s="33">
        <f t="shared" si="1"/>
        <v>162</v>
      </c>
    </row>
    <row r="16" spans="1:7">
      <c r="A16" s="28" t="s">
        <v>7</v>
      </c>
      <c r="B16" s="33">
        <f>IFERROR(VLOOKUP($A16,'[2]11市町別戸数'!$A$1:$G$1048576,7,FALSE),0)</f>
        <v>994</v>
      </c>
      <c r="C16" s="33">
        <f>IFERROR(VLOOKUP($A16,'[2]11市町別戸数'!$A$1:$G$1048576,3,FALSE),0)</f>
        <v>446</v>
      </c>
      <c r="D16" s="33">
        <f>IFERROR(VLOOKUP($A16,'[2]11市町別戸数'!$A$1:$G$1048576,4,FALSE),0)</f>
        <v>336</v>
      </c>
      <c r="E16" s="33">
        <f>IFERROR(VLOOKUP($A16,'[2]11市町別戸数'!$A$1:$G$1048576,5,FALSE),0)</f>
        <v>6</v>
      </c>
      <c r="F16" s="33">
        <f>IFERROR(VLOOKUP($A16,'[2]11市町別戸数'!$A$1:$G$1048576,6,FALSE),0)</f>
        <v>206</v>
      </c>
      <c r="G16" s="33">
        <f>IFERROR(VLOOKUP($A16,'[2]11市町別マンション戸数'!A$1:C$1048576,3,FALSE),0)</f>
        <v>0</v>
      </c>
    </row>
    <row r="17" spans="1:7">
      <c r="A17" s="28" t="s">
        <v>29</v>
      </c>
      <c r="B17" s="33">
        <f>IFERROR(VLOOKUP($A17,'[2]11市町別戸数'!$A$1:$G$1048576,7,FALSE),0)</f>
        <v>83</v>
      </c>
      <c r="C17" s="33">
        <f>IFERROR(VLOOKUP($A17,'[2]11市町別戸数'!$A$1:$G$1048576,3,FALSE),0)</f>
        <v>73</v>
      </c>
      <c r="D17" s="33">
        <f>IFERROR(VLOOKUP($A17,'[2]11市町別戸数'!$A$1:$G$1048576,4,FALSE),0)</f>
        <v>4</v>
      </c>
      <c r="E17" s="33">
        <f>IFERROR(VLOOKUP($A17,'[2]11市町別戸数'!$A$1:$G$1048576,5,FALSE),0)</f>
        <v>3</v>
      </c>
      <c r="F17" s="33">
        <f>IFERROR(VLOOKUP($A17,'[2]11市町別戸数'!$A$1:$G$1048576,6,FALSE),0)</f>
        <v>3</v>
      </c>
      <c r="G17" s="33">
        <f>IFERROR(VLOOKUP($A17,'[2]11市町別マンション戸数'!A$1:C$1048576,3,FALSE),0)</f>
        <v>0</v>
      </c>
    </row>
    <row r="18" spans="1:7">
      <c r="A18" s="28" t="s">
        <v>51</v>
      </c>
      <c r="B18" s="33">
        <f>IFERROR(VLOOKUP($A18,'[2]11市町別戸数'!$A$1:$G$1048576,7,FALSE),0)</f>
        <v>548</v>
      </c>
      <c r="C18" s="33">
        <f>IFERROR(VLOOKUP($A18,'[2]11市町別戸数'!$A$1:$G$1048576,3,FALSE),0)</f>
        <v>331</v>
      </c>
      <c r="D18" s="33">
        <f>IFERROR(VLOOKUP($A18,'[2]11市町別戸数'!$A$1:$G$1048576,4,FALSE),0)</f>
        <v>129</v>
      </c>
      <c r="E18" s="33">
        <f>IFERROR(VLOOKUP($A18,'[2]11市町別戸数'!$A$1:$G$1048576,5,FALSE),0)</f>
        <v>4</v>
      </c>
      <c r="F18" s="33">
        <f>IFERROR(VLOOKUP($A18,'[2]11市町別戸数'!$A$1:$G$1048576,6,FALSE),0)</f>
        <v>84</v>
      </c>
      <c r="G18" s="33">
        <f>IFERROR(VLOOKUP($A18,'[2]11市町別マンション戸数'!A$1:C$1048576,3,FALSE),0)</f>
        <v>0</v>
      </c>
    </row>
    <row r="19" spans="1:7">
      <c r="A19" s="28" t="s">
        <v>54</v>
      </c>
      <c r="B19" s="33">
        <f>IFERROR(VLOOKUP($A19,'[2]11市町別戸数'!$A$1:$G$1048576,7,FALSE),0)</f>
        <v>755</v>
      </c>
      <c r="C19" s="33">
        <f>IFERROR(VLOOKUP($A19,'[2]11市町別戸数'!$A$1:$G$1048576,3,FALSE),0)</f>
        <v>423</v>
      </c>
      <c r="D19" s="33">
        <f>IFERROR(VLOOKUP($A19,'[2]11市町別戸数'!$A$1:$G$1048576,4,FALSE),0)</f>
        <v>229</v>
      </c>
      <c r="E19" s="33">
        <f>IFERROR(VLOOKUP($A19,'[2]11市町別戸数'!$A$1:$G$1048576,5,FALSE),0)</f>
        <v>4</v>
      </c>
      <c r="F19" s="33">
        <f>IFERROR(VLOOKUP($A19,'[2]11市町別戸数'!$A$1:$G$1048576,6,FALSE),0)</f>
        <v>99</v>
      </c>
      <c r="G19" s="33">
        <f>IFERROR(VLOOKUP($A19,'[2]11市町別マンション戸数'!A$1:C$1048576,3,FALSE),0)</f>
        <v>0</v>
      </c>
    </row>
    <row r="20" spans="1:7">
      <c r="A20" s="28" t="s">
        <v>58</v>
      </c>
      <c r="B20" s="33">
        <f>IFERROR(VLOOKUP($A20,'[2]11市町別戸数'!$A$1:$G$1048576,7,FALSE),0)</f>
        <v>198</v>
      </c>
      <c r="C20" s="33">
        <f>IFERROR(VLOOKUP($A20,'[2]11市町別戸数'!$A$1:$G$1048576,3,FALSE),0)</f>
        <v>145</v>
      </c>
      <c r="D20" s="33">
        <f>IFERROR(VLOOKUP($A20,'[2]11市町別戸数'!$A$1:$G$1048576,4,FALSE),0)</f>
        <v>12</v>
      </c>
      <c r="E20" s="33">
        <f>IFERROR(VLOOKUP($A20,'[2]11市町別戸数'!$A$1:$G$1048576,5,FALSE),0)</f>
        <v>9</v>
      </c>
      <c r="F20" s="33">
        <f>IFERROR(VLOOKUP($A20,'[2]11市町別戸数'!$A$1:$G$1048576,6,FALSE),0)</f>
        <v>32</v>
      </c>
      <c r="G20" s="33">
        <f>IFERROR(VLOOKUP($A20,'[2]11市町別マンション戸数'!A$1:C$1048576,3,FALSE),0)</f>
        <v>0</v>
      </c>
    </row>
    <row r="21" spans="1:7">
      <c r="A21" s="28" t="s">
        <v>60</v>
      </c>
      <c r="B21" s="33">
        <f>IFERROR(VLOOKUP($A21,'[2]11市町別戸数'!$A$1:$G$1048576,7,FALSE),0)</f>
        <v>540</v>
      </c>
      <c r="C21" s="33">
        <f>IFERROR(VLOOKUP($A21,'[2]11市町別戸数'!$A$1:$G$1048576,3,FALSE),0)</f>
        <v>374</v>
      </c>
      <c r="D21" s="33">
        <f>IFERROR(VLOOKUP($A21,'[2]11市町別戸数'!$A$1:$G$1048576,4,FALSE),0)</f>
        <v>58</v>
      </c>
      <c r="E21" s="33">
        <f>IFERROR(VLOOKUP($A21,'[2]11市町別戸数'!$A$1:$G$1048576,5,FALSE),0)</f>
        <v>0</v>
      </c>
      <c r="F21" s="33">
        <f>IFERROR(VLOOKUP($A21,'[2]11市町別戸数'!$A$1:$G$1048576,6,FALSE),0)</f>
        <v>108</v>
      </c>
      <c r="G21" s="33">
        <f>IFERROR(VLOOKUP($A21,'[2]11市町別マンション戸数'!A$1:C$1048576,3,FALSE),0)</f>
        <v>0</v>
      </c>
    </row>
    <row r="22" spans="1:7">
      <c r="A22" s="28" t="s">
        <v>14</v>
      </c>
      <c r="B22" s="33">
        <f>IFERROR(VLOOKUP($A22,'[2]11市町別戸数'!$A$1:$G$1048576,7,FALSE),0)</f>
        <v>1669</v>
      </c>
      <c r="C22" s="33">
        <f>IFERROR(VLOOKUP($A22,'[2]11市町別戸数'!$A$1:$G$1048576,3,FALSE),0)</f>
        <v>837</v>
      </c>
      <c r="D22" s="33">
        <f>IFERROR(VLOOKUP($A22,'[2]11市町別戸数'!$A$1:$G$1048576,4,FALSE),0)</f>
        <v>457</v>
      </c>
      <c r="E22" s="33">
        <f>IFERROR(VLOOKUP($A22,'[2]11市町別戸数'!$A$1:$G$1048576,5,FALSE),0)</f>
        <v>5</v>
      </c>
      <c r="F22" s="33">
        <f>IFERROR(VLOOKUP($A22,'[2]11市町別戸数'!$A$1:$G$1048576,6,FALSE),0)</f>
        <v>370</v>
      </c>
      <c r="G22" s="33">
        <f>IFERROR(VLOOKUP($A22,'[2]11市町別マンション戸数'!A$1:C$1048576,3,FALSE),0)</f>
        <v>0</v>
      </c>
    </row>
    <row r="23" spans="1:7">
      <c r="A23" s="28" t="s">
        <v>50</v>
      </c>
      <c r="B23" s="33">
        <f>IFERROR(VLOOKUP($A23,'[2]11市町別戸数'!$A$1:$G$1048576,7,FALSE),0)</f>
        <v>1054</v>
      </c>
      <c r="C23" s="33">
        <f>IFERROR(VLOOKUP($A23,'[2]11市町別戸数'!$A$1:$G$1048576,3,FALSE),0)</f>
        <v>591</v>
      </c>
      <c r="D23" s="33">
        <f>IFERROR(VLOOKUP($A23,'[2]11市町別戸数'!$A$1:$G$1048576,4,FALSE),0)</f>
        <v>276</v>
      </c>
      <c r="E23" s="33">
        <f>IFERROR(VLOOKUP($A23,'[2]11市町別戸数'!$A$1:$G$1048576,5,FALSE),0)</f>
        <v>1</v>
      </c>
      <c r="F23" s="33">
        <f>IFERROR(VLOOKUP($A23,'[2]11市町別戸数'!$A$1:$G$1048576,6,FALSE),0)</f>
        <v>186</v>
      </c>
      <c r="G23" s="33">
        <f>IFERROR(VLOOKUP($A23,'[2]11市町別マンション戸数'!A$1:C$1048576,3,FALSE),0)</f>
        <v>0</v>
      </c>
    </row>
    <row r="24" spans="1:7">
      <c r="A24" s="28" t="s">
        <v>35</v>
      </c>
      <c r="B24" s="33">
        <f>IFERROR(VLOOKUP($A24,'[2]11市町別戸数'!$A$1:$G$1048576,7,FALSE),0)</f>
        <v>810</v>
      </c>
      <c r="C24" s="33">
        <f>IFERROR(VLOOKUP($A24,'[2]11市町別戸数'!$A$1:$G$1048576,3,FALSE),0)</f>
        <v>508</v>
      </c>
      <c r="D24" s="33">
        <f>IFERROR(VLOOKUP($A24,'[2]11市町別戸数'!$A$1:$G$1048576,4,FALSE),0)</f>
        <v>84</v>
      </c>
      <c r="E24" s="33">
        <f>IFERROR(VLOOKUP($A24,'[2]11市町別戸数'!$A$1:$G$1048576,5,FALSE),0)</f>
        <v>52</v>
      </c>
      <c r="F24" s="33">
        <f>IFERROR(VLOOKUP($A24,'[2]11市町別戸数'!$A$1:$G$1048576,6,FALSE),0)</f>
        <v>166</v>
      </c>
      <c r="G24" s="33">
        <f>IFERROR(VLOOKUP($A24,'[2]11市町別マンション戸数'!A$1:C$1048576,3,FALSE),0)</f>
        <v>0</v>
      </c>
    </row>
    <row r="25" spans="1:7">
      <c r="A25" s="28" t="s">
        <v>2</v>
      </c>
      <c r="B25" s="33">
        <f>IFERROR(VLOOKUP($A25,'[2]11市町別戸数'!$A$1:$G$1048576,7,FALSE),0)</f>
        <v>760</v>
      </c>
      <c r="C25" s="33">
        <f>IFERROR(VLOOKUP($A25,'[2]11市町別戸数'!$A$1:$G$1048576,3,FALSE),0)</f>
        <v>471</v>
      </c>
      <c r="D25" s="33">
        <f>IFERROR(VLOOKUP($A25,'[2]11市町別戸数'!$A$1:$G$1048576,4,FALSE),0)</f>
        <v>122</v>
      </c>
      <c r="E25" s="33">
        <f>IFERROR(VLOOKUP($A25,'[2]11市町別戸数'!$A$1:$G$1048576,5,FALSE),0)</f>
        <v>3</v>
      </c>
      <c r="F25" s="33">
        <f>IFERROR(VLOOKUP($A25,'[2]11市町別戸数'!$A$1:$G$1048576,6,FALSE),0)</f>
        <v>164</v>
      </c>
      <c r="G25" s="33">
        <f>IFERROR(VLOOKUP($A25,'[2]11市町別マンション戸数'!A$1:C$1048576,3,FALSE),0)</f>
        <v>83</v>
      </c>
    </row>
    <row r="26" spans="1:7">
      <c r="A26" s="28" t="s">
        <v>52</v>
      </c>
      <c r="B26" s="33">
        <f>IFERROR(VLOOKUP($A26,'[2]11市町別戸数'!$A$1:$G$1048576,7,FALSE),0)</f>
        <v>731</v>
      </c>
      <c r="C26" s="33">
        <f>IFERROR(VLOOKUP($A26,'[2]11市町別戸数'!$A$1:$G$1048576,3,FALSE),0)</f>
        <v>515</v>
      </c>
      <c r="D26" s="33">
        <f>IFERROR(VLOOKUP($A26,'[2]11市町別戸数'!$A$1:$G$1048576,4,FALSE),0)</f>
        <v>126</v>
      </c>
      <c r="E26" s="33">
        <f>IFERROR(VLOOKUP($A26,'[2]11市町別戸数'!$A$1:$G$1048576,5,FALSE),0)</f>
        <v>5</v>
      </c>
      <c r="F26" s="33">
        <f>IFERROR(VLOOKUP($A26,'[2]11市町別戸数'!$A$1:$G$1048576,6,FALSE),0)</f>
        <v>85</v>
      </c>
      <c r="G26" s="33">
        <f>IFERROR(VLOOKUP($A26,'[2]11市町別マンション戸数'!A$1:C$1048576,3,FALSE),0)</f>
        <v>0</v>
      </c>
    </row>
    <row r="27" spans="1:7">
      <c r="A27" s="28" t="s">
        <v>61</v>
      </c>
      <c r="B27" s="33">
        <f>IFERROR(VLOOKUP($A27,'[2]11市町別戸数'!$A$1:$G$1048576,7,FALSE),0)</f>
        <v>621</v>
      </c>
      <c r="C27" s="33">
        <f>IFERROR(VLOOKUP($A27,'[2]11市町別戸数'!$A$1:$G$1048576,3,FALSE),0)</f>
        <v>261</v>
      </c>
      <c r="D27" s="33">
        <f>IFERROR(VLOOKUP($A27,'[2]11市町別戸数'!$A$1:$G$1048576,4,FALSE),0)</f>
        <v>272</v>
      </c>
      <c r="E27" s="33">
        <f>IFERROR(VLOOKUP($A27,'[2]11市町別戸数'!$A$1:$G$1048576,5,FALSE),0)</f>
        <v>3</v>
      </c>
      <c r="F27" s="33">
        <f>IFERROR(VLOOKUP($A27,'[2]11市町別戸数'!$A$1:$G$1048576,6,FALSE),0)</f>
        <v>85</v>
      </c>
      <c r="G27" s="33">
        <f>IFERROR(VLOOKUP($A27,'[2]11市町別マンション戸数'!A$1:C$1048576,3,FALSE),0)</f>
        <v>18</v>
      </c>
    </row>
    <row r="28" spans="1:7">
      <c r="A28" s="28" t="s">
        <v>30</v>
      </c>
      <c r="B28" s="33">
        <f>IFERROR(VLOOKUP($A28,'[2]11市町別戸数'!$A$1:$G$1048576,7,FALSE),0)</f>
        <v>629</v>
      </c>
      <c r="C28" s="33">
        <f>IFERROR(VLOOKUP($A28,'[2]11市町別戸数'!$A$1:$G$1048576,3,FALSE),0)</f>
        <v>359</v>
      </c>
      <c r="D28" s="33">
        <f>IFERROR(VLOOKUP($A28,'[2]11市町別戸数'!$A$1:$G$1048576,4,FALSE),0)</f>
        <v>171</v>
      </c>
      <c r="E28" s="33">
        <f>IFERROR(VLOOKUP($A28,'[2]11市町別戸数'!$A$1:$G$1048576,5,FALSE),0)</f>
        <v>1</v>
      </c>
      <c r="F28" s="33">
        <f>IFERROR(VLOOKUP($A28,'[2]11市町別戸数'!$A$1:$G$1048576,6,FALSE),0)</f>
        <v>98</v>
      </c>
      <c r="G28" s="33">
        <f>IFERROR(VLOOKUP($A28,'[2]11市町別マンション戸数'!A$1:C$1048576,3,FALSE),0)</f>
        <v>0</v>
      </c>
    </row>
    <row r="29" spans="1:7">
      <c r="A29" s="28" t="s">
        <v>55</v>
      </c>
      <c r="B29" s="33">
        <f>IFERROR(VLOOKUP($A29,'[2]11市町別戸数'!$A$1:$G$1048576,7,FALSE),0)</f>
        <v>45</v>
      </c>
      <c r="C29" s="33">
        <f>IFERROR(VLOOKUP($A29,'[2]11市町別戸数'!$A$1:$G$1048576,3,FALSE),0)</f>
        <v>41</v>
      </c>
      <c r="D29" s="33">
        <f>IFERROR(VLOOKUP($A29,'[2]11市町別戸数'!$A$1:$G$1048576,4,FALSE),0)</f>
        <v>0</v>
      </c>
      <c r="E29" s="33">
        <f>IFERROR(VLOOKUP($A29,'[2]11市町別戸数'!$A$1:$G$1048576,5,FALSE),0)</f>
        <v>2</v>
      </c>
      <c r="F29" s="33">
        <f>IFERROR(VLOOKUP($A29,'[2]11市町別戸数'!$A$1:$G$1048576,6,FALSE),0)</f>
        <v>2</v>
      </c>
      <c r="G29" s="33">
        <f>IFERROR(VLOOKUP($A29,'[2]11市町別マンション戸数'!A$1:C$1048576,3,FALSE),0)</f>
        <v>0</v>
      </c>
    </row>
    <row r="30" spans="1:7">
      <c r="A30" s="28" t="s">
        <v>43</v>
      </c>
      <c r="B30" s="33">
        <f>IFERROR(VLOOKUP($A30,'[2]11市町別戸数'!$A$1:$G$1048576,7,FALSE),0)</f>
        <v>194</v>
      </c>
      <c r="C30" s="33">
        <f>IFERROR(VLOOKUP($A30,'[2]11市町別戸数'!$A$1:$G$1048576,3,FALSE),0)</f>
        <v>153</v>
      </c>
      <c r="D30" s="33">
        <f>IFERROR(VLOOKUP($A30,'[2]11市町別戸数'!$A$1:$G$1048576,4,FALSE),0)</f>
        <v>9</v>
      </c>
      <c r="E30" s="33">
        <f>IFERROR(VLOOKUP($A30,'[2]11市町別戸数'!$A$1:$G$1048576,5,FALSE),0)</f>
        <v>0</v>
      </c>
      <c r="F30" s="33">
        <f>IFERROR(VLOOKUP($A30,'[2]11市町別戸数'!$A$1:$G$1048576,6,FALSE),0)</f>
        <v>32</v>
      </c>
      <c r="G30" s="33">
        <f>IFERROR(VLOOKUP($A30,'[2]11市町別マンション戸数'!A$1:C$1048576,3,FALSE),0)</f>
        <v>0</v>
      </c>
    </row>
    <row r="31" spans="1:7">
      <c r="A31" s="28" t="s">
        <v>0</v>
      </c>
      <c r="B31" s="33">
        <f>IFERROR(VLOOKUP($A31,'[2]11市町別戸数'!$A$1:$G$1048576,7,FALSE),0)</f>
        <v>322</v>
      </c>
      <c r="C31" s="33">
        <f>IFERROR(VLOOKUP($A31,'[2]11市町別戸数'!$A$1:$G$1048576,3,FALSE),0)</f>
        <v>178</v>
      </c>
      <c r="D31" s="33">
        <f>IFERROR(VLOOKUP($A31,'[2]11市町別戸数'!$A$1:$G$1048576,4,FALSE),0)</f>
        <v>97</v>
      </c>
      <c r="E31" s="33">
        <f>IFERROR(VLOOKUP($A31,'[2]11市町別戸数'!$A$1:$G$1048576,5,FALSE),0)</f>
        <v>1</v>
      </c>
      <c r="F31" s="33">
        <f>IFERROR(VLOOKUP($A31,'[2]11市町別戸数'!$A$1:$G$1048576,6,FALSE),0)</f>
        <v>46</v>
      </c>
      <c r="G31" s="33">
        <f>IFERROR(VLOOKUP($A31,'[2]11市町別マンション戸数'!A$1:C$1048576,3,FALSE),0)</f>
        <v>0</v>
      </c>
    </row>
    <row r="32" spans="1:7">
      <c r="A32" s="28" t="s">
        <v>57</v>
      </c>
      <c r="B32" s="33">
        <f>IFERROR(VLOOKUP($A32,'[2]11市町別戸数'!$A$1:$G$1048576,7,FALSE),0)</f>
        <v>76</v>
      </c>
      <c r="C32" s="33">
        <f>IFERROR(VLOOKUP($A32,'[2]11市町別戸数'!$A$1:$G$1048576,3,FALSE),0)</f>
        <v>49</v>
      </c>
      <c r="D32" s="33">
        <f>IFERROR(VLOOKUP($A32,'[2]11市町別戸数'!$A$1:$G$1048576,4,FALSE),0)</f>
        <v>11</v>
      </c>
      <c r="E32" s="33">
        <f>IFERROR(VLOOKUP($A32,'[2]11市町別戸数'!$A$1:$G$1048576,5,FALSE),0)</f>
        <v>2</v>
      </c>
      <c r="F32" s="33">
        <f>IFERROR(VLOOKUP($A32,'[2]11市町別戸数'!$A$1:$G$1048576,6,FALSE),0)</f>
        <v>14</v>
      </c>
      <c r="G32" s="33">
        <f>IFERROR(VLOOKUP($A32,'[2]11市町別マンション戸数'!A$1:C$1048576,3,FALSE),0)</f>
        <v>0</v>
      </c>
    </row>
    <row r="33" spans="1:7">
      <c r="A33" s="28" t="s">
        <v>36</v>
      </c>
      <c r="B33" s="33">
        <f>IFERROR(VLOOKUP($A33,'[2]11市町別戸数'!$A$1:$G$1048576,7,FALSE),0)</f>
        <v>98</v>
      </c>
      <c r="C33" s="33">
        <f>IFERROR(VLOOKUP($A33,'[2]11市町別戸数'!$A$1:$G$1048576,3,FALSE),0)</f>
        <v>81</v>
      </c>
      <c r="D33" s="33">
        <f>IFERROR(VLOOKUP($A33,'[2]11市町別戸数'!$A$1:$G$1048576,4,FALSE),0)</f>
        <v>15</v>
      </c>
      <c r="E33" s="33">
        <f>IFERROR(VLOOKUP($A33,'[2]11市町別戸数'!$A$1:$G$1048576,5,FALSE),0)</f>
        <v>1</v>
      </c>
      <c r="F33" s="33">
        <f>IFERROR(VLOOKUP($A33,'[2]11市町別戸数'!$A$1:$G$1048576,6,FALSE),0)</f>
        <v>1</v>
      </c>
      <c r="G33" s="33">
        <f>IFERROR(VLOOKUP($A33,'[2]11市町別マンション戸数'!A$1:C$1048576,3,FALSE),0)</f>
        <v>0</v>
      </c>
    </row>
    <row r="34" spans="1:7">
      <c r="A34" s="28" t="s">
        <v>32</v>
      </c>
      <c r="B34" s="33">
        <f>IFERROR(VLOOKUP($A34,'[2]11市町別戸数'!$A$1:$G$1048576,7,FALSE),0)</f>
        <v>311</v>
      </c>
      <c r="C34" s="33">
        <f>IFERROR(VLOOKUP($A34,'[2]11市町別戸数'!$A$1:$G$1048576,3,FALSE),0)</f>
        <v>190</v>
      </c>
      <c r="D34" s="33">
        <f>IFERROR(VLOOKUP($A34,'[2]11市町別戸数'!$A$1:$G$1048576,4,FALSE),0)</f>
        <v>88</v>
      </c>
      <c r="E34" s="33">
        <f>IFERROR(VLOOKUP($A34,'[2]11市町別戸数'!$A$1:$G$1048576,5,FALSE),0)</f>
        <v>0</v>
      </c>
      <c r="F34" s="33">
        <f>IFERROR(VLOOKUP($A34,'[2]11市町別戸数'!$A$1:$G$1048576,6,FALSE),0)</f>
        <v>33</v>
      </c>
      <c r="G34" s="33">
        <f>IFERROR(VLOOKUP($A34,'[2]11市町別マンション戸数'!A$1:C$1048576,3,FALSE),0)</f>
        <v>0</v>
      </c>
    </row>
    <row r="35" spans="1:7">
      <c r="A35" s="28" t="s">
        <v>23</v>
      </c>
      <c r="B35" s="33">
        <f>IFERROR(VLOOKUP($A35,'[2]11市町別戸数'!$A$1:$G$1048576,7,FALSE),0)</f>
        <v>252</v>
      </c>
      <c r="C35" s="33">
        <f>IFERROR(VLOOKUP($A35,'[2]11市町別戸数'!$A$1:$G$1048576,3,FALSE),0)</f>
        <v>130</v>
      </c>
      <c r="D35" s="33">
        <f>IFERROR(VLOOKUP($A35,'[2]11市町別戸数'!$A$1:$G$1048576,4,FALSE),0)</f>
        <v>92</v>
      </c>
      <c r="E35" s="33">
        <f>IFERROR(VLOOKUP($A35,'[2]11市町別戸数'!$A$1:$G$1048576,5,FALSE),0)</f>
        <v>1</v>
      </c>
      <c r="F35" s="33">
        <f>IFERROR(VLOOKUP($A35,'[2]11市町別戸数'!$A$1:$G$1048576,6,FALSE),0)</f>
        <v>29</v>
      </c>
      <c r="G35" s="33">
        <f>IFERROR(VLOOKUP($A35,'[2]11市町別マンション戸数'!A$1:C$1048576,3,FALSE),0)</f>
        <v>0</v>
      </c>
    </row>
    <row r="36" spans="1:7">
      <c r="A36" s="28" t="s">
        <v>34</v>
      </c>
      <c r="B36" s="33">
        <f>IFERROR(VLOOKUP($A36,'[2]11市町別戸数'!$A$1:$G$1048576,7,FALSE),0)</f>
        <v>145</v>
      </c>
      <c r="C36" s="33">
        <f>IFERROR(VLOOKUP($A36,'[2]11市町別戸数'!$A$1:$G$1048576,3,FALSE),0)</f>
        <v>124</v>
      </c>
      <c r="D36" s="33">
        <f>IFERROR(VLOOKUP($A36,'[2]11市町別戸数'!$A$1:$G$1048576,4,FALSE),0)</f>
        <v>8</v>
      </c>
      <c r="E36" s="33">
        <f>IFERROR(VLOOKUP($A36,'[2]11市町別戸数'!$A$1:$G$1048576,5,FALSE),0)</f>
        <v>0</v>
      </c>
      <c r="F36" s="33">
        <f>IFERROR(VLOOKUP($A36,'[2]11市町別戸数'!$A$1:$G$1048576,6,FALSE),0)</f>
        <v>13</v>
      </c>
      <c r="G36" s="33">
        <f>IFERROR(VLOOKUP($A36,'[2]11市町別マンション戸数'!A$1:C$1048576,3,FALSE),0)</f>
        <v>0</v>
      </c>
    </row>
    <row r="37" spans="1:7">
      <c r="A37" s="28" t="s">
        <v>20</v>
      </c>
      <c r="B37" s="33">
        <f>IFERROR(VLOOKUP($A37,'[2]11市町別戸数'!$A$1:$G$1048576,7,FALSE),0)</f>
        <v>19</v>
      </c>
      <c r="C37" s="33">
        <f>IFERROR(VLOOKUP($A37,'[2]11市町別戸数'!$A$1:$G$1048576,3,FALSE),0)</f>
        <v>18</v>
      </c>
      <c r="D37" s="33">
        <f>IFERROR(VLOOKUP($A37,'[2]11市町別戸数'!$A$1:$G$1048576,4,FALSE),0)</f>
        <v>0</v>
      </c>
      <c r="E37" s="33">
        <f>IFERROR(VLOOKUP($A37,'[2]11市町別戸数'!$A$1:$G$1048576,5,FALSE),0)</f>
        <v>1</v>
      </c>
      <c r="F37" s="33">
        <f>IFERROR(VLOOKUP($A37,'[2]11市町別戸数'!$A$1:$G$1048576,6,FALSE),0)</f>
        <v>0</v>
      </c>
      <c r="G37" s="33">
        <f>IFERROR(VLOOKUP($A37,'[2]11市町別マンション戸数'!A$1:C$1048576,3,FALSE),0)</f>
        <v>0</v>
      </c>
    </row>
    <row r="38" spans="1:7">
      <c r="A38" s="29" t="s">
        <v>64</v>
      </c>
      <c r="B38" s="33">
        <f>IFERROR(VLOOKUP($A38,'[2]11市町別戸数'!$A$1:$G$1048576,7,FALSE),0)</f>
        <v>29</v>
      </c>
      <c r="C38" s="33">
        <f>IFERROR(VLOOKUP($A38,'[2]11市町別戸数'!$A$1:$G$1048576,3,FALSE),0)</f>
        <v>19</v>
      </c>
      <c r="D38" s="33">
        <f>IFERROR(VLOOKUP($A38,'[2]11市町別戸数'!$A$1:$G$1048576,4,FALSE),0)</f>
        <v>10</v>
      </c>
      <c r="E38" s="33">
        <f>IFERROR(VLOOKUP($A38,'[2]11市町別戸数'!$A$1:$G$1048576,5,FALSE),0)</f>
        <v>0</v>
      </c>
      <c r="F38" s="33">
        <f>IFERROR(VLOOKUP($A38,'[2]11市町別戸数'!$A$1:$G$1048576,6,FALSE),0)</f>
        <v>0</v>
      </c>
      <c r="G38" s="33">
        <f>IFERROR(VLOOKUP($A38,'[2]11市町別マンション戸数'!A$1:C$1048576,3,FALSE),0)</f>
        <v>0</v>
      </c>
    </row>
    <row r="39" spans="1:7">
      <c r="A39" s="28" t="s">
        <v>62</v>
      </c>
      <c r="B39" s="33">
        <f>IFERROR(VLOOKUP($A39,'[2]11市町別戸数'!$A$1:$G$1048576,7,FALSE),0)</f>
        <v>15</v>
      </c>
      <c r="C39" s="33">
        <f>IFERROR(VLOOKUP($A39,'[2]11市町別戸数'!$A$1:$G$1048576,3,FALSE),0)</f>
        <v>14</v>
      </c>
      <c r="D39" s="33">
        <f>IFERROR(VLOOKUP($A39,'[2]11市町別戸数'!$A$1:$G$1048576,4,FALSE),0)</f>
        <v>0</v>
      </c>
      <c r="E39" s="33">
        <f>IFERROR(VLOOKUP($A39,'[2]11市町別戸数'!$A$1:$G$1048576,5,FALSE),0)</f>
        <v>1</v>
      </c>
      <c r="F39" s="33">
        <f>IFERROR(VLOOKUP($A39,'[2]11市町別戸数'!$A$1:$G$1048576,6,FALSE),0)</f>
        <v>0</v>
      </c>
      <c r="G39" s="33">
        <f>IFERROR(VLOOKUP($A39,'[2]11市町別マンション戸数'!A$1:C$1048576,3,FALSE),0)</f>
        <v>0</v>
      </c>
    </row>
    <row r="40" spans="1:7">
      <c r="A40" s="28" t="s">
        <v>16</v>
      </c>
      <c r="B40" s="33">
        <f>IFERROR(VLOOKUP($A40,'[2]11市町別戸数'!$A$1:$G$1048576,7,FALSE),0)</f>
        <v>9</v>
      </c>
      <c r="C40" s="33">
        <f>IFERROR(VLOOKUP($A40,'[2]11市町別戸数'!$A$1:$G$1048576,3,FALSE),0)</f>
        <v>9</v>
      </c>
      <c r="D40" s="33">
        <f>IFERROR(VLOOKUP($A40,'[2]11市町別戸数'!$A$1:$G$1048576,4,FALSE),0)</f>
        <v>0</v>
      </c>
      <c r="E40" s="33">
        <f>IFERROR(VLOOKUP($A40,'[2]11市町別戸数'!$A$1:$G$1048576,5,FALSE),0)</f>
        <v>0</v>
      </c>
      <c r="F40" s="33">
        <f>IFERROR(VLOOKUP($A40,'[2]11市町別戸数'!$A$1:$G$1048576,6,FALSE),0)</f>
        <v>0</v>
      </c>
      <c r="G40" s="33">
        <f>IFERROR(VLOOKUP($A40,'[2]11市町別マンション戸数'!A$1:C$1048576,3,FALSE),0)</f>
        <v>0</v>
      </c>
    </row>
    <row r="41" spans="1:7">
      <c r="A41" s="29" t="s">
        <v>37</v>
      </c>
      <c r="B41" s="33">
        <f>IFERROR(VLOOKUP($A41,'[2]11市町別戸数'!$A$1:$G$1048576,7,FALSE),0)</f>
        <v>8</v>
      </c>
      <c r="C41" s="33">
        <f>IFERROR(VLOOKUP($A41,'[2]11市町別戸数'!$A$1:$G$1048576,3,FALSE),0)</f>
        <v>8</v>
      </c>
      <c r="D41" s="33">
        <f>IFERROR(VLOOKUP($A41,'[2]11市町別戸数'!$A$1:$G$1048576,4,FALSE),0)</f>
        <v>0</v>
      </c>
      <c r="E41" s="33">
        <f>IFERROR(VLOOKUP($A41,'[2]11市町別戸数'!$A$1:$G$1048576,5,FALSE),0)</f>
        <v>0</v>
      </c>
      <c r="F41" s="33">
        <f>IFERROR(VLOOKUP($A41,'[2]11市町別戸数'!$A$1:$G$1048576,6,FALSE),0)</f>
        <v>0</v>
      </c>
      <c r="G41" s="33">
        <f>IFERROR(VLOOKUP($A41,'[2]11市町別マンション戸数'!A$1:C$1048576,3,FALSE),0)</f>
        <v>0</v>
      </c>
    </row>
    <row r="42" spans="1:7">
      <c r="A42" s="28" t="s">
        <v>33</v>
      </c>
      <c r="B42" s="33">
        <f>IFERROR(VLOOKUP($A42,'[2]11市町別戸数'!$A$1:$G$1048576,7,FALSE),0)</f>
        <v>128</v>
      </c>
      <c r="C42" s="33">
        <f>IFERROR(VLOOKUP($A42,'[2]11市町別戸数'!$A$1:$G$1048576,3,FALSE),0)</f>
        <v>107</v>
      </c>
      <c r="D42" s="33">
        <f>IFERROR(VLOOKUP($A42,'[2]11市町別戸数'!$A$1:$G$1048576,4,FALSE),0)</f>
        <v>1</v>
      </c>
      <c r="E42" s="33">
        <f>IFERROR(VLOOKUP($A42,'[2]11市町別戸数'!$A$1:$G$1048576,5,FALSE),0)</f>
        <v>0</v>
      </c>
      <c r="F42" s="33">
        <f>IFERROR(VLOOKUP($A42,'[2]11市町別戸数'!$A$1:$G$1048576,6,FALSE),0)</f>
        <v>20</v>
      </c>
      <c r="G42" s="33">
        <f>IFERROR(VLOOKUP($A42,'[2]11市町別マンション戸数'!A$1:C$1048576,3,FALSE),0)</f>
        <v>0</v>
      </c>
    </row>
    <row r="43" spans="1:7">
      <c r="A43" s="28" t="s">
        <v>56</v>
      </c>
      <c r="B43" s="33">
        <f>IFERROR(VLOOKUP($A43,'[2]11市町別戸数'!$A$1:$G$1048576,7,FALSE),0)</f>
        <v>203</v>
      </c>
      <c r="C43" s="33">
        <f>IFERROR(VLOOKUP($A43,'[2]11市町別戸数'!$A$1:$G$1048576,3,FALSE),0)</f>
        <v>111</v>
      </c>
      <c r="D43" s="33">
        <f>IFERROR(VLOOKUP($A43,'[2]11市町別戸数'!$A$1:$G$1048576,4,FALSE),0)</f>
        <v>58</v>
      </c>
      <c r="E43" s="33">
        <f>IFERROR(VLOOKUP($A43,'[2]11市町別戸数'!$A$1:$G$1048576,5,FALSE),0)</f>
        <v>0</v>
      </c>
      <c r="F43" s="33">
        <f>IFERROR(VLOOKUP($A43,'[2]11市町別戸数'!$A$1:$G$1048576,6,FALSE),0)</f>
        <v>34</v>
      </c>
      <c r="G43" s="33">
        <f>IFERROR(VLOOKUP($A43,'[2]11市町別マンション戸数'!A$1:C$1048576,3,FALSE),0)</f>
        <v>0</v>
      </c>
    </row>
    <row r="44" spans="1:7">
      <c r="A44" s="28" t="s">
        <v>18</v>
      </c>
      <c r="B44" s="33">
        <f>IFERROR(VLOOKUP($A44,'[2]11市町別戸数'!$A$1:$G$1048576,7,FALSE),0)</f>
        <v>282</v>
      </c>
      <c r="C44" s="33">
        <f>IFERROR(VLOOKUP($A44,'[2]11市町別戸数'!$A$1:$G$1048576,3,FALSE),0)</f>
        <v>131</v>
      </c>
      <c r="D44" s="33">
        <f>IFERROR(VLOOKUP($A44,'[2]11市町別戸数'!$A$1:$G$1048576,4,FALSE),0)</f>
        <v>105</v>
      </c>
      <c r="E44" s="33">
        <f>IFERROR(VLOOKUP($A44,'[2]11市町別戸数'!$A$1:$G$1048576,5,FALSE),0)</f>
        <v>0</v>
      </c>
      <c r="F44" s="33">
        <f>IFERROR(VLOOKUP($A44,'[2]11市町別戸数'!$A$1:$G$1048576,6,FALSE),0)</f>
        <v>46</v>
      </c>
      <c r="G44" s="33">
        <f>IFERROR(VLOOKUP($A44,'[2]11市町別マンション戸数'!A$1:C$1048576,3,FALSE),0)</f>
        <v>0</v>
      </c>
    </row>
    <row r="45" spans="1:7">
      <c r="A45" s="28" t="s">
        <v>3</v>
      </c>
      <c r="B45" s="33">
        <f>IFERROR(VLOOKUP($A45,'[2]11市町別戸数'!$A$1:$G$1048576,7,FALSE),0)</f>
        <v>62</v>
      </c>
      <c r="C45" s="33">
        <f>IFERROR(VLOOKUP($A45,'[2]11市町別戸数'!$A$1:$G$1048576,3,FALSE),0)</f>
        <v>49</v>
      </c>
      <c r="D45" s="33">
        <f>IFERROR(VLOOKUP($A45,'[2]11市町別戸数'!$A$1:$G$1048576,4,FALSE),0)</f>
        <v>11</v>
      </c>
      <c r="E45" s="33">
        <f>IFERROR(VLOOKUP($A45,'[2]11市町別戸数'!$A$1:$G$1048576,5,FALSE),0)</f>
        <v>2</v>
      </c>
      <c r="F45" s="33">
        <f>IFERROR(VLOOKUP($A45,'[2]11市町別戸数'!$A$1:$G$1048576,6,FALSE),0)</f>
        <v>0</v>
      </c>
      <c r="G45" s="33">
        <f>IFERROR(VLOOKUP($A45,'[2]11市町別マンション戸数'!A$1:C$1048576,3,FALSE),0)</f>
        <v>0</v>
      </c>
    </row>
    <row r="46" spans="1:7">
      <c r="A46" s="28" t="s">
        <v>53</v>
      </c>
      <c r="B46" s="33">
        <f>IFERROR(VLOOKUP($A46,'[2]11市町別戸数'!$A$1:$G$1048576,7,FALSE),0)</f>
        <v>168</v>
      </c>
      <c r="C46" s="33">
        <f>IFERROR(VLOOKUP($A46,'[2]11市町別戸数'!$A$1:$G$1048576,3,FALSE),0)</f>
        <v>103</v>
      </c>
      <c r="D46" s="33">
        <f>IFERROR(VLOOKUP($A46,'[2]11市町別戸数'!$A$1:$G$1048576,4,FALSE),0)</f>
        <v>50</v>
      </c>
      <c r="E46" s="33">
        <f>IFERROR(VLOOKUP($A46,'[2]11市町別戸数'!$A$1:$G$1048576,5,FALSE),0)</f>
        <v>1</v>
      </c>
      <c r="F46" s="33">
        <f>IFERROR(VLOOKUP($A46,'[2]11市町別戸数'!$A$1:$G$1048576,6,FALSE),0)</f>
        <v>14</v>
      </c>
      <c r="G46" s="33">
        <f>IFERROR(VLOOKUP($A46,'[2]11市町別マンション戸数'!A$1:C$1048576,3,FALSE),0)</f>
        <v>0</v>
      </c>
    </row>
    <row r="47" spans="1:7">
      <c r="A47" s="28" t="s">
        <v>1</v>
      </c>
      <c r="B47" s="33">
        <f>IFERROR(VLOOKUP($A47,'[2]11市町別戸数'!$A$1:$G$1048576,7,FALSE),0)</f>
        <v>9</v>
      </c>
      <c r="C47" s="33">
        <f>IFERROR(VLOOKUP($A47,'[2]11市町別戸数'!$A$1:$G$1048576,3,FALSE),0)</f>
        <v>9</v>
      </c>
      <c r="D47" s="33">
        <f>IFERROR(VLOOKUP($A47,'[2]11市町別戸数'!$A$1:$G$1048576,4,FALSE),0)</f>
        <v>0</v>
      </c>
      <c r="E47" s="33">
        <f>IFERROR(VLOOKUP($A47,'[2]11市町別戸数'!$A$1:$G$1048576,5,FALSE),0)</f>
        <v>0</v>
      </c>
      <c r="F47" s="33">
        <f>IFERROR(VLOOKUP($A47,'[2]11市町別戸数'!$A$1:$G$1048576,6,FALSE),0)</f>
        <v>0</v>
      </c>
      <c r="G47" s="33">
        <f>IFERROR(VLOOKUP($A47,'[2]11市町別マンション戸数'!A$1:C$1048576,3,FALSE),0)</f>
        <v>0</v>
      </c>
    </row>
    <row r="48" spans="1:7">
      <c r="A48" s="30" t="s">
        <v>63</v>
      </c>
      <c r="B48" s="33">
        <f>IFERROR(VLOOKUP($A48,'[2]11市町別戸数'!$A$1:$G$1048576,7,FALSE),0)</f>
        <v>49</v>
      </c>
      <c r="C48" s="33">
        <f>IFERROR(VLOOKUP($A48,'[2]11市町別戸数'!$A$1:$G$1048576,3,FALSE),0)</f>
        <v>38</v>
      </c>
      <c r="D48" s="33">
        <f>IFERROR(VLOOKUP($A48,'[2]11市町別戸数'!$A$1:$G$1048576,4,FALSE),0)</f>
        <v>0</v>
      </c>
      <c r="E48" s="33">
        <f>IFERROR(VLOOKUP($A48,'[2]11市町別戸数'!$A$1:$G$1048576,5,FALSE),0)</f>
        <v>0</v>
      </c>
      <c r="F48" s="33">
        <f>IFERROR(VLOOKUP($A48,'[2]11市町別戸数'!$A$1:$G$1048576,6,FALSE),0)</f>
        <v>11</v>
      </c>
      <c r="G48" s="33">
        <f>IFERROR(VLOOKUP($A48,'[2]11市町別マンション戸数'!A$1:C$1048576,3,FALSE),0)</f>
        <v>0</v>
      </c>
    </row>
    <row r="49" spans="1:7">
      <c r="A49" s="31" t="s">
        <v>25</v>
      </c>
      <c r="B49" s="33">
        <f t="shared" ref="B49:G49" si="2">SUM(B4:B48)-B7-B15</f>
        <v>21271</v>
      </c>
      <c r="C49" s="33">
        <f t="shared" si="2"/>
        <v>11425</v>
      </c>
      <c r="D49" s="33">
        <f t="shared" si="2"/>
        <v>5965</v>
      </c>
      <c r="E49" s="33">
        <f t="shared" si="2"/>
        <v>126</v>
      </c>
      <c r="F49" s="33">
        <f t="shared" si="2"/>
        <v>3755</v>
      </c>
      <c r="G49" s="33">
        <f t="shared" si="2"/>
        <v>377</v>
      </c>
    </row>
  </sheetData>
  <phoneticPr fontId="10" type="Hiragana"/>
  <pageMargins left="0.7" right="0.7" top="0.75" bottom="0.75" header="0.3" footer="0.3"/>
  <pageSetup paperSize="9" fitToWidth="1" fitToHeight="1" orientation="portrait" usePrinterDefaults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51"/>
  <sheetViews>
    <sheetView tabSelected="1" zoomScaleSheetLayoutView="85" workbookViewId="0">
      <selection activeCell="Q7" sqref="Q7"/>
    </sheetView>
  </sheetViews>
  <sheetFormatPr defaultRowHeight="13.5"/>
  <cols>
    <col min="1" max="6" width="9.875" style="2" customWidth="1"/>
    <col min="7" max="8" width="9" style="2" customWidth="1"/>
    <col min="9" max="9" width="5.25" style="2" hidden="1" customWidth="1"/>
    <col min="10" max="10" width="2.125" style="2" hidden="1" customWidth="1"/>
    <col min="11" max="11" width="4.625" style="2" hidden="1" customWidth="1"/>
    <col min="12" max="12" width="5.375" style="2" hidden="1" customWidth="1"/>
    <col min="13" max="13" width="4.875" style="2" hidden="1" customWidth="1"/>
    <col min="14" max="14" width="5.625" style="2" hidden="1" customWidth="1"/>
    <col min="15" max="15" width="6" style="2" hidden="1" customWidth="1"/>
    <col min="16" max="16" width="6.875" style="2" hidden="1" customWidth="1"/>
    <col min="17" max="16384" width="9" style="2" customWidth="1"/>
  </cols>
  <sheetData>
    <row r="1" spans="1:16" s="3" customFormat="1" ht="20.100000000000001" customHeight="1">
      <c r="A1" s="38"/>
      <c r="D1" s="14"/>
      <c r="E1" s="14" t="s">
        <v>27</v>
      </c>
      <c r="F1" s="39" t="s">
        <v>85</v>
      </c>
      <c r="G1" s="17"/>
      <c r="I1" s="20"/>
      <c r="J1" s="23"/>
      <c r="K1" s="23"/>
      <c r="L1" s="23"/>
      <c r="M1" s="23"/>
      <c r="N1" s="23"/>
      <c r="O1" s="23"/>
      <c r="P1" s="23"/>
    </row>
    <row r="2" spans="1:16" s="3" customFormat="1">
      <c r="A2" s="38"/>
      <c r="B2" s="4"/>
      <c r="C2" s="4"/>
      <c r="D2" s="4"/>
      <c r="E2" s="4"/>
      <c r="F2" s="4"/>
      <c r="G2" s="18" t="s">
        <v>6</v>
      </c>
      <c r="I2" s="20"/>
      <c r="J2" s="23"/>
      <c r="K2" s="23"/>
      <c r="L2" s="23"/>
      <c r="M2" s="23"/>
      <c r="N2" s="23"/>
      <c r="O2" s="23"/>
      <c r="P2" s="23"/>
    </row>
    <row r="3" spans="1:16" s="4" customFormat="1" ht="12.95" customHeight="1">
      <c r="A3" s="27" t="s">
        <v>81</v>
      </c>
      <c r="B3" s="32" t="s">
        <v>82</v>
      </c>
      <c r="C3" s="27" t="s">
        <v>59</v>
      </c>
      <c r="D3" s="27" t="s">
        <v>83</v>
      </c>
      <c r="E3" s="34" t="s">
        <v>84</v>
      </c>
      <c r="F3" s="27" t="s">
        <v>21</v>
      </c>
      <c r="G3" s="26" t="s">
        <v>24</v>
      </c>
      <c r="I3" s="21" t="s">
        <v>66</v>
      </c>
      <c r="J3" s="21"/>
      <c r="K3" s="23"/>
      <c r="L3" s="23"/>
      <c r="M3" s="23"/>
      <c r="N3" s="23"/>
      <c r="O3" s="23"/>
      <c r="P3" s="23"/>
    </row>
    <row r="4" spans="1:16" s="4" customFormat="1">
      <c r="A4" s="28" t="s">
        <v>40</v>
      </c>
      <c r="B4" s="33">
        <f>IFERROR(VLOOKUP($A4,'[1]11市町別戸数'!$A:$G,7,FALSE),0)</f>
        <v>1791</v>
      </c>
      <c r="C4" s="33">
        <f>IFERROR(VLOOKUP($A4,'[1]11市町別戸数'!$A:$G,3,FALSE),0)</f>
        <v>706</v>
      </c>
      <c r="D4" s="33">
        <f>IFERROR(VLOOKUP($A4,'[1]11市町別戸数'!$A:$G,4,FALSE),0)</f>
        <v>712</v>
      </c>
      <c r="E4" s="33">
        <f>IFERROR(VLOOKUP($A4,'[1]11市町別戸数'!$A:$G,5,FALSE),0)</f>
        <v>4</v>
      </c>
      <c r="F4" s="33">
        <f>IFERROR(VLOOKUP($A4,'[1]11市町別戸数'!$A:$G,6,FALSE),0)</f>
        <v>369</v>
      </c>
      <c r="G4" s="33">
        <f>IFERROR(VLOOKUP($A4,'[1]11市町別マンション戸数'!A:C,3,FALSE),0)</f>
        <v>125</v>
      </c>
      <c r="I4" s="22" t="s">
        <v>39</v>
      </c>
      <c r="J4" s="20"/>
      <c r="K4" s="24"/>
      <c r="L4" s="24" t="s">
        <v>65</v>
      </c>
      <c r="M4" s="23"/>
      <c r="N4" s="23"/>
      <c r="O4" s="23"/>
      <c r="P4" s="23"/>
    </row>
    <row r="5" spans="1:16">
      <c r="A5" s="28" t="s">
        <v>12</v>
      </c>
      <c r="B5" s="33">
        <f>IFERROR(VLOOKUP($A5,'[1]11市町別戸数'!$A:$G,7,FALSE),0)</f>
        <v>1597</v>
      </c>
      <c r="C5" s="33">
        <f>IFERROR(VLOOKUP($A5,'[1]11市町別戸数'!$A:$G,3,FALSE),0)</f>
        <v>589</v>
      </c>
      <c r="D5" s="33">
        <f>IFERROR(VLOOKUP($A5,'[1]11市町別戸数'!$A:$G,4,FALSE),0)</f>
        <v>634</v>
      </c>
      <c r="E5" s="33">
        <f>IFERROR(VLOOKUP($A5,'[1]11市町別戸数'!$A:$G,5,FALSE),0)</f>
        <v>1</v>
      </c>
      <c r="F5" s="33">
        <f>IFERROR(VLOOKUP($A5,'[1]11市町別戸数'!$A:$G,6,FALSE),0)</f>
        <v>373</v>
      </c>
      <c r="G5" s="33">
        <f>IFERROR(VLOOKUP($A5,'[1]11市町別マンション戸数'!A:C,3,FALSE),0)</f>
        <v>77</v>
      </c>
      <c r="I5" s="22" t="str">
        <f t="shared" ref="I5:I50" si="0">IF(SUM(B5:E5)=A5,"○","×")</f>
        <v>×</v>
      </c>
      <c r="J5" s="20"/>
      <c r="K5" s="25" t="s">
        <v>31</v>
      </c>
      <c r="L5" s="24" t="str">
        <f>IF(SUM(A5:A7)=A8,"○","×")</f>
        <v>×</v>
      </c>
      <c r="M5" s="23"/>
      <c r="N5" s="23"/>
      <c r="O5" s="23"/>
      <c r="P5" s="23"/>
    </row>
    <row r="6" spans="1:16">
      <c r="A6" s="28" t="s">
        <v>10</v>
      </c>
      <c r="B6" s="33">
        <f>IFERROR(VLOOKUP($A6,'[1]11市町別戸数'!$A:$G,7,FALSE),0)</f>
        <v>1193</v>
      </c>
      <c r="C6" s="33">
        <f>IFERROR(VLOOKUP($A6,'[1]11市町別戸数'!$A:$G,3,FALSE),0)</f>
        <v>637</v>
      </c>
      <c r="D6" s="33">
        <f>IFERROR(VLOOKUP($A6,'[1]11市町別戸数'!$A:$G,4,FALSE),0)</f>
        <v>387</v>
      </c>
      <c r="E6" s="33">
        <f>IFERROR(VLOOKUP($A6,'[1]11市町別戸数'!$A:$G,5,FALSE),0)</f>
        <v>4</v>
      </c>
      <c r="F6" s="33">
        <f>IFERROR(VLOOKUP($A6,'[1]11市町別戸数'!$A:$G,6,FALSE),0)</f>
        <v>165</v>
      </c>
      <c r="G6" s="33">
        <f>IFERROR(VLOOKUP($A6,'[1]11市町別マンション戸数'!A:C,3,FALSE),0)</f>
        <v>0</v>
      </c>
      <c r="I6" s="22" t="str">
        <f t="shared" si="0"/>
        <v>×</v>
      </c>
      <c r="J6" s="20"/>
      <c r="K6" s="25" t="s">
        <v>68</v>
      </c>
      <c r="L6" s="24" t="str">
        <f>IF(SUM(A9:A15)=A16,"○","×")</f>
        <v>×</v>
      </c>
      <c r="M6" s="23"/>
      <c r="N6" s="23"/>
      <c r="O6" s="23"/>
      <c r="P6" s="23"/>
    </row>
    <row r="7" spans="1:16">
      <c r="A7" s="28" t="s">
        <v>41</v>
      </c>
      <c r="B7" s="33">
        <f t="shared" ref="B7:G7" si="1">SUM(B4:B6)</f>
        <v>4581</v>
      </c>
      <c r="C7" s="33">
        <f t="shared" si="1"/>
        <v>1932</v>
      </c>
      <c r="D7" s="33">
        <f t="shared" si="1"/>
        <v>1733</v>
      </c>
      <c r="E7" s="33">
        <f t="shared" si="1"/>
        <v>9</v>
      </c>
      <c r="F7" s="33">
        <f t="shared" si="1"/>
        <v>907</v>
      </c>
      <c r="G7" s="33">
        <f t="shared" si="1"/>
        <v>202</v>
      </c>
      <c r="I7" s="22" t="str">
        <f t="shared" si="0"/>
        <v>×</v>
      </c>
      <c r="J7" s="20"/>
      <c r="K7" s="23"/>
      <c r="L7" s="23" t="s">
        <v>44</v>
      </c>
      <c r="M7" s="23"/>
      <c r="N7" s="23"/>
      <c r="O7" s="23"/>
      <c r="P7" s="23"/>
    </row>
    <row r="8" spans="1:16">
      <c r="A8" s="28" t="s">
        <v>4</v>
      </c>
      <c r="B8" s="33">
        <f>IFERROR(VLOOKUP($A8,'[1]11市町別戸数'!$A:$G,7,FALSE),0)</f>
        <v>1625</v>
      </c>
      <c r="C8" s="33">
        <f>IFERROR(VLOOKUP($A8,'[1]11市町別戸数'!$A:$G,3,FALSE),0)</f>
        <v>596</v>
      </c>
      <c r="D8" s="33">
        <f>IFERROR(VLOOKUP($A8,'[1]11市町別戸数'!$A:$G,4,FALSE),0)</f>
        <v>782</v>
      </c>
      <c r="E8" s="33">
        <f>IFERROR(VLOOKUP($A8,'[1]11市町別戸数'!$A:$G,5,FALSE),0)</f>
        <v>10</v>
      </c>
      <c r="F8" s="33">
        <f>IFERROR(VLOOKUP($A8,'[1]11市町別戸数'!$A:$G,6,FALSE),0)</f>
        <v>237</v>
      </c>
      <c r="G8" s="33">
        <f>IFERROR(VLOOKUP($A8,'[1]11市町別マンション戸数'!A:C,3,FALSE),0)</f>
        <v>27</v>
      </c>
      <c r="I8" s="22" t="str">
        <f t="shared" si="0"/>
        <v>×</v>
      </c>
      <c r="J8" s="20"/>
      <c r="K8" s="23"/>
      <c r="L8" s="23"/>
      <c r="M8" s="23"/>
      <c r="N8" s="23"/>
      <c r="O8" s="23"/>
      <c r="P8" s="23"/>
    </row>
    <row r="9" spans="1:16">
      <c r="A9" s="28" t="s">
        <v>42</v>
      </c>
      <c r="B9" s="33">
        <f>IFERROR(VLOOKUP($A9,'[1]11市町別戸数'!$A:$G,7,FALSE),0)</f>
        <v>769</v>
      </c>
      <c r="C9" s="33">
        <f>IFERROR(VLOOKUP($A9,'[1]11市町別戸数'!$A:$G,3,FALSE),0)</f>
        <v>420</v>
      </c>
      <c r="D9" s="33">
        <f>IFERROR(VLOOKUP($A9,'[1]11市町別戸数'!$A:$G,4,FALSE),0)</f>
        <v>188</v>
      </c>
      <c r="E9" s="33">
        <f>IFERROR(VLOOKUP($A9,'[1]11市町別戸数'!$A:$G,5,FALSE),0)</f>
        <v>2</v>
      </c>
      <c r="F9" s="33">
        <f>IFERROR(VLOOKUP($A9,'[1]11市町別戸数'!$A:$G,6,FALSE),0)</f>
        <v>159</v>
      </c>
      <c r="G9" s="33">
        <f>IFERROR(VLOOKUP($A9,'[1]11市町別マンション戸数'!A:C,3,FALSE),0)</f>
        <v>0</v>
      </c>
      <c r="I9" s="22" t="str">
        <f t="shared" si="0"/>
        <v>×</v>
      </c>
      <c r="J9" s="20"/>
      <c r="K9" s="23" t="s">
        <v>25</v>
      </c>
      <c r="L9" s="23"/>
      <c r="M9" s="23"/>
      <c r="N9" s="23"/>
      <c r="O9" s="23"/>
      <c r="P9" s="23"/>
    </row>
    <row r="10" spans="1:16">
      <c r="A10" s="28" t="s">
        <v>45</v>
      </c>
      <c r="B10" s="33">
        <f>IFERROR(VLOOKUP($A10,'[1]11市町別戸数'!$A:$G,7,FALSE),0)</f>
        <v>525</v>
      </c>
      <c r="C10" s="33">
        <f>IFERROR(VLOOKUP($A10,'[1]11市町別戸数'!$A:$G,3,FALSE),0)</f>
        <v>362</v>
      </c>
      <c r="D10" s="33">
        <f>IFERROR(VLOOKUP($A10,'[1]11市町別戸数'!$A:$G,4,FALSE),0)</f>
        <v>77</v>
      </c>
      <c r="E10" s="33">
        <f>IFERROR(VLOOKUP($A10,'[1]11市町別戸数'!$A:$G,5,FALSE),0)</f>
        <v>3</v>
      </c>
      <c r="F10" s="33">
        <f>IFERROR(VLOOKUP($A10,'[1]11市町別戸数'!$A:$G,6,FALSE),0)</f>
        <v>83</v>
      </c>
      <c r="G10" s="33">
        <f>IFERROR(VLOOKUP($A10,'[1]11市町別マンション戸数'!A:C,3,FALSE),0)</f>
        <v>0</v>
      </c>
      <c r="I10" s="22" t="str">
        <f t="shared" si="0"/>
        <v>×</v>
      </c>
      <c r="J10" s="20"/>
      <c r="K10" s="26" t="s">
        <v>11</v>
      </c>
      <c r="L10" s="26" t="s">
        <v>13</v>
      </c>
      <c r="M10" s="26" t="s">
        <v>9</v>
      </c>
      <c r="N10" s="26" t="s">
        <v>17</v>
      </c>
      <c r="O10" s="26" t="s">
        <v>22</v>
      </c>
      <c r="P10" s="26" t="s">
        <v>24</v>
      </c>
    </row>
    <row r="11" spans="1:16">
      <c r="A11" s="28" t="s">
        <v>46</v>
      </c>
      <c r="B11" s="33">
        <f>IFERROR(VLOOKUP($A11,'[1]11市町別戸数'!$A:$G,7,FALSE),0)</f>
        <v>573</v>
      </c>
      <c r="C11" s="33">
        <f>IFERROR(VLOOKUP($A11,'[1]11市町別戸数'!$A:$G,3,FALSE),0)</f>
        <v>310</v>
      </c>
      <c r="D11" s="33">
        <f>IFERROR(VLOOKUP($A11,'[1]11市町別戸数'!$A:$G,4,FALSE),0)</f>
        <v>116</v>
      </c>
      <c r="E11" s="33">
        <f>IFERROR(VLOOKUP($A11,'[1]11市町別戸数'!$A:$G,5,FALSE),0)</f>
        <v>0</v>
      </c>
      <c r="F11" s="33">
        <f>IFERROR(VLOOKUP($A11,'[1]11市町別戸数'!$A:$G,6,FALSE),0)</f>
        <v>147</v>
      </c>
      <c r="G11" s="33">
        <f>IFERROR(VLOOKUP($A11,'[1]11市町別マンション戸数'!A:C,3,FALSE),0)</f>
        <v>0</v>
      </c>
      <c r="I11" s="22" t="str">
        <f t="shared" si="0"/>
        <v>×</v>
      </c>
      <c r="J11" s="20"/>
      <c r="K11" s="24" t="e">
        <f t="shared" ref="K11:P11" si="2">IF(A50=SUM(A5:A49)-A8-A16,"○","×")</f>
        <v>#VALUE!</v>
      </c>
      <c r="L11" s="24" t="str">
        <f t="shared" si="2"/>
        <v>×</v>
      </c>
      <c r="M11" s="24" t="str">
        <f t="shared" si="2"/>
        <v>×</v>
      </c>
      <c r="N11" s="24" t="str">
        <f t="shared" si="2"/>
        <v>×</v>
      </c>
      <c r="O11" s="24" t="str">
        <f t="shared" si="2"/>
        <v>×</v>
      </c>
      <c r="P11" s="24" t="str">
        <f t="shared" si="2"/>
        <v>×</v>
      </c>
    </row>
    <row r="12" spans="1:16">
      <c r="A12" s="28" t="s">
        <v>47</v>
      </c>
      <c r="B12" s="33">
        <f>IFERROR(VLOOKUP($A12,'[1]11市町別戸数'!$A:$G,7,FALSE),0)</f>
        <v>421</v>
      </c>
      <c r="C12" s="33">
        <f>IFERROR(VLOOKUP($A12,'[1]11市町別戸数'!$A:$G,3,FALSE),0)</f>
        <v>341</v>
      </c>
      <c r="D12" s="33">
        <f>IFERROR(VLOOKUP($A12,'[1]11市町別戸数'!$A:$G,4,FALSE),0)</f>
        <v>18</v>
      </c>
      <c r="E12" s="33">
        <f>IFERROR(VLOOKUP($A12,'[1]11市町別戸数'!$A:$G,5,FALSE),0)</f>
        <v>1</v>
      </c>
      <c r="F12" s="33">
        <f>IFERROR(VLOOKUP($A12,'[1]11市町別戸数'!$A:$G,6,FALSE),0)</f>
        <v>61</v>
      </c>
      <c r="G12" s="33">
        <f>IFERROR(VLOOKUP($A12,'[1]11市町別マンション戸数'!A:C,3,FALSE),0)</f>
        <v>0</v>
      </c>
      <c r="I12" s="22" t="str">
        <f t="shared" si="0"/>
        <v>×</v>
      </c>
      <c r="J12" s="20"/>
      <c r="K12" s="23" t="s">
        <v>26</v>
      </c>
      <c r="L12" s="23"/>
      <c r="M12" s="23"/>
      <c r="N12" s="23"/>
      <c r="O12" s="23"/>
      <c r="P12" s="23"/>
    </row>
    <row r="13" spans="1:16">
      <c r="A13" s="28" t="s">
        <v>49</v>
      </c>
      <c r="B13" s="33">
        <f>IFERROR(VLOOKUP($A13,'[1]11市町別戸数'!$A:$G,7,FALSE),0)</f>
        <v>677</v>
      </c>
      <c r="C13" s="33">
        <f>IFERROR(VLOOKUP($A13,'[1]11市町別戸数'!$A:$G,3,FALSE),0)</f>
        <v>400</v>
      </c>
      <c r="D13" s="33">
        <f>IFERROR(VLOOKUP($A13,'[1]11市町別戸数'!$A:$G,4,FALSE),0)</f>
        <v>153</v>
      </c>
      <c r="E13" s="33">
        <f>IFERROR(VLOOKUP($A13,'[1]11市町別戸数'!$A:$G,5,FALSE),0)</f>
        <v>3</v>
      </c>
      <c r="F13" s="33">
        <f>IFERROR(VLOOKUP($A13,'[1]11市町別戸数'!$A:$G,6,FALSE),0)</f>
        <v>121</v>
      </c>
      <c r="G13" s="33">
        <f>IFERROR(VLOOKUP($A13,'[1]11市町別マンション戸数'!A:C,3,FALSE),0)</f>
        <v>0</v>
      </c>
      <c r="I13" s="22" t="str">
        <f t="shared" si="0"/>
        <v>×</v>
      </c>
      <c r="J13" s="20"/>
      <c r="K13" s="23"/>
      <c r="L13" s="23"/>
      <c r="M13" s="23"/>
      <c r="N13" s="23"/>
      <c r="O13" s="23"/>
      <c r="P13" s="23"/>
    </row>
    <row r="14" spans="1:16">
      <c r="A14" s="28" t="s">
        <v>48</v>
      </c>
      <c r="B14" s="33">
        <f>IFERROR(VLOOKUP($A14,'[1]11市町別戸数'!$A:$G,7,FALSE),0)</f>
        <v>92</v>
      </c>
      <c r="C14" s="33">
        <f>IFERROR(VLOOKUP($A14,'[1]11市町別戸数'!$A:$G,3,FALSE),0)</f>
        <v>74</v>
      </c>
      <c r="D14" s="33">
        <f>IFERROR(VLOOKUP($A14,'[1]11市町別戸数'!$A:$G,4,FALSE),0)</f>
        <v>6</v>
      </c>
      <c r="E14" s="33">
        <f>IFERROR(VLOOKUP($A14,'[1]11市町別戸数'!$A:$G,5,FALSE),0)</f>
        <v>0</v>
      </c>
      <c r="F14" s="33">
        <f>IFERROR(VLOOKUP($A14,'[1]11市町別戸数'!$A:$G,6,FALSE),0)</f>
        <v>12</v>
      </c>
      <c r="G14" s="33">
        <f>IFERROR(VLOOKUP($A14,'[1]11市町別マンション戸数'!A:C,3,FALSE),0)</f>
        <v>0</v>
      </c>
      <c r="I14" s="22" t="str">
        <f t="shared" si="0"/>
        <v>×</v>
      </c>
      <c r="J14" s="20"/>
      <c r="K14" s="23"/>
      <c r="L14" s="23"/>
      <c r="M14" s="23"/>
      <c r="N14" s="23"/>
      <c r="O14" s="23"/>
      <c r="P14" s="23"/>
    </row>
    <row r="15" spans="1:16">
      <c r="A15" s="28" t="s">
        <v>5</v>
      </c>
      <c r="B15" s="33">
        <f t="shared" ref="B15:G15" si="3">SUM(B8:B14)</f>
        <v>4682</v>
      </c>
      <c r="C15" s="33">
        <f t="shared" si="3"/>
        <v>2503</v>
      </c>
      <c r="D15" s="33">
        <f t="shared" si="3"/>
        <v>1340</v>
      </c>
      <c r="E15" s="33">
        <f t="shared" si="3"/>
        <v>19</v>
      </c>
      <c r="F15" s="33">
        <f t="shared" si="3"/>
        <v>820</v>
      </c>
      <c r="G15" s="33">
        <f t="shared" si="3"/>
        <v>27</v>
      </c>
      <c r="I15" s="22" t="str">
        <f t="shared" si="0"/>
        <v>×</v>
      </c>
      <c r="J15" s="20"/>
      <c r="K15" s="23"/>
      <c r="L15" s="23"/>
      <c r="M15" s="23"/>
      <c r="N15" s="23"/>
      <c r="O15" s="23"/>
      <c r="P15" s="23"/>
    </row>
    <row r="16" spans="1:16">
      <c r="A16" s="28" t="s">
        <v>7</v>
      </c>
      <c r="B16" s="33">
        <f>IFERROR(VLOOKUP($A16,'[1]11市町別戸数'!$A:$G,7,FALSE),0)</f>
        <v>1009</v>
      </c>
      <c r="C16" s="33">
        <f>IFERROR(VLOOKUP($A16,'[1]11市町別戸数'!$A:$G,3,FALSE),0)</f>
        <v>448</v>
      </c>
      <c r="D16" s="33">
        <f>IFERROR(VLOOKUP($A16,'[1]11市町別戸数'!$A:$G,4,FALSE),0)</f>
        <v>326</v>
      </c>
      <c r="E16" s="33">
        <f>IFERROR(VLOOKUP($A16,'[1]11市町別戸数'!$A:$G,5,FALSE),0)</f>
        <v>6</v>
      </c>
      <c r="F16" s="33">
        <f>IFERROR(VLOOKUP($A16,'[1]11市町別戸数'!$A:$G,6,FALSE),0)</f>
        <v>229</v>
      </c>
      <c r="G16" s="33">
        <f>IFERROR(VLOOKUP($A16,'[1]11市町別マンション戸数'!A:C,3,FALSE),0)</f>
        <v>0</v>
      </c>
      <c r="I16" s="22" t="str">
        <f t="shared" si="0"/>
        <v>×</v>
      </c>
      <c r="J16" s="20"/>
      <c r="K16" s="23"/>
      <c r="L16" s="23"/>
      <c r="M16" s="23"/>
      <c r="N16" s="23"/>
      <c r="O16" s="23"/>
      <c r="P16" s="23"/>
    </row>
    <row r="17" spans="1:16">
      <c r="A17" s="28" t="s">
        <v>29</v>
      </c>
      <c r="B17" s="33">
        <f>IFERROR(VLOOKUP($A17,'[1]11市町別戸数'!$A:$G,7,FALSE),0)</f>
        <v>79</v>
      </c>
      <c r="C17" s="33">
        <f>IFERROR(VLOOKUP($A17,'[1]11市町別戸数'!$A:$G,3,FALSE),0)</f>
        <v>62</v>
      </c>
      <c r="D17" s="33">
        <f>IFERROR(VLOOKUP($A17,'[1]11市町別戸数'!$A:$G,4,FALSE),0)</f>
        <v>8</v>
      </c>
      <c r="E17" s="33">
        <f>IFERROR(VLOOKUP($A17,'[1]11市町別戸数'!$A:$G,5,FALSE),0)</f>
        <v>5</v>
      </c>
      <c r="F17" s="33">
        <f>IFERROR(VLOOKUP($A17,'[1]11市町別戸数'!$A:$G,6,FALSE),0)</f>
        <v>4</v>
      </c>
      <c r="G17" s="33">
        <f>IFERROR(VLOOKUP($A17,'[1]11市町別マンション戸数'!A:C,3,FALSE),0)</f>
        <v>0</v>
      </c>
      <c r="I17" s="22" t="str">
        <f t="shared" si="0"/>
        <v>×</v>
      </c>
      <c r="J17" s="20"/>
      <c r="K17" s="23"/>
      <c r="L17" s="23"/>
      <c r="M17" s="23"/>
      <c r="N17" s="23"/>
      <c r="O17" s="23"/>
      <c r="P17" s="23"/>
    </row>
    <row r="18" spans="1:16">
      <c r="A18" s="28" t="s">
        <v>51</v>
      </c>
      <c r="B18" s="33">
        <f>IFERROR(VLOOKUP($A18,'[1]11市町別戸数'!$A:$G,7,FALSE),0)</f>
        <v>535</v>
      </c>
      <c r="C18" s="33">
        <f>IFERROR(VLOOKUP($A18,'[1]11市町別戸数'!$A:$G,3,FALSE),0)</f>
        <v>309</v>
      </c>
      <c r="D18" s="33">
        <f>IFERROR(VLOOKUP($A18,'[1]11市町別戸数'!$A:$G,4,FALSE),0)</f>
        <v>139</v>
      </c>
      <c r="E18" s="33">
        <f>IFERROR(VLOOKUP($A18,'[1]11市町別戸数'!$A:$G,5,FALSE),0)</f>
        <v>4</v>
      </c>
      <c r="F18" s="33">
        <f>IFERROR(VLOOKUP($A18,'[1]11市町別戸数'!$A:$G,6,FALSE),0)</f>
        <v>83</v>
      </c>
      <c r="G18" s="33">
        <f>IFERROR(VLOOKUP($A18,'[1]11市町別マンション戸数'!A:C,3,FALSE),0)</f>
        <v>0</v>
      </c>
      <c r="I18" s="22" t="str">
        <f t="shared" si="0"/>
        <v>×</v>
      </c>
      <c r="J18" s="20"/>
      <c r="K18" s="23"/>
      <c r="L18" s="23"/>
      <c r="M18" s="23"/>
      <c r="N18" s="23"/>
      <c r="O18" s="23"/>
      <c r="P18" s="23"/>
    </row>
    <row r="19" spans="1:16">
      <c r="A19" s="28" t="s">
        <v>54</v>
      </c>
      <c r="B19" s="33">
        <f>IFERROR(VLOOKUP($A19,'[1]11市町別戸数'!$A:$G,7,FALSE),0)</f>
        <v>791</v>
      </c>
      <c r="C19" s="33">
        <f>IFERROR(VLOOKUP($A19,'[1]11市町別戸数'!$A:$G,3,FALSE),0)</f>
        <v>397</v>
      </c>
      <c r="D19" s="33">
        <f>IFERROR(VLOOKUP($A19,'[1]11市町別戸数'!$A:$G,4,FALSE),0)</f>
        <v>271</v>
      </c>
      <c r="E19" s="33">
        <f>IFERROR(VLOOKUP($A19,'[1]11市町別戸数'!$A:$G,5,FALSE),0)</f>
        <v>4</v>
      </c>
      <c r="F19" s="33">
        <f>IFERROR(VLOOKUP($A19,'[1]11市町別戸数'!$A:$G,6,FALSE),0)</f>
        <v>119</v>
      </c>
      <c r="G19" s="33">
        <f>IFERROR(VLOOKUP($A19,'[1]11市町別マンション戸数'!A:C,3,FALSE),0)</f>
        <v>0</v>
      </c>
      <c r="I19" s="22" t="str">
        <f t="shared" si="0"/>
        <v>×</v>
      </c>
      <c r="J19" s="20"/>
      <c r="K19" s="23"/>
      <c r="L19" s="23"/>
      <c r="M19" s="23"/>
      <c r="N19" s="23"/>
      <c r="O19" s="23"/>
      <c r="P19" s="23"/>
    </row>
    <row r="20" spans="1:16">
      <c r="A20" s="28" t="s">
        <v>58</v>
      </c>
      <c r="B20" s="33">
        <f>IFERROR(VLOOKUP($A20,'[1]11市町別戸数'!$A:$G,7,FALSE),0)</f>
        <v>183</v>
      </c>
      <c r="C20" s="33">
        <f>IFERROR(VLOOKUP($A20,'[1]11市町別戸数'!$A:$G,3,FALSE),0)</f>
        <v>137</v>
      </c>
      <c r="D20" s="33">
        <f>IFERROR(VLOOKUP($A20,'[1]11市町別戸数'!$A:$G,4,FALSE),0)</f>
        <v>2</v>
      </c>
      <c r="E20" s="33">
        <f>IFERROR(VLOOKUP($A20,'[1]11市町別戸数'!$A:$G,5,FALSE),0)</f>
        <v>8</v>
      </c>
      <c r="F20" s="33">
        <f>IFERROR(VLOOKUP($A20,'[1]11市町別戸数'!$A:$G,6,FALSE),0)</f>
        <v>36</v>
      </c>
      <c r="G20" s="33">
        <f>IFERROR(VLOOKUP($A20,'[1]11市町別マンション戸数'!A:C,3,FALSE),0)</f>
        <v>0</v>
      </c>
      <c r="I20" s="22" t="str">
        <f t="shared" si="0"/>
        <v>×</v>
      </c>
      <c r="J20" s="20"/>
      <c r="K20" s="23"/>
      <c r="L20" s="23"/>
      <c r="M20" s="23"/>
      <c r="N20" s="23"/>
      <c r="O20" s="23"/>
      <c r="P20" s="23"/>
    </row>
    <row r="21" spans="1:16">
      <c r="A21" s="28" t="s">
        <v>60</v>
      </c>
      <c r="B21" s="33">
        <f>IFERROR(VLOOKUP($A21,'[1]11市町別戸数'!$A:$G,7,FALSE),0)</f>
        <v>554</v>
      </c>
      <c r="C21" s="33">
        <f>IFERROR(VLOOKUP($A21,'[1]11市町別戸数'!$A:$G,3,FALSE),0)</f>
        <v>367</v>
      </c>
      <c r="D21" s="33">
        <f>IFERROR(VLOOKUP($A21,'[1]11市町別戸数'!$A:$G,4,FALSE),0)</f>
        <v>85</v>
      </c>
      <c r="E21" s="33">
        <f>IFERROR(VLOOKUP($A21,'[1]11市町別戸数'!$A:$G,5,FALSE),0)</f>
        <v>0</v>
      </c>
      <c r="F21" s="33">
        <f>IFERROR(VLOOKUP($A21,'[1]11市町別戸数'!$A:$G,6,FALSE),0)</f>
        <v>102</v>
      </c>
      <c r="G21" s="33">
        <f>IFERROR(VLOOKUP($A21,'[1]11市町別マンション戸数'!A:C,3,FALSE),0)</f>
        <v>0</v>
      </c>
      <c r="I21" s="22" t="str">
        <f t="shared" si="0"/>
        <v>×</v>
      </c>
      <c r="J21" s="20"/>
      <c r="K21" s="23"/>
      <c r="L21" s="23"/>
      <c r="M21" s="23"/>
      <c r="N21" s="23"/>
      <c r="O21" s="23"/>
      <c r="P21" s="23"/>
    </row>
    <row r="22" spans="1:16">
      <c r="A22" s="28" t="s">
        <v>14</v>
      </c>
      <c r="B22" s="33">
        <f>IFERROR(VLOOKUP($A22,'[1]11市町別戸数'!$A:$G,7,FALSE),0)</f>
        <v>1632</v>
      </c>
      <c r="C22" s="33">
        <f>IFERROR(VLOOKUP($A22,'[1]11市町別戸数'!$A:$G,3,FALSE),0)</f>
        <v>821</v>
      </c>
      <c r="D22" s="33">
        <f>IFERROR(VLOOKUP($A22,'[1]11市町別戸数'!$A:$G,4,FALSE),0)</f>
        <v>445</v>
      </c>
      <c r="E22" s="33">
        <f>IFERROR(VLOOKUP($A22,'[1]11市町別戸数'!$A:$G,5,FALSE),0)</f>
        <v>4</v>
      </c>
      <c r="F22" s="33">
        <f>IFERROR(VLOOKUP($A22,'[1]11市町別戸数'!$A:$G,6,FALSE),0)</f>
        <v>362</v>
      </c>
      <c r="G22" s="33">
        <f>IFERROR(VLOOKUP($A22,'[1]11市町別マンション戸数'!A:C,3,FALSE),0)</f>
        <v>0</v>
      </c>
      <c r="I22" s="22" t="str">
        <f t="shared" si="0"/>
        <v>×</v>
      </c>
      <c r="J22" s="20"/>
      <c r="K22" s="23"/>
      <c r="L22" s="23"/>
      <c r="M22" s="23"/>
      <c r="N22" s="23"/>
      <c r="O22" s="23"/>
      <c r="P22" s="23"/>
    </row>
    <row r="23" spans="1:16">
      <c r="A23" s="28" t="s">
        <v>50</v>
      </c>
      <c r="B23" s="33">
        <f>IFERROR(VLOOKUP($A23,'[1]11市町別戸数'!$A:$G,7,FALSE),0)</f>
        <v>1063</v>
      </c>
      <c r="C23" s="33">
        <f>IFERROR(VLOOKUP($A23,'[1]11市町別戸数'!$A:$G,3,FALSE),0)</f>
        <v>580</v>
      </c>
      <c r="D23" s="33">
        <f>IFERROR(VLOOKUP($A23,'[1]11市町別戸数'!$A:$G,4,FALSE),0)</f>
        <v>280</v>
      </c>
      <c r="E23" s="33">
        <f>IFERROR(VLOOKUP($A23,'[1]11市町別戸数'!$A:$G,5,FALSE),0)</f>
        <v>1</v>
      </c>
      <c r="F23" s="33">
        <f>IFERROR(VLOOKUP($A23,'[1]11市町別戸数'!$A:$G,6,FALSE),0)</f>
        <v>202</v>
      </c>
      <c r="G23" s="33">
        <f>IFERROR(VLOOKUP($A23,'[1]11市町別マンション戸数'!A:C,3,FALSE),0)</f>
        <v>0</v>
      </c>
      <c r="I23" s="22" t="str">
        <f t="shared" si="0"/>
        <v>×</v>
      </c>
      <c r="J23" s="20"/>
      <c r="K23" s="23"/>
      <c r="L23" s="23"/>
      <c r="M23" s="23"/>
      <c r="N23" s="23"/>
      <c r="O23" s="23"/>
      <c r="P23" s="23"/>
    </row>
    <row r="24" spans="1:16">
      <c r="A24" s="28" t="s">
        <v>35</v>
      </c>
      <c r="B24" s="33">
        <f>IFERROR(VLOOKUP($A24,'[1]11市町別戸数'!$A:$G,7,FALSE),0)</f>
        <v>821</v>
      </c>
      <c r="C24" s="33">
        <f>IFERROR(VLOOKUP($A24,'[1]11市町別戸数'!$A:$G,3,FALSE),0)</f>
        <v>497</v>
      </c>
      <c r="D24" s="33">
        <f>IFERROR(VLOOKUP($A24,'[1]11市町別戸数'!$A:$G,4,FALSE),0)</f>
        <v>102</v>
      </c>
      <c r="E24" s="33">
        <f>IFERROR(VLOOKUP($A24,'[1]11市町別戸数'!$A:$G,5,FALSE),0)</f>
        <v>52</v>
      </c>
      <c r="F24" s="33">
        <f>IFERROR(VLOOKUP($A24,'[1]11市町別戸数'!$A:$G,6,FALSE),0)</f>
        <v>170</v>
      </c>
      <c r="G24" s="33">
        <f>IFERROR(VLOOKUP($A24,'[1]11市町別マンション戸数'!A:C,3,FALSE),0)</f>
        <v>0</v>
      </c>
      <c r="I24" s="22" t="str">
        <f t="shared" si="0"/>
        <v>×</v>
      </c>
      <c r="J24" s="20"/>
      <c r="K24" s="23"/>
      <c r="L24" s="23"/>
      <c r="M24" s="23"/>
      <c r="N24" s="23"/>
      <c r="O24" s="23"/>
      <c r="P24" s="23"/>
    </row>
    <row r="25" spans="1:16">
      <c r="A25" s="28" t="s">
        <v>2</v>
      </c>
      <c r="B25" s="33">
        <f>IFERROR(VLOOKUP($A25,'[1]11市町別戸数'!$A:$G,7,FALSE),0)</f>
        <v>624</v>
      </c>
      <c r="C25" s="33">
        <f>IFERROR(VLOOKUP($A25,'[1]11市町別戸数'!$A:$G,3,FALSE),0)</f>
        <v>444</v>
      </c>
      <c r="D25" s="33">
        <f>IFERROR(VLOOKUP($A25,'[1]11市町別戸数'!$A:$G,4,FALSE),0)</f>
        <v>96</v>
      </c>
      <c r="E25" s="33">
        <f>IFERROR(VLOOKUP($A25,'[1]11市町別戸数'!$A:$G,5,FALSE),0)</f>
        <v>3</v>
      </c>
      <c r="F25" s="33">
        <f>IFERROR(VLOOKUP($A25,'[1]11市町別戸数'!$A:$G,6,FALSE),0)</f>
        <v>81</v>
      </c>
      <c r="G25" s="33">
        <f>IFERROR(VLOOKUP($A25,'[1]11市町別マンション戸数'!A:C,3,FALSE),0)</f>
        <v>0</v>
      </c>
      <c r="I25" s="22" t="str">
        <f t="shared" si="0"/>
        <v>×</v>
      </c>
      <c r="J25" s="20"/>
      <c r="K25" s="23"/>
      <c r="L25" s="23"/>
      <c r="M25" s="23"/>
      <c r="N25" s="23"/>
      <c r="O25" s="23"/>
      <c r="P25" s="23"/>
    </row>
    <row r="26" spans="1:16">
      <c r="A26" s="28" t="s">
        <v>52</v>
      </c>
      <c r="B26" s="33">
        <f>IFERROR(VLOOKUP($A26,'[1]11市町別戸数'!$A:$G,7,FALSE),0)</f>
        <v>718</v>
      </c>
      <c r="C26" s="33">
        <f>IFERROR(VLOOKUP($A26,'[1]11市町別戸数'!$A:$G,3,FALSE),0)</f>
        <v>483</v>
      </c>
      <c r="D26" s="33">
        <f>IFERROR(VLOOKUP($A26,'[1]11市町別戸数'!$A:$G,4,FALSE),0)</f>
        <v>132</v>
      </c>
      <c r="E26" s="33">
        <f>IFERROR(VLOOKUP($A26,'[1]11市町別戸数'!$A:$G,5,FALSE),0)</f>
        <v>4</v>
      </c>
      <c r="F26" s="33">
        <f>IFERROR(VLOOKUP($A26,'[1]11市町別戸数'!$A:$G,6,FALSE),0)</f>
        <v>99</v>
      </c>
      <c r="G26" s="33">
        <f>IFERROR(VLOOKUP($A26,'[1]11市町別マンション戸数'!A:C,3,FALSE),0)</f>
        <v>0</v>
      </c>
      <c r="I26" s="22" t="str">
        <f t="shared" si="0"/>
        <v>×</v>
      </c>
      <c r="J26" s="20"/>
      <c r="K26" s="23"/>
      <c r="L26" s="23"/>
      <c r="M26" s="23"/>
      <c r="N26" s="23"/>
      <c r="O26" s="23"/>
      <c r="P26" s="23"/>
    </row>
    <row r="27" spans="1:16">
      <c r="A27" s="28" t="s">
        <v>61</v>
      </c>
      <c r="B27" s="33">
        <f>IFERROR(VLOOKUP($A27,'[1]11市町別戸数'!$A:$G,7,FALSE),0)</f>
        <v>582</v>
      </c>
      <c r="C27" s="33">
        <f>IFERROR(VLOOKUP($A27,'[1]11市町別戸数'!$A:$G,3,FALSE),0)</f>
        <v>256</v>
      </c>
      <c r="D27" s="33">
        <f>IFERROR(VLOOKUP($A27,'[1]11市町別戸数'!$A:$G,4,FALSE),0)</f>
        <v>235</v>
      </c>
      <c r="E27" s="33">
        <f>IFERROR(VLOOKUP($A27,'[1]11市町別戸数'!$A:$G,5,FALSE),0)</f>
        <v>3</v>
      </c>
      <c r="F27" s="33">
        <f>IFERROR(VLOOKUP($A27,'[1]11市町別戸数'!$A:$G,6,FALSE),0)</f>
        <v>88</v>
      </c>
      <c r="G27" s="33">
        <f>IFERROR(VLOOKUP($A27,'[1]11市町別マンション戸数'!A:C,3,FALSE),0)</f>
        <v>18</v>
      </c>
      <c r="I27" s="22" t="str">
        <f t="shared" si="0"/>
        <v>×</v>
      </c>
      <c r="J27" s="20"/>
      <c r="K27" s="23"/>
      <c r="L27" s="23"/>
      <c r="M27" s="23"/>
      <c r="N27" s="23"/>
      <c r="O27" s="23"/>
      <c r="P27" s="23"/>
    </row>
    <row r="28" spans="1:16">
      <c r="A28" s="28" t="s">
        <v>30</v>
      </c>
      <c r="B28" s="33">
        <f>IFERROR(VLOOKUP($A28,'[1]11市町別戸数'!$A:$G,7,FALSE),0)</f>
        <v>595</v>
      </c>
      <c r="C28" s="33">
        <f>IFERROR(VLOOKUP($A28,'[1]11市町別戸数'!$A:$G,3,FALSE),0)</f>
        <v>335</v>
      </c>
      <c r="D28" s="33">
        <f>IFERROR(VLOOKUP($A28,'[1]11市町別戸数'!$A:$G,4,FALSE),0)</f>
        <v>167</v>
      </c>
      <c r="E28" s="33">
        <f>IFERROR(VLOOKUP($A28,'[1]11市町別戸数'!$A:$G,5,FALSE),0)</f>
        <v>2</v>
      </c>
      <c r="F28" s="33">
        <f>IFERROR(VLOOKUP($A28,'[1]11市町別戸数'!$A:$G,6,FALSE),0)</f>
        <v>91</v>
      </c>
      <c r="G28" s="33">
        <f>IFERROR(VLOOKUP($A28,'[1]11市町別マンション戸数'!A:C,3,FALSE),0)</f>
        <v>0</v>
      </c>
      <c r="I28" s="22" t="str">
        <f t="shared" si="0"/>
        <v>×</v>
      </c>
      <c r="J28" s="20"/>
      <c r="K28" s="23"/>
      <c r="L28" s="23"/>
      <c r="M28" s="23"/>
      <c r="N28" s="23"/>
      <c r="O28" s="23"/>
      <c r="P28" s="23"/>
    </row>
    <row r="29" spans="1:16">
      <c r="A29" s="28" t="s">
        <v>55</v>
      </c>
      <c r="B29" s="33">
        <f>IFERROR(VLOOKUP($A29,'[1]11市町別戸数'!$A:$G,7,FALSE),0)</f>
        <v>66</v>
      </c>
      <c r="C29" s="33">
        <f>IFERROR(VLOOKUP($A29,'[1]11市町別戸数'!$A:$G,3,FALSE),0)</f>
        <v>42</v>
      </c>
      <c r="D29" s="33">
        <f>IFERROR(VLOOKUP($A29,'[1]11市町別戸数'!$A:$G,4,FALSE),0)</f>
        <v>20</v>
      </c>
      <c r="E29" s="33">
        <f>IFERROR(VLOOKUP($A29,'[1]11市町別戸数'!$A:$G,5,FALSE),0)</f>
        <v>2</v>
      </c>
      <c r="F29" s="33">
        <f>IFERROR(VLOOKUP($A29,'[1]11市町別戸数'!$A:$G,6,FALSE),0)</f>
        <v>2</v>
      </c>
      <c r="G29" s="33">
        <f>IFERROR(VLOOKUP($A29,'[1]11市町別マンション戸数'!A:C,3,FALSE),0)</f>
        <v>0</v>
      </c>
      <c r="I29" s="22" t="str">
        <f t="shared" si="0"/>
        <v>×</v>
      </c>
      <c r="J29" s="20"/>
      <c r="K29" s="23"/>
      <c r="L29" s="23"/>
      <c r="M29" s="23"/>
      <c r="N29" s="23"/>
      <c r="O29" s="23"/>
      <c r="P29" s="23"/>
    </row>
    <row r="30" spans="1:16">
      <c r="A30" s="28" t="s">
        <v>43</v>
      </c>
      <c r="B30" s="33">
        <f>IFERROR(VLOOKUP($A30,'[1]11市町別戸数'!$A:$G,7,FALSE),0)</f>
        <v>244</v>
      </c>
      <c r="C30" s="33">
        <f>IFERROR(VLOOKUP($A30,'[1]11市町別戸数'!$A:$G,3,FALSE),0)</f>
        <v>179</v>
      </c>
      <c r="D30" s="33">
        <f>IFERROR(VLOOKUP($A30,'[1]11市町別戸数'!$A:$G,4,FALSE),0)</f>
        <v>22</v>
      </c>
      <c r="E30" s="33">
        <f>IFERROR(VLOOKUP($A30,'[1]11市町別戸数'!$A:$G,5,FALSE),0)</f>
        <v>0</v>
      </c>
      <c r="F30" s="33">
        <f>IFERROR(VLOOKUP($A30,'[1]11市町別戸数'!$A:$G,6,FALSE),0)</f>
        <v>43</v>
      </c>
      <c r="G30" s="33">
        <f>IFERROR(VLOOKUP($A30,'[1]11市町別マンション戸数'!A:C,3,FALSE),0)</f>
        <v>0</v>
      </c>
      <c r="I30" s="22" t="str">
        <f t="shared" si="0"/>
        <v>×</v>
      </c>
      <c r="J30" s="20"/>
      <c r="K30" s="23"/>
      <c r="L30" s="23"/>
      <c r="M30" s="23"/>
      <c r="N30" s="23"/>
      <c r="O30" s="23"/>
      <c r="P30" s="23"/>
    </row>
    <row r="31" spans="1:16">
      <c r="A31" s="28" t="s">
        <v>0</v>
      </c>
      <c r="B31" s="33">
        <f>IFERROR(VLOOKUP($A31,'[1]11市町別戸数'!$A:$G,7,FALSE),0)</f>
        <v>300</v>
      </c>
      <c r="C31" s="33">
        <f>IFERROR(VLOOKUP($A31,'[1]11市町別戸数'!$A:$G,3,FALSE),0)</f>
        <v>175</v>
      </c>
      <c r="D31" s="33">
        <f>IFERROR(VLOOKUP($A31,'[1]11市町別戸数'!$A:$G,4,FALSE),0)</f>
        <v>77</v>
      </c>
      <c r="E31" s="33">
        <f>IFERROR(VLOOKUP($A31,'[1]11市町別戸数'!$A:$G,5,FALSE),0)</f>
        <v>1</v>
      </c>
      <c r="F31" s="33">
        <f>IFERROR(VLOOKUP($A31,'[1]11市町別戸数'!$A:$G,6,FALSE),0)</f>
        <v>47</v>
      </c>
      <c r="G31" s="33">
        <f>IFERROR(VLOOKUP($A31,'[1]11市町別マンション戸数'!A:C,3,FALSE),0)</f>
        <v>0</v>
      </c>
      <c r="I31" s="22" t="str">
        <f t="shared" si="0"/>
        <v>×</v>
      </c>
      <c r="J31" s="20"/>
      <c r="K31" s="23"/>
      <c r="L31" s="23"/>
      <c r="M31" s="23"/>
      <c r="N31" s="23"/>
      <c r="O31" s="23"/>
      <c r="P31" s="23"/>
    </row>
    <row r="32" spans="1:16">
      <c r="A32" s="28" t="s">
        <v>57</v>
      </c>
      <c r="B32" s="33">
        <f>IFERROR(VLOOKUP($A32,'[1]11市町別戸数'!$A:$G,7,FALSE),0)</f>
        <v>89</v>
      </c>
      <c r="C32" s="33">
        <f>IFERROR(VLOOKUP($A32,'[1]11市町別戸数'!$A:$G,3,FALSE),0)</f>
        <v>50</v>
      </c>
      <c r="D32" s="33">
        <f>IFERROR(VLOOKUP($A32,'[1]11市町別戸数'!$A:$G,4,FALSE),0)</f>
        <v>21</v>
      </c>
      <c r="E32" s="33">
        <f>IFERROR(VLOOKUP($A32,'[1]11市町別戸数'!$A:$G,5,FALSE),0)</f>
        <v>1</v>
      </c>
      <c r="F32" s="33">
        <f>IFERROR(VLOOKUP($A32,'[1]11市町別戸数'!$A:$G,6,FALSE),0)</f>
        <v>17</v>
      </c>
      <c r="G32" s="33">
        <f>IFERROR(VLOOKUP($A32,'[1]11市町別マンション戸数'!A:C,3,FALSE),0)</f>
        <v>0</v>
      </c>
      <c r="I32" s="22" t="str">
        <f t="shared" si="0"/>
        <v>×</v>
      </c>
      <c r="J32" s="20"/>
      <c r="K32" s="23"/>
      <c r="L32" s="23"/>
      <c r="M32" s="23"/>
      <c r="N32" s="23"/>
      <c r="O32" s="23"/>
      <c r="P32" s="23"/>
    </row>
    <row r="33" spans="1:16">
      <c r="A33" s="28" t="s">
        <v>36</v>
      </c>
      <c r="B33" s="33">
        <f>IFERROR(VLOOKUP($A33,'[1]11市町別戸数'!$A:$G,7,FALSE),0)</f>
        <v>90</v>
      </c>
      <c r="C33" s="33">
        <f>IFERROR(VLOOKUP($A33,'[1]11市町別戸数'!$A:$G,3,FALSE),0)</f>
        <v>74</v>
      </c>
      <c r="D33" s="33">
        <f>IFERROR(VLOOKUP($A33,'[1]11市町別戸数'!$A:$G,4,FALSE),0)</f>
        <v>15</v>
      </c>
      <c r="E33" s="33">
        <f>IFERROR(VLOOKUP($A33,'[1]11市町別戸数'!$A:$G,5,FALSE),0)</f>
        <v>1</v>
      </c>
      <c r="F33" s="33">
        <f>IFERROR(VLOOKUP($A33,'[1]11市町別戸数'!$A:$G,6,FALSE),0)</f>
        <v>0</v>
      </c>
      <c r="G33" s="33">
        <f>IFERROR(VLOOKUP($A33,'[1]11市町別マンション戸数'!A:C,3,FALSE),0)</f>
        <v>0</v>
      </c>
      <c r="I33" s="22" t="str">
        <f t="shared" si="0"/>
        <v>×</v>
      </c>
      <c r="J33" s="20"/>
      <c r="K33" s="23"/>
      <c r="L33" s="23"/>
      <c r="M33" s="23"/>
      <c r="N33" s="23"/>
      <c r="O33" s="23"/>
      <c r="P33" s="23"/>
    </row>
    <row r="34" spans="1:16">
      <c r="A34" s="28" t="s">
        <v>32</v>
      </c>
      <c r="B34" s="33">
        <f>IFERROR(VLOOKUP($A34,'[1]11市町別戸数'!$A:$G,7,FALSE),0)</f>
        <v>289</v>
      </c>
      <c r="C34" s="33">
        <f>IFERROR(VLOOKUP($A34,'[1]11市町別戸数'!$A:$G,3,FALSE),0)</f>
        <v>193</v>
      </c>
      <c r="D34" s="33">
        <f>IFERROR(VLOOKUP($A34,'[1]11市町別戸数'!$A:$G,4,FALSE),0)</f>
        <v>65</v>
      </c>
      <c r="E34" s="33">
        <f>IFERROR(VLOOKUP($A34,'[1]11市町別戸数'!$A:$G,5,FALSE),0)</f>
        <v>0</v>
      </c>
      <c r="F34" s="33">
        <f>IFERROR(VLOOKUP($A34,'[1]11市町別戸数'!$A:$G,6,FALSE),0)</f>
        <v>31</v>
      </c>
      <c r="G34" s="33">
        <f>IFERROR(VLOOKUP($A34,'[1]11市町別マンション戸数'!A:C,3,FALSE),0)</f>
        <v>0</v>
      </c>
      <c r="I34" s="22" t="str">
        <f t="shared" si="0"/>
        <v>×</v>
      </c>
      <c r="J34" s="20"/>
      <c r="K34" s="23"/>
      <c r="L34" s="23"/>
      <c r="M34" s="23"/>
      <c r="N34" s="23"/>
      <c r="O34" s="23"/>
      <c r="P34" s="23"/>
    </row>
    <row r="35" spans="1:16">
      <c r="A35" s="28" t="s">
        <v>23</v>
      </c>
      <c r="B35" s="33">
        <f>IFERROR(VLOOKUP($A35,'[1]11市町別戸数'!$A:$G,7,FALSE),0)</f>
        <v>210</v>
      </c>
      <c r="C35" s="33">
        <f>IFERROR(VLOOKUP($A35,'[1]11市町別戸数'!$A:$G,3,FALSE),0)</f>
        <v>126</v>
      </c>
      <c r="D35" s="33">
        <f>IFERROR(VLOOKUP($A35,'[1]11市町別戸数'!$A:$G,4,FALSE),0)</f>
        <v>58</v>
      </c>
      <c r="E35" s="33">
        <f>IFERROR(VLOOKUP($A35,'[1]11市町別戸数'!$A:$G,5,FALSE),0)</f>
        <v>1</v>
      </c>
      <c r="F35" s="33">
        <f>IFERROR(VLOOKUP($A35,'[1]11市町別戸数'!$A:$G,6,FALSE),0)</f>
        <v>25</v>
      </c>
      <c r="G35" s="33">
        <f>IFERROR(VLOOKUP($A35,'[1]11市町別マンション戸数'!A:C,3,FALSE),0)</f>
        <v>0</v>
      </c>
      <c r="I35" s="22" t="str">
        <f t="shared" si="0"/>
        <v>×</v>
      </c>
      <c r="J35" s="20"/>
      <c r="K35" s="23"/>
      <c r="L35" s="23"/>
      <c r="M35" s="23"/>
      <c r="N35" s="23"/>
      <c r="O35" s="23"/>
      <c r="P35" s="23"/>
    </row>
    <row r="36" spans="1:16">
      <c r="A36" s="28" t="s">
        <v>34</v>
      </c>
      <c r="B36" s="33">
        <f>IFERROR(VLOOKUP($A36,'[1]11市町別戸数'!$A:$G,7,FALSE),0)</f>
        <v>133</v>
      </c>
      <c r="C36" s="33">
        <f>IFERROR(VLOOKUP($A36,'[1]11市町別戸数'!$A:$G,3,FALSE),0)</f>
        <v>121</v>
      </c>
      <c r="D36" s="33">
        <f>IFERROR(VLOOKUP($A36,'[1]11市町別戸数'!$A:$G,4,FALSE),0)</f>
        <v>0</v>
      </c>
      <c r="E36" s="33">
        <f>IFERROR(VLOOKUP($A36,'[1]11市町別戸数'!$A:$G,5,FALSE),0)</f>
        <v>0</v>
      </c>
      <c r="F36" s="33">
        <f>IFERROR(VLOOKUP($A36,'[1]11市町別戸数'!$A:$G,6,FALSE),0)</f>
        <v>12</v>
      </c>
      <c r="G36" s="33">
        <f>IFERROR(VLOOKUP($A36,'[1]11市町別マンション戸数'!A:C,3,FALSE),0)</f>
        <v>0</v>
      </c>
      <c r="I36" s="22" t="str">
        <f t="shared" si="0"/>
        <v>×</v>
      </c>
      <c r="J36" s="20"/>
      <c r="K36" s="23"/>
      <c r="L36" s="23"/>
      <c r="M36" s="23"/>
      <c r="N36" s="23"/>
      <c r="O36" s="23"/>
      <c r="P36" s="23"/>
    </row>
    <row r="37" spans="1:16">
      <c r="A37" s="28" t="s">
        <v>20</v>
      </c>
      <c r="B37" s="33">
        <f>IFERROR(VLOOKUP($A37,'[1]11市町別戸数'!$A:$G,7,FALSE),0)</f>
        <v>14</v>
      </c>
      <c r="C37" s="33">
        <f>IFERROR(VLOOKUP($A37,'[1]11市町別戸数'!$A:$G,3,FALSE),0)</f>
        <v>12</v>
      </c>
      <c r="D37" s="33">
        <f>IFERROR(VLOOKUP($A37,'[1]11市町別戸数'!$A:$G,4,FALSE),0)</f>
        <v>0</v>
      </c>
      <c r="E37" s="33">
        <f>IFERROR(VLOOKUP($A37,'[1]11市町別戸数'!$A:$G,5,FALSE),0)</f>
        <v>2</v>
      </c>
      <c r="F37" s="33">
        <f>IFERROR(VLOOKUP($A37,'[1]11市町別戸数'!$A:$G,6,FALSE),0)</f>
        <v>0</v>
      </c>
      <c r="G37" s="33">
        <f>IFERROR(VLOOKUP($A37,'[1]11市町別マンション戸数'!A:C,3,FALSE),0)</f>
        <v>0</v>
      </c>
      <c r="I37" s="22" t="str">
        <f t="shared" si="0"/>
        <v>×</v>
      </c>
      <c r="J37" s="20"/>
      <c r="K37" s="23"/>
      <c r="L37" s="23"/>
      <c r="M37" s="23"/>
      <c r="N37" s="23"/>
      <c r="O37" s="23"/>
      <c r="P37" s="23"/>
    </row>
    <row r="38" spans="1:16">
      <c r="A38" s="29" t="s">
        <v>64</v>
      </c>
      <c r="B38" s="33">
        <f>IFERROR(VLOOKUP($A38,'[1]11市町別戸数'!$A:$G,7,FALSE),0)</f>
        <v>23</v>
      </c>
      <c r="C38" s="33">
        <f>IFERROR(VLOOKUP($A38,'[1]11市町別戸数'!$A:$G,3,FALSE),0)</f>
        <v>19</v>
      </c>
      <c r="D38" s="33">
        <f>IFERROR(VLOOKUP($A38,'[1]11市町別戸数'!$A:$G,4,FALSE),0)</f>
        <v>4</v>
      </c>
      <c r="E38" s="33">
        <f>IFERROR(VLOOKUP($A38,'[1]11市町別戸数'!$A:$G,5,FALSE),0)</f>
        <v>0</v>
      </c>
      <c r="F38" s="33">
        <f>IFERROR(VLOOKUP($A38,'[1]11市町別戸数'!$A:$G,6,FALSE),0)</f>
        <v>0</v>
      </c>
      <c r="G38" s="33">
        <f>IFERROR(VLOOKUP($A38,'[1]11市町別マンション戸数'!A:C,3,FALSE),0)</f>
        <v>0</v>
      </c>
      <c r="I38" s="22" t="str">
        <f t="shared" si="0"/>
        <v>×</v>
      </c>
      <c r="J38" s="20"/>
      <c r="K38" s="23"/>
      <c r="L38" s="23"/>
      <c r="M38" s="23"/>
      <c r="N38" s="23"/>
      <c r="O38" s="23"/>
      <c r="P38" s="23"/>
    </row>
    <row r="39" spans="1:16">
      <c r="A39" s="28" t="s">
        <v>62</v>
      </c>
      <c r="B39" s="33">
        <f>IFERROR(VLOOKUP($A39,'[1]11市町別戸数'!$A:$G,7,FALSE),0)</f>
        <v>14</v>
      </c>
      <c r="C39" s="33">
        <f>IFERROR(VLOOKUP($A39,'[1]11市町別戸数'!$A:$G,3,FALSE),0)</f>
        <v>13</v>
      </c>
      <c r="D39" s="33">
        <f>IFERROR(VLOOKUP($A39,'[1]11市町別戸数'!$A:$G,4,FALSE),0)</f>
        <v>0</v>
      </c>
      <c r="E39" s="33">
        <f>IFERROR(VLOOKUP($A39,'[1]11市町別戸数'!$A:$G,5,FALSE),0)</f>
        <v>1</v>
      </c>
      <c r="F39" s="33">
        <f>IFERROR(VLOOKUP($A39,'[1]11市町別戸数'!$A:$G,6,FALSE),0)</f>
        <v>0</v>
      </c>
      <c r="G39" s="33">
        <f>IFERROR(VLOOKUP($A39,'[1]11市町別マンション戸数'!A:C,3,FALSE),0)</f>
        <v>0</v>
      </c>
      <c r="I39" s="22" t="str">
        <f t="shared" si="0"/>
        <v>×</v>
      </c>
      <c r="J39" s="20"/>
      <c r="K39" s="23"/>
      <c r="L39" s="23"/>
      <c r="M39" s="23"/>
      <c r="N39" s="23"/>
      <c r="O39" s="23"/>
      <c r="P39" s="23"/>
    </row>
    <row r="40" spans="1:16">
      <c r="A40" s="28" t="s">
        <v>16</v>
      </c>
      <c r="B40" s="33">
        <f>IFERROR(VLOOKUP($A40,'[1]11市町別戸数'!$A:$G,7,FALSE),0)</f>
        <v>7</v>
      </c>
      <c r="C40" s="33">
        <f>IFERROR(VLOOKUP($A40,'[1]11市町別戸数'!$A:$G,3,FALSE),0)</f>
        <v>7</v>
      </c>
      <c r="D40" s="33">
        <f>IFERROR(VLOOKUP($A40,'[1]11市町別戸数'!$A:$G,4,FALSE),0)</f>
        <v>0</v>
      </c>
      <c r="E40" s="33">
        <f>IFERROR(VLOOKUP($A40,'[1]11市町別戸数'!$A:$G,5,FALSE),0)</f>
        <v>0</v>
      </c>
      <c r="F40" s="33">
        <f>IFERROR(VLOOKUP($A40,'[1]11市町別戸数'!$A:$G,6,FALSE),0)</f>
        <v>0</v>
      </c>
      <c r="G40" s="33">
        <f>IFERROR(VLOOKUP($A40,'[1]11市町別マンション戸数'!A:C,3,FALSE),0)</f>
        <v>0</v>
      </c>
      <c r="I40" s="22" t="str">
        <f t="shared" si="0"/>
        <v>×</v>
      </c>
      <c r="J40" s="20"/>
      <c r="K40" s="23"/>
      <c r="L40" s="23"/>
      <c r="M40" s="23"/>
      <c r="N40" s="23"/>
      <c r="O40" s="23"/>
      <c r="P40" s="23"/>
    </row>
    <row r="41" spans="1:16">
      <c r="A41" s="29" t="s">
        <v>37</v>
      </c>
      <c r="B41" s="33">
        <f>IFERROR(VLOOKUP($A41,'[1]11市町別戸数'!$A:$G,7,FALSE),0)</f>
        <v>8</v>
      </c>
      <c r="C41" s="33">
        <f>IFERROR(VLOOKUP($A41,'[1]11市町別戸数'!$A:$G,3,FALSE),0)</f>
        <v>8</v>
      </c>
      <c r="D41" s="33">
        <f>IFERROR(VLOOKUP($A41,'[1]11市町別戸数'!$A:$G,4,FALSE),0)</f>
        <v>0</v>
      </c>
      <c r="E41" s="33">
        <f>IFERROR(VLOOKUP($A41,'[1]11市町別戸数'!$A:$G,5,FALSE),0)</f>
        <v>0</v>
      </c>
      <c r="F41" s="33">
        <f>IFERROR(VLOOKUP($A41,'[1]11市町別戸数'!$A:$G,6,FALSE),0)</f>
        <v>0</v>
      </c>
      <c r="G41" s="33">
        <f>IFERROR(VLOOKUP($A41,'[1]11市町別マンション戸数'!A:C,3,FALSE),0)</f>
        <v>0</v>
      </c>
      <c r="I41" s="22" t="str">
        <f t="shared" si="0"/>
        <v>×</v>
      </c>
      <c r="J41" s="20"/>
      <c r="K41" s="23"/>
      <c r="L41" s="23"/>
      <c r="M41" s="23"/>
      <c r="N41" s="23"/>
      <c r="O41" s="23"/>
      <c r="P41" s="23"/>
    </row>
    <row r="42" spans="1:16">
      <c r="A42" s="28" t="s">
        <v>33</v>
      </c>
      <c r="B42" s="33">
        <f>IFERROR(VLOOKUP($A42,'[1]11市町別戸数'!$A:$G,7,FALSE),0)</f>
        <v>142</v>
      </c>
      <c r="C42" s="33">
        <f>IFERROR(VLOOKUP($A42,'[1]11市町別戸数'!$A:$G,3,FALSE),0)</f>
        <v>110</v>
      </c>
      <c r="D42" s="33">
        <f>IFERROR(VLOOKUP($A42,'[1]11市町別戸数'!$A:$G,4,FALSE),0)</f>
        <v>3</v>
      </c>
      <c r="E42" s="33">
        <f>IFERROR(VLOOKUP($A42,'[1]11市町別戸数'!$A:$G,5,FALSE),0)</f>
        <v>0</v>
      </c>
      <c r="F42" s="33">
        <f>IFERROR(VLOOKUP($A42,'[1]11市町別戸数'!$A:$G,6,FALSE),0)</f>
        <v>29</v>
      </c>
      <c r="G42" s="33">
        <f>IFERROR(VLOOKUP($A42,'[1]11市町別マンション戸数'!A:C,3,FALSE),0)</f>
        <v>0</v>
      </c>
      <c r="I42" s="22" t="str">
        <f t="shared" si="0"/>
        <v>×</v>
      </c>
      <c r="J42" s="20"/>
      <c r="K42" s="23"/>
      <c r="L42" s="23"/>
      <c r="M42" s="23"/>
      <c r="N42" s="23"/>
      <c r="O42" s="23"/>
      <c r="P42" s="23"/>
    </row>
    <row r="43" spans="1:16">
      <c r="A43" s="28" t="s">
        <v>56</v>
      </c>
      <c r="B43" s="33">
        <f>IFERROR(VLOOKUP($A43,'[1]11市町別戸数'!$A:$G,7,FALSE),0)</f>
        <v>167</v>
      </c>
      <c r="C43" s="33">
        <f>IFERROR(VLOOKUP($A43,'[1]11市町別戸数'!$A:$G,3,FALSE),0)</f>
        <v>103</v>
      </c>
      <c r="D43" s="33">
        <f>IFERROR(VLOOKUP($A43,'[1]11市町別戸数'!$A:$G,4,FALSE),0)</f>
        <v>37</v>
      </c>
      <c r="E43" s="33">
        <f>IFERROR(VLOOKUP($A43,'[1]11市町別戸数'!$A:$G,5,FALSE),0)</f>
        <v>0</v>
      </c>
      <c r="F43" s="33">
        <f>IFERROR(VLOOKUP($A43,'[1]11市町別戸数'!$A:$G,6,FALSE),0)</f>
        <v>27</v>
      </c>
      <c r="G43" s="33">
        <f>IFERROR(VLOOKUP($A43,'[1]11市町別マンション戸数'!A:C,3,FALSE),0)</f>
        <v>0</v>
      </c>
      <c r="I43" s="22" t="str">
        <f t="shared" si="0"/>
        <v>×</v>
      </c>
      <c r="J43" s="20"/>
      <c r="K43" s="23"/>
      <c r="L43" s="23"/>
      <c r="M43" s="23"/>
      <c r="N43" s="23"/>
      <c r="O43" s="23"/>
      <c r="P43" s="23"/>
    </row>
    <row r="44" spans="1:16">
      <c r="A44" s="28" t="s">
        <v>18</v>
      </c>
      <c r="B44" s="33">
        <f>IFERROR(VLOOKUP($A44,'[1]11市町別戸数'!$A:$G,7,FALSE),0)</f>
        <v>376</v>
      </c>
      <c r="C44" s="33">
        <f>IFERROR(VLOOKUP($A44,'[1]11市町別戸数'!$A:$G,3,FALSE),0)</f>
        <v>133</v>
      </c>
      <c r="D44" s="33">
        <f>IFERROR(VLOOKUP($A44,'[1]11市町別戸数'!$A:$G,4,FALSE),0)</f>
        <v>121</v>
      </c>
      <c r="E44" s="33">
        <f>IFERROR(VLOOKUP($A44,'[1]11市町別戸数'!$A:$G,5,FALSE),0)</f>
        <v>0</v>
      </c>
      <c r="F44" s="33">
        <f>IFERROR(VLOOKUP($A44,'[1]11市町別戸数'!$A:$G,6,FALSE),0)</f>
        <v>122</v>
      </c>
      <c r="G44" s="33">
        <f>IFERROR(VLOOKUP($A44,'[1]11市町別マンション戸数'!A:C,3,FALSE),0)</f>
        <v>56</v>
      </c>
      <c r="I44" s="22" t="str">
        <f t="shared" si="0"/>
        <v>×</v>
      </c>
      <c r="J44" s="20"/>
      <c r="K44" s="23"/>
      <c r="L44" s="23"/>
      <c r="M44" s="23"/>
      <c r="N44" s="23"/>
      <c r="O44" s="23"/>
      <c r="P44" s="23"/>
    </row>
    <row r="45" spans="1:16">
      <c r="A45" s="28" t="s">
        <v>3</v>
      </c>
      <c r="B45" s="33">
        <f>IFERROR(VLOOKUP($A45,'[1]11市町別戸数'!$A:$G,7,FALSE),0)</f>
        <v>61</v>
      </c>
      <c r="C45" s="33">
        <f>IFERROR(VLOOKUP($A45,'[1]11市町別戸数'!$A:$G,3,FALSE),0)</f>
        <v>51</v>
      </c>
      <c r="D45" s="33">
        <f>IFERROR(VLOOKUP($A45,'[1]11市町別戸数'!$A:$G,4,FALSE),0)</f>
        <v>8</v>
      </c>
      <c r="E45" s="33">
        <f>IFERROR(VLOOKUP($A45,'[1]11市町別戸数'!$A:$G,5,FALSE),0)</f>
        <v>2</v>
      </c>
      <c r="F45" s="33">
        <f>IFERROR(VLOOKUP($A45,'[1]11市町別戸数'!$A:$G,6,FALSE),0)</f>
        <v>0</v>
      </c>
      <c r="G45" s="33">
        <f>IFERROR(VLOOKUP($A45,'[1]11市町別マンション戸数'!A:C,3,FALSE),0)</f>
        <v>0</v>
      </c>
      <c r="I45" s="22" t="str">
        <f t="shared" si="0"/>
        <v>×</v>
      </c>
      <c r="J45" s="20"/>
      <c r="K45" s="23"/>
      <c r="L45" s="23"/>
      <c r="M45" s="23"/>
      <c r="N45" s="23"/>
      <c r="O45" s="23"/>
      <c r="P45" s="23"/>
    </row>
    <row r="46" spans="1:16">
      <c r="A46" s="28" t="s">
        <v>53</v>
      </c>
      <c r="B46" s="33">
        <f>IFERROR(VLOOKUP($A46,'[1]11市町別戸数'!$A:$G,7,FALSE),0)</f>
        <v>170</v>
      </c>
      <c r="C46" s="33">
        <f>IFERROR(VLOOKUP($A46,'[1]11市町別戸数'!$A:$G,3,FALSE),0)</f>
        <v>107</v>
      </c>
      <c r="D46" s="33">
        <f>IFERROR(VLOOKUP($A46,'[1]11市町別戸数'!$A:$G,4,FALSE),0)</f>
        <v>44</v>
      </c>
      <c r="E46" s="33">
        <f>IFERROR(VLOOKUP($A46,'[1]11市町別戸数'!$A:$G,5,FALSE),0)</f>
        <v>1</v>
      </c>
      <c r="F46" s="33">
        <f>IFERROR(VLOOKUP($A46,'[1]11市町別戸数'!$A:$G,6,FALSE),0)</f>
        <v>18</v>
      </c>
      <c r="G46" s="33">
        <f>IFERROR(VLOOKUP($A46,'[1]11市町別マンション戸数'!A:C,3,FALSE),0)</f>
        <v>0</v>
      </c>
      <c r="I46" s="22" t="str">
        <f t="shared" si="0"/>
        <v>×</v>
      </c>
      <c r="J46" s="20"/>
      <c r="K46" s="23"/>
      <c r="L46" s="23"/>
      <c r="M46" s="23"/>
      <c r="N46" s="23"/>
      <c r="O46" s="23"/>
      <c r="P46" s="23"/>
    </row>
    <row r="47" spans="1:16">
      <c r="A47" s="28" t="s">
        <v>1</v>
      </c>
      <c r="B47" s="33">
        <f>IFERROR(VLOOKUP($A47,'[1]11市町別戸数'!$A:$G,7,FALSE),0)</f>
        <v>8</v>
      </c>
      <c r="C47" s="33">
        <f>IFERROR(VLOOKUP($A47,'[1]11市町別戸数'!$A:$G,3,FALSE),0)</f>
        <v>8</v>
      </c>
      <c r="D47" s="33">
        <f>IFERROR(VLOOKUP($A47,'[1]11市町別戸数'!$A:$G,4,FALSE),0)</f>
        <v>0</v>
      </c>
      <c r="E47" s="33">
        <f>IFERROR(VLOOKUP($A47,'[1]11市町別戸数'!$A:$G,5,FALSE),0)</f>
        <v>0</v>
      </c>
      <c r="F47" s="33">
        <f>IFERROR(VLOOKUP($A47,'[1]11市町別戸数'!$A:$G,6,FALSE),0)</f>
        <v>0</v>
      </c>
      <c r="G47" s="33">
        <f>IFERROR(VLOOKUP($A47,'[1]11市町別マンション戸数'!A:C,3,FALSE),0)</f>
        <v>0</v>
      </c>
      <c r="I47" s="22" t="str">
        <f t="shared" si="0"/>
        <v>×</v>
      </c>
      <c r="J47" s="20"/>
      <c r="K47" s="23"/>
      <c r="L47" s="23"/>
      <c r="M47" s="23"/>
      <c r="N47" s="23"/>
      <c r="O47" s="23"/>
      <c r="P47" s="23"/>
    </row>
    <row r="48" spans="1:16">
      <c r="A48" s="30" t="s">
        <v>63</v>
      </c>
      <c r="B48" s="33">
        <f>IFERROR(VLOOKUP($A48,'[1]11市町別戸数'!$A:$G,7,FALSE),0)</f>
        <v>56</v>
      </c>
      <c r="C48" s="33">
        <f>IFERROR(VLOOKUP($A48,'[1]11市町別戸数'!$A:$G,3,FALSE),0)</f>
        <v>49</v>
      </c>
      <c r="D48" s="33">
        <f>IFERROR(VLOOKUP($A48,'[1]11市町別戸数'!$A:$G,4,FALSE),0)</f>
        <v>0</v>
      </c>
      <c r="E48" s="33">
        <f>IFERROR(VLOOKUP($A48,'[1]11市町別戸数'!$A:$G,5,FALSE),0)</f>
        <v>0</v>
      </c>
      <c r="F48" s="33">
        <f>IFERROR(VLOOKUP($A48,'[1]11市町別戸数'!$A:$G,6,FALSE),0)</f>
        <v>7</v>
      </c>
      <c r="G48" s="33">
        <f>IFERROR(VLOOKUP($A48,'[1]11市町別マンション戸数'!A:C,3,FALSE),0)</f>
        <v>0</v>
      </c>
      <c r="I48" s="22" t="str">
        <f t="shared" si="0"/>
        <v>×</v>
      </c>
      <c r="J48" s="20"/>
      <c r="K48" s="23"/>
      <c r="L48" s="23"/>
      <c r="M48" s="23"/>
      <c r="N48" s="23"/>
      <c r="O48" s="23"/>
      <c r="P48" s="23"/>
    </row>
    <row r="49" spans="1:16">
      <c r="A49" s="31" t="s">
        <v>25</v>
      </c>
      <c r="B49" s="33">
        <f t="shared" ref="B49:G49" si="4">SUM(B4:B48)-B7-B15</f>
        <v>20916</v>
      </c>
      <c r="C49" s="33">
        <f t="shared" si="4"/>
        <v>11151</v>
      </c>
      <c r="D49" s="33">
        <f t="shared" si="4"/>
        <v>5856</v>
      </c>
      <c r="E49" s="33">
        <f t="shared" si="4"/>
        <v>136</v>
      </c>
      <c r="F49" s="33">
        <f t="shared" si="4"/>
        <v>3773</v>
      </c>
      <c r="G49" s="33">
        <f t="shared" si="4"/>
        <v>303</v>
      </c>
      <c r="I49" s="22" t="str">
        <f t="shared" si="0"/>
        <v>×</v>
      </c>
      <c r="J49" s="20"/>
      <c r="K49" s="23"/>
      <c r="L49" s="23"/>
      <c r="M49" s="23"/>
      <c r="N49" s="23"/>
      <c r="O49" s="23"/>
      <c r="P49" s="23"/>
    </row>
    <row r="50" spans="1:16">
      <c r="A50" s="38"/>
      <c r="B50" s="38"/>
      <c r="C50" s="38"/>
      <c r="D50" s="38"/>
      <c r="E50" s="38"/>
      <c r="F50" s="38"/>
      <c r="G50" s="38"/>
      <c r="I50" s="22" t="str">
        <f t="shared" si="0"/>
        <v>○</v>
      </c>
      <c r="J50" s="20"/>
      <c r="K50" s="23"/>
      <c r="L50" s="23"/>
      <c r="M50" s="23"/>
      <c r="N50" s="23"/>
      <c r="O50" s="23"/>
      <c r="P50" s="23"/>
    </row>
    <row r="51" spans="1:16">
      <c r="I51" s="21" t="s">
        <v>69</v>
      </c>
      <c r="J51" s="21"/>
      <c r="K51" s="23"/>
      <c r="L51" s="23"/>
      <c r="M51" s="23"/>
      <c r="N51" s="23"/>
      <c r="O51" s="23"/>
      <c r="P51" s="23"/>
    </row>
  </sheetData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/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70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101</v>
      </c>
      <c r="C5" s="12">
        <v>68</v>
      </c>
      <c r="D5" s="12">
        <v>15</v>
      </c>
      <c r="E5" s="12">
        <v>0</v>
      </c>
      <c r="F5" s="12">
        <v>18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121</v>
      </c>
      <c r="C6" s="13">
        <v>41</v>
      </c>
      <c r="D6" s="13">
        <v>61</v>
      </c>
      <c r="E6" s="13">
        <v>1</v>
      </c>
      <c r="F6" s="13">
        <v>18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81</v>
      </c>
      <c r="C7" s="13">
        <v>39</v>
      </c>
      <c r="D7" s="13">
        <v>26</v>
      </c>
      <c r="E7" s="13">
        <v>0</v>
      </c>
      <c r="F7" s="13">
        <v>16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303</v>
      </c>
      <c r="C8" s="13">
        <v>148</v>
      </c>
      <c r="D8" s="13">
        <v>102</v>
      </c>
      <c r="E8" s="13">
        <v>1</v>
      </c>
      <c r="F8" s="13">
        <v>52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205</v>
      </c>
      <c r="C9" s="13">
        <v>44</v>
      </c>
      <c r="D9" s="13">
        <v>11</v>
      </c>
      <c r="E9" s="13">
        <v>0</v>
      </c>
      <c r="F9" s="13">
        <v>150</v>
      </c>
      <c r="G9" s="13">
        <v>135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52</v>
      </c>
      <c r="C10" s="13">
        <v>34</v>
      </c>
      <c r="D10" s="13">
        <v>0</v>
      </c>
      <c r="E10" s="13">
        <v>0</v>
      </c>
      <c r="F10" s="13">
        <v>18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37</v>
      </c>
      <c r="C11" s="13">
        <v>26</v>
      </c>
      <c r="D11" s="13">
        <v>0</v>
      </c>
      <c r="E11" s="13">
        <v>0</v>
      </c>
      <c r="F11" s="13">
        <v>11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47</v>
      </c>
      <c r="C12" s="13">
        <v>18</v>
      </c>
      <c r="D12" s="13">
        <v>20</v>
      </c>
      <c r="E12" s="13">
        <v>0</v>
      </c>
      <c r="F12" s="13">
        <v>9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36</v>
      </c>
      <c r="C13" s="13">
        <v>35</v>
      </c>
      <c r="D13" s="13">
        <v>0</v>
      </c>
      <c r="E13" s="13">
        <v>0</v>
      </c>
      <c r="F13" s="13">
        <v>1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47</v>
      </c>
      <c r="C14" s="13">
        <v>39</v>
      </c>
      <c r="D14" s="13">
        <v>0</v>
      </c>
      <c r="E14" s="13">
        <v>0</v>
      </c>
      <c r="F14" s="13">
        <v>8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9</v>
      </c>
      <c r="C15" s="13">
        <v>8</v>
      </c>
      <c r="D15" s="13">
        <v>0</v>
      </c>
      <c r="E15" s="13">
        <v>0</v>
      </c>
      <c r="F15" s="13">
        <v>1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433</v>
      </c>
      <c r="C16" s="13">
        <v>204</v>
      </c>
      <c r="D16" s="13">
        <v>31</v>
      </c>
      <c r="E16" s="13">
        <v>0</v>
      </c>
      <c r="F16" s="13">
        <v>198</v>
      </c>
      <c r="G16" s="13">
        <v>135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67</v>
      </c>
      <c r="C17" s="13">
        <v>29</v>
      </c>
      <c r="D17" s="13">
        <v>30</v>
      </c>
      <c r="E17" s="13">
        <v>1</v>
      </c>
      <c r="F17" s="13">
        <v>7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6</v>
      </c>
      <c r="C18" s="13">
        <v>6</v>
      </c>
      <c r="D18" s="13">
        <v>0</v>
      </c>
      <c r="E18" s="13">
        <v>0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27</v>
      </c>
      <c r="C19" s="13">
        <v>15</v>
      </c>
      <c r="D19" s="13">
        <v>11</v>
      </c>
      <c r="E19" s="13">
        <v>0</v>
      </c>
      <c r="F19" s="13">
        <v>1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45</v>
      </c>
      <c r="C20" s="13">
        <v>37</v>
      </c>
      <c r="D20" s="13">
        <v>1</v>
      </c>
      <c r="E20" s="13">
        <v>0</v>
      </c>
      <c r="F20" s="13">
        <v>7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22</v>
      </c>
      <c r="C21" s="13">
        <v>11</v>
      </c>
      <c r="D21" s="13">
        <v>10</v>
      </c>
      <c r="E21" s="13">
        <v>1</v>
      </c>
      <c r="F21" s="13">
        <v>0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34</v>
      </c>
      <c r="C22" s="13">
        <v>26</v>
      </c>
      <c r="D22" s="13">
        <v>0</v>
      </c>
      <c r="E22" s="13">
        <v>0</v>
      </c>
      <c r="F22" s="13">
        <v>8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84</v>
      </c>
      <c r="C23" s="13">
        <v>61</v>
      </c>
      <c r="D23" s="13">
        <v>0</v>
      </c>
      <c r="E23" s="13">
        <v>0</v>
      </c>
      <c r="F23" s="13">
        <v>23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87</v>
      </c>
      <c r="C24" s="13">
        <v>39</v>
      </c>
      <c r="D24" s="13">
        <v>40</v>
      </c>
      <c r="E24" s="13">
        <v>0</v>
      </c>
      <c r="F24" s="13">
        <v>8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36</v>
      </c>
      <c r="C25" s="13">
        <v>28</v>
      </c>
      <c r="D25" s="13">
        <v>0</v>
      </c>
      <c r="E25" s="13">
        <v>0</v>
      </c>
      <c r="F25" s="13">
        <v>8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32</v>
      </c>
      <c r="C26" s="13">
        <v>25</v>
      </c>
      <c r="D26" s="13">
        <v>0</v>
      </c>
      <c r="E26" s="13">
        <v>0</v>
      </c>
      <c r="F26" s="13">
        <v>7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63</v>
      </c>
      <c r="C27" s="13">
        <v>38</v>
      </c>
      <c r="D27" s="13">
        <v>16</v>
      </c>
      <c r="E27" s="13">
        <v>0</v>
      </c>
      <c r="F27" s="13">
        <v>9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148</v>
      </c>
      <c r="C28" s="13">
        <v>19</v>
      </c>
      <c r="D28" s="13">
        <v>124</v>
      </c>
      <c r="E28" s="13">
        <v>0</v>
      </c>
      <c r="F28" s="13">
        <v>5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38</v>
      </c>
      <c r="C29" s="13">
        <v>22</v>
      </c>
      <c r="D29" s="13">
        <v>6</v>
      </c>
      <c r="E29" s="13">
        <v>0</v>
      </c>
      <c r="F29" s="13">
        <v>10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2</v>
      </c>
      <c r="C30" s="13">
        <v>2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16</v>
      </c>
      <c r="C31" s="13">
        <v>14</v>
      </c>
      <c r="D31" s="13">
        <v>0</v>
      </c>
      <c r="E31" s="13">
        <v>0</v>
      </c>
      <c r="F31" s="13">
        <v>2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29</v>
      </c>
      <c r="C32" s="13">
        <v>14</v>
      </c>
      <c r="D32" s="13">
        <v>14</v>
      </c>
      <c r="E32" s="13">
        <v>0</v>
      </c>
      <c r="F32" s="13">
        <v>1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5</v>
      </c>
      <c r="C33" s="13">
        <v>3</v>
      </c>
      <c r="D33" s="13">
        <v>0</v>
      </c>
      <c r="E33" s="13">
        <v>1</v>
      </c>
      <c r="F33" s="13">
        <v>1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10</v>
      </c>
      <c r="C34" s="13">
        <v>9</v>
      </c>
      <c r="D34" s="13">
        <v>0</v>
      </c>
      <c r="E34" s="13">
        <v>0</v>
      </c>
      <c r="F34" s="13">
        <v>1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15</v>
      </c>
      <c r="C35" s="13">
        <v>12</v>
      </c>
      <c r="D35" s="13">
        <v>0</v>
      </c>
      <c r="E35" s="13">
        <v>0</v>
      </c>
      <c r="F35" s="13">
        <v>3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12</v>
      </c>
      <c r="C36" s="13">
        <v>6</v>
      </c>
      <c r="D36" s="13">
        <v>0</v>
      </c>
      <c r="E36" s="13">
        <v>0</v>
      </c>
      <c r="F36" s="13">
        <v>6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15</v>
      </c>
      <c r="C37" s="13">
        <v>11</v>
      </c>
      <c r="D37" s="13">
        <v>0</v>
      </c>
      <c r="E37" s="13">
        <v>0</v>
      </c>
      <c r="F37" s="13">
        <v>4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1</v>
      </c>
      <c r="C38" s="13">
        <v>1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6</v>
      </c>
      <c r="C39" s="13">
        <v>0</v>
      </c>
      <c r="D39" s="13">
        <v>6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2</v>
      </c>
      <c r="C40" s="13">
        <v>2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12</v>
      </c>
      <c r="C43" s="13">
        <v>8</v>
      </c>
      <c r="D43" s="13">
        <v>0</v>
      </c>
      <c r="E43" s="13">
        <v>0</v>
      </c>
      <c r="F43" s="13">
        <v>4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21</v>
      </c>
      <c r="C44" s="13">
        <v>13</v>
      </c>
      <c r="D44" s="13">
        <v>1</v>
      </c>
      <c r="E44" s="13">
        <v>0</v>
      </c>
      <c r="F44" s="13">
        <v>7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37</v>
      </c>
      <c r="C45" s="13">
        <v>12</v>
      </c>
      <c r="D45" s="13">
        <v>21</v>
      </c>
      <c r="E45" s="13">
        <v>0</v>
      </c>
      <c r="F45" s="13">
        <v>4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3</v>
      </c>
      <c r="C46" s="13">
        <v>3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9</v>
      </c>
      <c r="C47" s="13">
        <v>9</v>
      </c>
      <c r="D47" s="13">
        <v>0</v>
      </c>
      <c r="E47" s="13">
        <v>0</v>
      </c>
      <c r="F47" s="13">
        <v>0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1</v>
      </c>
      <c r="C48" s="13">
        <v>1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4</v>
      </c>
      <c r="C49" s="13">
        <v>4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1625</v>
      </c>
      <c r="C50" s="13">
        <f t="shared" si="2"/>
        <v>832</v>
      </c>
      <c r="D50" s="13">
        <f t="shared" si="2"/>
        <v>413</v>
      </c>
      <c r="E50" s="13">
        <f t="shared" si="2"/>
        <v>4</v>
      </c>
      <c r="F50" s="13">
        <f t="shared" si="2"/>
        <v>376</v>
      </c>
      <c r="G50" s="13">
        <f t="shared" si="2"/>
        <v>135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>
      <selection activeCell="R6" sqref="R6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71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81</v>
      </c>
      <c r="C5" s="12">
        <v>59</v>
      </c>
      <c r="D5" s="12">
        <v>4</v>
      </c>
      <c r="E5" s="12">
        <v>1</v>
      </c>
      <c r="F5" s="12">
        <v>17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118</v>
      </c>
      <c r="C6" s="13">
        <v>46</v>
      </c>
      <c r="D6" s="13">
        <v>52</v>
      </c>
      <c r="E6" s="13">
        <v>0</v>
      </c>
      <c r="F6" s="13">
        <v>20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62</v>
      </c>
      <c r="C7" s="13">
        <v>51</v>
      </c>
      <c r="D7" s="13">
        <v>0</v>
      </c>
      <c r="E7" s="13">
        <v>0</v>
      </c>
      <c r="F7" s="13">
        <v>11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261</v>
      </c>
      <c r="C8" s="13">
        <v>156</v>
      </c>
      <c r="D8" s="13">
        <v>56</v>
      </c>
      <c r="E8" s="13">
        <v>1</v>
      </c>
      <c r="F8" s="13">
        <v>48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154</v>
      </c>
      <c r="C9" s="13">
        <v>41</v>
      </c>
      <c r="D9" s="13">
        <v>97</v>
      </c>
      <c r="E9" s="13">
        <v>0</v>
      </c>
      <c r="F9" s="13">
        <v>16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99</v>
      </c>
      <c r="C10" s="13">
        <v>37</v>
      </c>
      <c r="D10" s="13">
        <v>44</v>
      </c>
      <c r="E10" s="13">
        <v>0</v>
      </c>
      <c r="F10" s="13">
        <v>18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33</v>
      </c>
      <c r="C11" s="13">
        <v>25</v>
      </c>
      <c r="D11" s="13">
        <v>0</v>
      </c>
      <c r="E11" s="13">
        <v>0</v>
      </c>
      <c r="F11" s="13">
        <v>8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73</v>
      </c>
      <c r="C12" s="13">
        <v>22</v>
      </c>
      <c r="D12" s="13">
        <v>42</v>
      </c>
      <c r="E12" s="13">
        <v>0</v>
      </c>
      <c r="F12" s="13">
        <v>9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27</v>
      </c>
      <c r="C13" s="13">
        <v>22</v>
      </c>
      <c r="D13" s="13">
        <v>0</v>
      </c>
      <c r="E13" s="13">
        <v>0</v>
      </c>
      <c r="F13" s="13">
        <v>5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36</v>
      </c>
      <c r="C14" s="13">
        <v>31</v>
      </c>
      <c r="D14" s="13">
        <v>0</v>
      </c>
      <c r="E14" s="13">
        <v>0</v>
      </c>
      <c r="F14" s="13">
        <v>5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2</v>
      </c>
      <c r="C15" s="13">
        <v>2</v>
      </c>
      <c r="D15" s="13">
        <v>0</v>
      </c>
      <c r="E15" s="13">
        <v>0</v>
      </c>
      <c r="F15" s="13">
        <v>0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424</v>
      </c>
      <c r="C16" s="13">
        <v>180</v>
      </c>
      <c r="D16" s="13">
        <v>183</v>
      </c>
      <c r="E16" s="13">
        <v>0</v>
      </c>
      <c r="F16" s="13">
        <v>61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82</v>
      </c>
      <c r="C17" s="13">
        <v>33</v>
      </c>
      <c r="D17" s="13">
        <v>27</v>
      </c>
      <c r="E17" s="13">
        <v>0</v>
      </c>
      <c r="F17" s="13">
        <v>22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8</v>
      </c>
      <c r="C18" s="13">
        <v>8</v>
      </c>
      <c r="D18" s="13">
        <v>0</v>
      </c>
      <c r="E18" s="13">
        <v>0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33</v>
      </c>
      <c r="C19" s="13">
        <v>31</v>
      </c>
      <c r="D19" s="13">
        <v>0</v>
      </c>
      <c r="E19" s="13">
        <v>0</v>
      </c>
      <c r="F19" s="13">
        <v>2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54</v>
      </c>
      <c r="C20" s="13">
        <v>38</v>
      </c>
      <c r="D20" s="13">
        <v>14</v>
      </c>
      <c r="E20" s="13">
        <v>0</v>
      </c>
      <c r="F20" s="13">
        <v>2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15</v>
      </c>
      <c r="C21" s="13">
        <v>14</v>
      </c>
      <c r="D21" s="13">
        <v>0</v>
      </c>
      <c r="E21" s="13">
        <v>0</v>
      </c>
      <c r="F21" s="13">
        <v>1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42</v>
      </c>
      <c r="C22" s="13">
        <v>27</v>
      </c>
      <c r="D22" s="13">
        <v>8</v>
      </c>
      <c r="E22" s="13">
        <v>0</v>
      </c>
      <c r="F22" s="13">
        <v>7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164</v>
      </c>
      <c r="C23" s="13">
        <v>65</v>
      </c>
      <c r="D23" s="13">
        <v>55</v>
      </c>
      <c r="E23" s="13">
        <v>1</v>
      </c>
      <c r="F23" s="13">
        <v>43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84</v>
      </c>
      <c r="C24" s="13">
        <v>47</v>
      </c>
      <c r="D24" s="13">
        <v>21</v>
      </c>
      <c r="E24" s="13">
        <v>0</v>
      </c>
      <c r="F24" s="13">
        <v>16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57</v>
      </c>
      <c r="C25" s="13">
        <v>44</v>
      </c>
      <c r="D25" s="13">
        <v>0</v>
      </c>
      <c r="E25" s="13">
        <v>0</v>
      </c>
      <c r="F25" s="13">
        <v>13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52</v>
      </c>
      <c r="C26" s="13">
        <v>43</v>
      </c>
      <c r="D26" s="13">
        <v>0</v>
      </c>
      <c r="E26" s="13">
        <v>1</v>
      </c>
      <c r="F26" s="13">
        <v>8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61</v>
      </c>
      <c r="C27" s="13">
        <v>32</v>
      </c>
      <c r="D27" s="13">
        <v>22</v>
      </c>
      <c r="E27" s="13">
        <v>1</v>
      </c>
      <c r="F27" s="13">
        <v>6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15</v>
      </c>
      <c r="C28" s="13">
        <v>12</v>
      </c>
      <c r="D28" s="13">
        <v>0</v>
      </c>
      <c r="E28" s="13">
        <v>0</v>
      </c>
      <c r="F28" s="13">
        <v>3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94</v>
      </c>
      <c r="C29" s="13">
        <v>39</v>
      </c>
      <c r="D29" s="13">
        <v>44</v>
      </c>
      <c r="E29" s="13">
        <v>0</v>
      </c>
      <c r="F29" s="13">
        <v>11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1</v>
      </c>
      <c r="C30" s="13">
        <v>1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17</v>
      </c>
      <c r="C31" s="13">
        <v>10</v>
      </c>
      <c r="D31" s="13">
        <v>0</v>
      </c>
      <c r="E31" s="13">
        <v>0</v>
      </c>
      <c r="F31" s="13">
        <v>7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32</v>
      </c>
      <c r="C32" s="13">
        <v>16</v>
      </c>
      <c r="D32" s="13">
        <v>10</v>
      </c>
      <c r="E32" s="13">
        <v>0</v>
      </c>
      <c r="F32" s="13">
        <v>6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6</v>
      </c>
      <c r="C33" s="13">
        <v>6</v>
      </c>
      <c r="D33" s="13">
        <v>0</v>
      </c>
      <c r="E33" s="13">
        <v>0</v>
      </c>
      <c r="F33" s="13">
        <v>0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5</v>
      </c>
      <c r="C34" s="13">
        <v>5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33</v>
      </c>
      <c r="C35" s="13">
        <v>10</v>
      </c>
      <c r="D35" s="13">
        <v>19</v>
      </c>
      <c r="E35" s="13">
        <v>0</v>
      </c>
      <c r="F35" s="13">
        <v>4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16</v>
      </c>
      <c r="C36" s="13">
        <v>6</v>
      </c>
      <c r="D36" s="13">
        <v>10</v>
      </c>
      <c r="E36" s="13">
        <v>0</v>
      </c>
      <c r="F36" s="13">
        <v>0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16</v>
      </c>
      <c r="C37" s="13">
        <v>8</v>
      </c>
      <c r="D37" s="13">
        <v>8</v>
      </c>
      <c r="E37" s="13">
        <v>0</v>
      </c>
      <c r="F37" s="13">
        <v>0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1</v>
      </c>
      <c r="C39" s="13">
        <v>1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12</v>
      </c>
      <c r="C43" s="13">
        <v>10</v>
      </c>
      <c r="D43" s="13">
        <v>0</v>
      </c>
      <c r="E43" s="13">
        <v>0</v>
      </c>
      <c r="F43" s="13">
        <v>2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28</v>
      </c>
      <c r="C44" s="13">
        <v>8</v>
      </c>
      <c r="D44" s="13">
        <v>20</v>
      </c>
      <c r="E44" s="13">
        <v>0</v>
      </c>
      <c r="F44" s="13">
        <v>0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12</v>
      </c>
      <c r="C45" s="13">
        <v>11</v>
      </c>
      <c r="D45" s="13">
        <v>0</v>
      </c>
      <c r="E45" s="13">
        <v>0</v>
      </c>
      <c r="F45" s="13">
        <v>1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8</v>
      </c>
      <c r="C46" s="13">
        <v>5</v>
      </c>
      <c r="D46" s="13">
        <v>3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14</v>
      </c>
      <c r="C47" s="13">
        <v>6</v>
      </c>
      <c r="D47" s="13">
        <v>8</v>
      </c>
      <c r="E47" s="13">
        <v>0</v>
      </c>
      <c r="F47" s="13">
        <v>0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1</v>
      </c>
      <c r="C49" s="13">
        <v>1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1648</v>
      </c>
      <c r="C50" s="13">
        <f t="shared" si="2"/>
        <v>873</v>
      </c>
      <c r="D50" s="13">
        <f t="shared" si="2"/>
        <v>508</v>
      </c>
      <c r="E50" s="13">
        <f t="shared" si="2"/>
        <v>4</v>
      </c>
      <c r="F50" s="13">
        <f t="shared" si="2"/>
        <v>263</v>
      </c>
      <c r="G50" s="13">
        <f t="shared" si="2"/>
        <v>0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/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19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115</v>
      </c>
      <c r="C5" s="12">
        <v>60</v>
      </c>
      <c r="D5" s="12">
        <v>38</v>
      </c>
      <c r="E5" s="12">
        <v>0</v>
      </c>
      <c r="F5" s="12">
        <v>17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239</v>
      </c>
      <c r="C6" s="13">
        <v>51</v>
      </c>
      <c r="D6" s="13">
        <v>153</v>
      </c>
      <c r="E6" s="13">
        <v>0</v>
      </c>
      <c r="F6" s="13">
        <v>35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100</v>
      </c>
      <c r="C7" s="13">
        <v>50</v>
      </c>
      <c r="D7" s="13">
        <v>40</v>
      </c>
      <c r="E7" s="13">
        <v>0</v>
      </c>
      <c r="F7" s="13">
        <v>10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454</v>
      </c>
      <c r="C8" s="13">
        <v>161</v>
      </c>
      <c r="D8" s="13">
        <v>231</v>
      </c>
      <c r="E8" s="13">
        <v>0</v>
      </c>
      <c r="F8" s="13">
        <v>62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121</v>
      </c>
      <c r="C9" s="13">
        <v>61</v>
      </c>
      <c r="D9" s="13">
        <v>39</v>
      </c>
      <c r="E9" s="13">
        <v>0</v>
      </c>
      <c r="F9" s="13">
        <v>21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94</v>
      </c>
      <c r="C10" s="13">
        <v>35</v>
      </c>
      <c r="D10" s="13">
        <v>39</v>
      </c>
      <c r="E10" s="13">
        <v>0</v>
      </c>
      <c r="F10" s="13">
        <v>20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43</v>
      </c>
      <c r="C11" s="13">
        <v>35</v>
      </c>
      <c r="D11" s="13">
        <v>0</v>
      </c>
      <c r="E11" s="13">
        <v>0</v>
      </c>
      <c r="F11" s="13">
        <v>8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59</v>
      </c>
      <c r="C12" s="13">
        <v>29</v>
      </c>
      <c r="D12" s="13">
        <v>12</v>
      </c>
      <c r="E12" s="13">
        <v>0</v>
      </c>
      <c r="F12" s="13">
        <v>18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49</v>
      </c>
      <c r="C13" s="13">
        <v>37</v>
      </c>
      <c r="D13" s="13">
        <v>0</v>
      </c>
      <c r="E13" s="13">
        <v>0</v>
      </c>
      <c r="F13" s="13">
        <v>12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77</v>
      </c>
      <c r="C14" s="13">
        <v>44</v>
      </c>
      <c r="D14" s="13">
        <v>26</v>
      </c>
      <c r="E14" s="13">
        <v>0</v>
      </c>
      <c r="F14" s="13">
        <v>7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3</v>
      </c>
      <c r="C15" s="13">
        <v>3</v>
      </c>
      <c r="D15" s="13">
        <v>0</v>
      </c>
      <c r="E15" s="13">
        <v>0</v>
      </c>
      <c r="F15" s="13">
        <v>0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446</v>
      </c>
      <c r="C16" s="13">
        <v>244</v>
      </c>
      <c r="D16" s="13">
        <v>116</v>
      </c>
      <c r="E16" s="13">
        <v>0</v>
      </c>
      <c r="F16" s="13">
        <v>86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84</v>
      </c>
      <c r="C17" s="13">
        <v>45</v>
      </c>
      <c r="D17" s="13">
        <v>32</v>
      </c>
      <c r="E17" s="13">
        <v>0</v>
      </c>
      <c r="F17" s="13">
        <v>7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10</v>
      </c>
      <c r="C18" s="13">
        <v>9</v>
      </c>
      <c r="D18" s="13">
        <v>0</v>
      </c>
      <c r="E18" s="13">
        <v>1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60</v>
      </c>
      <c r="C19" s="13">
        <v>34</v>
      </c>
      <c r="D19" s="13">
        <v>15</v>
      </c>
      <c r="E19" s="13">
        <v>1</v>
      </c>
      <c r="F19" s="13">
        <v>10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30</v>
      </c>
      <c r="C20" s="13">
        <v>22</v>
      </c>
      <c r="D20" s="13">
        <v>0</v>
      </c>
      <c r="E20" s="13">
        <v>0</v>
      </c>
      <c r="F20" s="13">
        <v>8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17</v>
      </c>
      <c r="C21" s="13">
        <v>16</v>
      </c>
      <c r="D21" s="13">
        <v>0</v>
      </c>
      <c r="E21" s="13">
        <v>0</v>
      </c>
      <c r="F21" s="13">
        <v>1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55</v>
      </c>
      <c r="C22" s="13">
        <v>27</v>
      </c>
      <c r="D22" s="13">
        <v>9</v>
      </c>
      <c r="E22" s="13">
        <v>0</v>
      </c>
      <c r="F22" s="13">
        <v>19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152</v>
      </c>
      <c r="C23" s="13">
        <v>61</v>
      </c>
      <c r="D23" s="13">
        <v>53</v>
      </c>
      <c r="E23" s="13">
        <v>0</v>
      </c>
      <c r="F23" s="13">
        <v>38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62</v>
      </c>
      <c r="C24" s="13">
        <v>42</v>
      </c>
      <c r="D24" s="13">
        <v>8</v>
      </c>
      <c r="E24" s="13">
        <v>0</v>
      </c>
      <c r="F24" s="13">
        <v>12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60</v>
      </c>
      <c r="C25" s="13">
        <v>38</v>
      </c>
      <c r="D25" s="13">
        <v>8</v>
      </c>
      <c r="E25" s="13">
        <v>0</v>
      </c>
      <c r="F25" s="13">
        <v>14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63</v>
      </c>
      <c r="C26" s="13">
        <v>41</v>
      </c>
      <c r="D26" s="13">
        <v>16</v>
      </c>
      <c r="E26" s="13">
        <v>1</v>
      </c>
      <c r="F26" s="13">
        <v>5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60</v>
      </c>
      <c r="C27" s="13">
        <v>49</v>
      </c>
      <c r="D27" s="13">
        <v>0</v>
      </c>
      <c r="E27" s="13">
        <v>0</v>
      </c>
      <c r="F27" s="13">
        <v>11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79</v>
      </c>
      <c r="C28" s="13">
        <v>25</v>
      </c>
      <c r="D28" s="13">
        <v>38</v>
      </c>
      <c r="E28" s="13">
        <v>1</v>
      </c>
      <c r="F28" s="13">
        <v>15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41</v>
      </c>
      <c r="C29" s="13">
        <v>32</v>
      </c>
      <c r="D29" s="13">
        <v>0</v>
      </c>
      <c r="E29" s="13">
        <v>0</v>
      </c>
      <c r="F29" s="13">
        <v>9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5</v>
      </c>
      <c r="C30" s="13">
        <v>5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16</v>
      </c>
      <c r="C31" s="13">
        <v>12</v>
      </c>
      <c r="D31" s="13">
        <v>0</v>
      </c>
      <c r="E31" s="13">
        <v>0</v>
      </c>
      <c r="F31" s="13">
        <v>4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22</v>
      </c>
      <c r="C32" s="13">
        <v>17</v>
      </c>
      <c r="D32" s="13">
        <v>0</v>
      </c>
      <c r="E32" s="13">
        <v>0</v>
      </c>
      <c r="F32" s="13">
        <v>5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4</v>
      </c>
      <c r="C33" s="13">
        <v>4</v>
      </c>
      <c r="D33" s="13">
        <v>0</v>
      </c>
      <c r="E33" s="13">
        <v>0</v>
      </c>
      <c r="F33" s="13">
        <v>0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10</v>
      </c>
      <c r="C34" s="13">
        <v>6</v>
      </c>
      <c r="D34" s="13">
        <v>4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49</v>
      </c>
      <c r="C35" s="13">
        <v>24</v>
      </c>
      <c r="D35" s="13">
        <v>25</v>
      </c>
      <c r="E35" s="13">
        <v>0</v>
      </c>
      <c r="F35" s="13">
        <v>0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26</v>
      </c>
      <c r="C36" s="13">
        <v>5</v>
      </c>
      <c r="D36" s="13">
        <v>21</v>
      </c>
      <c r="E36" s="13">
        <v>0</v>
      </c>
      <c r="F36" s="13">
        <v>0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10</v>
      </c>
      <c r="C37" s="13">
        <v>9</v>
      </c>
      <c r="D37" s="13">
        <v>0</v>
      </c>
      <c r="E37" s="13">
        <v>0</v>
      </c>
      <c r="F37" s="13">
        <v>1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2</v>
      </c>
      <c r="C39" s="13">
        <v>2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3</v>
      </c>
      <c r="C40" s="13">
        <v>2</v>
      </c>
      <c r="D40" s="13">
        <v>0</v>
      </c>
      <c r="E40" s="13">
        <v>1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3</v>
      </c>
      <c r="C42" s="13">
        <v>3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20</v>
      </c>
      <c r="C43" s="13">
        <v>14</v>
      </c>
      <c r="D43" s="13">
        <v>0</v>
      </c>
      <c r="E43" s="13">
        <v>0</v>
      </c>
      <c r="F43" s="13">
        <v>6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16</v>
      </c>
      <c r="C44" s="13">
        <v>8</v>
      </c>
      <c r="D44" s="13">
        <v>6</v>
      </c>
      <c r="E44" s="13">
        <v>0</v>
      </c>
      <c r="F44" s="13">
        <v>2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49</v>
      </c>
      <c r="C45" s="13">
        <v>12</v>
      </c>
      <c r="D45" s="13">
        <v>35</v>
      </c>
      <c r="E45" s="13">
        <v>0</v>
      </c>
      <c r="F45" s="13">
        <v>2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4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9</v>
      </c>
      <c r="C47" s="13">
        <v>7</v>
      </c>
      <c r="D47" s="13">
        <v>0</v>
      </c>
      <c r="E47" s="13">
        <v>0</v>
      </c>
      <c r="F47" s="13">
        <v>2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10</v>
      </c>
      <c r="C49" s="13">
        <v>7</v>
      </c>
      <c r="D49" s="13">
        <v>0</v>
      </c>
      <c r="E49" s="13">
        <v>0</v>
      </c>
      <c r="F49" s="13">
        <v>3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1931</v>
      </c>
      <c r="C50" s="13">
        <f t="shared" si="2"/>
        <v>987</v>
      </c>
      <c r="D50" s="13">
        <f t="shared" si="2"/>
        <v>617</v>
      </c>
      <c r="E50" s="13">
        <f t="shared" si="2"/>
        <v>5</v>
      </c>
      <c r="F50" s="13">
        <f t="shared" si="2"/>
        <v>322</v>
      </c>
      <c r="G50" s="13">
        <f t="shared" si="2"/>
        <v>0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topLeftCell="A25" zoomScaleSheetLayoutView="85" workbookViewId="0">
      <selection activeCell="I39" sqref="I39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72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112</v>
      </c>
      <c r="C5" s="12">
        <v>67</v>
      </c>
      <c r="D5" s="12">
        <v>27</v>
      </c>
      <c r="E5" s="12">
        <v>0</v>
      </c>
      <c r="F5" s="12">
        <v>18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89</v>
      </c>
      <c r="C6" s="13">
        <v>53</v>
      </c>
      <c r="D6" s="13">
        <v>17</v>
      </c>
      <c r="E6" s="13">
        <v>0</v>
      </c>
      <c r="F6" s="13">
        <v>19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79</v>
      </c>
      <c r="C7" s="13">
        <v>46</v>
      </c>
      <c r="D7" s="13">
        <v>14</v>
      </c>
      <c r="E7" s="13">
        <v>0</v>
      </c>
      <c r="F7" s="13">
        <v>19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280</v>
      </c>
      <c r="C8" s="13">
        <v>166</v>
      </c>
      <c r="D8" s="13">
        <v>58</v>
      </c>
      <c r="E8" s="13">
        <v>0</v>
      </c>
      <c r="F8" s="13">
        <v>56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165</v>
      </c>
      <c r="C9" s="13">
        <v>38</v>
      </c>
      <c r="D9" s="13">
        <v>101</v>
      </c>
      <c r="E9" s="13">
        <v>1</v>
      </c>
      <c r="F9" s="13">
        <v>25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52</v>
      </c>
      <c r="C10" s="13">
        <v>35</v>
      </c>
      <c r="D10" s="13">
        <v>3</v>
      </c>
      <c r="E10" s="13">
        <v>0</v>
      </c>
      <c r="F10" s="13">
        <v>14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33</v>
      </c>
      <c r="C11" s="13">
        <v>29</v>
      </c>
      <c r="D11" s="13">
        <v>0</v>
      </c>
      <c r="E11" s="13">
        <v>0</v>
      </c>
      <c r="F11" s="13">
        <v>4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50</v>
      </c>
      <c r="C12" s="13">
        <v>21</v>
      </c>
      <c r="D12" s="13">
        <v>14</v>
      </c>
      <c r="E12" s="13">
        <v>0</v>
      </c>
      <c r="F12" s="13">
        <v>15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24</v>
      </c>
      <c r="C13" s="13">
        <v>18</v>
      </c>
      <c r="D13" s="13">
        <v>0</v>
      </c>
      <c r="E13" s="13">
        <v>0</v>
      </c>
      <c r="F13" s="13">
        <v>6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56</v>
      </c>
      <c r="C14" s="13">
        <v>24</v>
      </c>
      <c r="D14" s="13">
        <v>24</v>
      </c>
      <c r="E14" s="13">
        <v>0</v>
      </c>
      <c r="F14" s="13">
        <v>8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9</v>
      </c>
      <c r="C15" s="13">
        <v>7</v>
      </c>
      <c r="D15" s="13">
        <v>0</v>
      </c>
      <c r="E15" s="13">
        <v>0</v>
      </c>
      <c r="F15" s="13">
        <v>2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389</v>
      </c>
      <c r="C16" s="13">
        <v>172</v>
      </c>
      <c r="D16" s="13">
        <v>142</v>
      </c>
      <c r="E16" s="13">
        <v>1</v>
      </c>
      <c r="F16" s="13">
        <v>74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128</v>
      </c>
      <c r="C17" s="13">
        <v>27</v>
      </c>
      <c r="D17" s="13">
        <v>86</v>
      </c>
      <c r="E17" s="13">
        <v>1</v>
      </c>
      <c r="F17" s="13">
        <v>14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5</v>
      </c>
      <c r="C18" s="13">
        <v>4</v>
      </c>
      <c r="D18" s="13">
        <v>0</v>
      </c>
      <c r="E18" s="13">
        <v>0</v>
      </c>
      <c r="F18" s="13">
        <v>1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51</v>
      </c>
      <c r="C19" s="13">
        <v>27</v>
      </c>
      <c r="D19" s="13">
        <v>15</v>
      </c>
      <c r="E19" s="13">
        <v>0</v>
      </c>
      <c r="F19" s="13">
        <v>9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98</v>
      </c>
      <c r="C20" s="13">
        <v>27</v>
      </c>
      <c r="D20" s="13">
        <v>57</v>
      </c>
      <c r="E20" s="13">
        <v>1</v>
      </c>
      <c r="F20" s="13">
        <v>13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11</v>
      </c>
      <c r="C21" s="13">
        <v>8</v>
      </c>
      <c r="D21" s="13">
        <v>0</v>
      </c>
      <c r="E21" s="13">
        <v>1</v>
      </c>
      <c r="F21" s="13">
        <v>2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41</v>
      </c>
      <c r="C22" s="13">
        <v>29</v>
      </c>
      <c r="D22" s="13">
        <v>0</v>
      </c>
      <c r="E22" s="13">
        <v>0</v>
      </c>
      <c r="F22" s="13">
        <v>12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144</v>
      </c>
      <c r="C23" s="13">
        <v>55</v>
      </c>
      <c r="D23" s="13">
        <v>67</v>
      </c>
      <c r="E23" s="13">
        <v>0</v>
      </c>
      <c r="F23" s="13">
        <v>22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102</v>
      </c>
      <c r="C24" s="13">
        <v>55</v>
      </c>
      <c r="D24" s="13">
        <v>34</v>
      </c>
      <c r="E24" s="13">
        <v>0</v>
      </c>
      <c r="F24" s="13">
        <v>13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78</v>
      </c>
      <c r="C25" s="13">
        <v>44</v>
      </c>
      <c r="D25" s="13">
        <v>8</v>
      </c>
      <c r="E25" s="13">
        <v>0</v>
      </c>
      <c r="F25" s="13">
        <v>26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58</v>
      </c>
      <c r="C26" s="13">
        <v>36</v>
      </c>
      <c r="D26" s="13">
        <v>19</v>
      </c>
      <c r="E26" s="13">
        <v>0</v>
      </c>
      <c r="F26" s="13">
        <v>3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64</v>
      </c>
      <c r="C27" s="13">
        <v>37</v>
      </c>
      <c r="D27" s="13">
        <v>22</v>
      </c>
      <c r="E27" s="13">
        <v>0</v>
      </c>
      <c r="F27" s="13">
        <v>5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67</v>
      </c>
      <c r="C28" s="13">
        <v>26</v>
      </c>
      <c r="D28" s="13">
        <v>38</v>
      </c>
      <c r="E28" s="13">
        <v>0</v>
      </c>
      <c r="F28" s="13">
        <v>3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56</v>
      </c>
      <c r="C29" s="13">
        <v>24</v>
      </c>
      <c r="D29" s="13">
        <v>24</v>
      </c>
      <c r="E29" s="13">
        <v>0</v>
      </c>
      <c r="F29" s="13">
        <v>8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3</v>
      </c>
      <c r="C30" s="13">
        <v>3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9</v>
      </c>
      <c r="C31" s="13">
        <v>8</v>
      </c>
      <c r="D31" s="13">
        <v>0</v>
      </c>
      <c r="E31" s="13">
        <v>0</v>
      </c>
      <c r="F31" s="13">
        <v>1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25</v>
      </c>
      <c r="C32" s="13">
        <v>14</v>
      </c>
      <c r="D32" s="13">
        <v>10</v>
      </c>
      <c r="E32" s="13">
        <v>1</v>
      </c>
      <c r="F32" s="13">
        <v>0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20</v>
      </c>
      <c r="C33" s="13">
        <v>5</v>
      </c>
      <c r="D33" s="13">
        <v>11</v>
      </c>
      <c r="E33" s="13">
        <v>0</v>
      </c>
      <c r="F33" s="13">
        <v>4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2</v>
      </c>
      <c r="C34" s="13">
        <v>2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31</v>
      </c>
      <c r="C35" s="13">
        <v>17</v>
      </c>
      <c r="D35" s="13">
        <v>6</v>
      </c>
      <c r="E35" s="13">
        <v>0</v>
      </c>
      <c r="F35" s="13">
        <v>8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22</v>
      </c>
      <c r="C36" s="13">
        <v>15</v>
      </c>
      <c r="D36" s="13">
        <v>6</v>
      </c>
      <c r="E36" s="13">
        <v>0</v>
      </c>
      <c r="F36" s="13">
        <v>1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11</v>
      </c>
      <c r="C37" s="13">
        <v>11</v>
      </c>
      <c r="D37" s="13">
        <v>0</v>
      </c>
      <c r="E37" s="13">
        <v>0</v>
      </c>
      <c r="F37" s="13">
        <v>0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2</v>
      </c>
      <c r="C38" s="13">
        <v>1</v>
      </c>
      <c r="D38" s="13">
        <v>0</v>
      </c>
      <c r="E38" s="13">
        <v>1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1</v>
      </c>
      <c r="C39" s="13">
        <v>1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4</v>
      </c>
      <c r="C43" s="13">
        <v>4</v>
      </c>
      <c r="D43" s="13">
        <v>0</v>
      </c>
      <c r="E43" s="13">
        <v>0</v>
      </c>
      <c r="F43" s="13">
        <v>0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19</v>
      </c>
      <c r="C44" s="13">
        <v>13</v>
      </c>
      <c r="D44" s="13">
        <v>4</v>
      </c>
      <c r="E44" s="13">
        <v>0</v>
      </c>
      <c r="F44" s="13">
        <v>2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43</v>
      </c>
      <c r="C45" s="13">
        <v>12</v>
      </c>
      <c r="D45" s="13">
        <v>31</v>
      </c>
      <c r="E45" s="13">
        <v>0</v>
      </c>
      <c r="F45" s="13">
        <v>0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4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4</v>
      </c>
      <c r="C47" s="13">
        <v>4</v>
      </c>
      <c r="D47" s="13">
        <v>0</v>
      </c>
      <c r="E47" s="13">
        <v>0</v>
      </c>
      <c r="F47" s="13">
        <v>0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3</v>
      </c>
      <c r="C49" s="13">
        <v>2</v>
      </c>
      <c r="D49" s="13">
        <v>0</v>
      </c>
      <c r="E49" s="13">
        <v>0</v>
      </c>
      <c r="F49" s="13">
        <v>1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1775</v>
      </c>
      <c r="C50" s="13">
        <f t="shared" si="2"/>
        <v>853</v>
      </c>
      <c r="D50" s="13">
        <f t="shared" si="2"/>
        <v>638</v>
      </c>
      <c r="E50" s="13">
        <f t="shared" si="2"/>
        <v>6</v>
      </c>
      <c r="F50" s="13">
        <f t="shared" si="2"/>
        <v>278</v>
      </c>
      <c r="G50" s="13">
        <f t="shared" si="2"/>
        <v>0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topLeftCell="A34" zoomScaleSheetLayoutView="85" workbookViewId="0">
      <selection activeCell="B38" sqref="B38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28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188</v>
      </c>
      <c r="C5" s="12">
        <v>75</v>
      </c>
      <c r="D5" s="12">
        <v>103</v>
      </c>
      <c r="E5" s="12">
        <v>0</v>
      </c>
      <c r="F5" s="12">
        <v>10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121</v>
      </c>
      <c r="C6" s="13">
        <v>47</v>
      </c>
      <c r="D6" s="13">
        <v>56</v>
      </c>
      <c r="E6" s="13">
        <v>0</v>
      </c>
      <c r="F6" s="13">
        <v>18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106</v>
      </c>
      <c r="C7" s="13">
        <v>65</v>
      </c>
      <c r="D7" s="13">
        <v>21</v>
      </c>
      <c r="E7" s="13">
        <v>0</v>
      </c>
      <c r="F7" s="13">
        <v>20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415</v>
      </c>
      <c r="C8" s="13">
        <v>187</v>
      </c>
      <c r="D8" s="13">
        <v>180</v>
      </c>
      <c r="E8" s="13">
        <v>0</v>
      </c>
      <c r="F8" s="13">
        <v>48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176</v>
      </c>
      <c r="C9" s="13">
        <v>53</v>
      </c>
      <c r="D9" s="13">
        <v>108</v>
      </c>
      <c r="E9" s="13">
        <v>0</v>
      </c>
      <c r="F9" s="13">
        <v>15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57</v>
      </c>
      <c r="C10" s="13">
        <v>35</v>
      </c>
      <c r="D10" s="13">
        <v>7</v>
      </c>
      <c r="E10" s="13">
        <v>0</v>
      </c>
      <c r="F10" s="13">
        <v>15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64</v>
      </c>
      <c r="C11" s="13">
        <v>32</v>
      </c>
      <c r="D11" s="13">
        <v>26</v>
      </c>
      <c r="E11" s="13">
        <v>0</v>
      </c>
      <c r="F11" s="13">
        <v>6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45</v>
      </c>
      <c r="C12" s="13">
        <v>28</v>
      </c>
      <c r="D12" s="13">
        <v>12</v>
      </c>
      <c r="E12" s="13">
        <v>0</v>
      </c>
      <c r="F12" s="13">
        <v>5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40</v>
      </c>
      <c r="C13" s="13">
        <v>34</v>
      </c>
      <c r="D13" s="13">
        <v>0</v>
      </c>
      <c r="E13" s="13">
        <v>0</v>
      </c>
      <c r="F13" s="13">
        <v>6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71</v>
      </c>
      <c r="C14" s="13">
        <v>44</v>
      </c>
      <c r="D14" s="13">
        <v>18</v>
      </c>
      <c r="E14" s="13">
        <v>0</v>
      </c>
      <c r="F14" s="13">
        <v>9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10</v>
      </c>
      <c r="C15" s="13">
        <v>6</v>
      </c>
      <c r="D15" s="13">
        <v>0</v>
      </c>
      <c r="E15" s="13">
        <v>0</v>
      </c>
      <c r="F15" s="13">
        <v>4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463</v>
      </c>
      <c r="C16" s="13">
        <v>232</v>
      </c>
      <c r="D16" s="13">
        <v>171</v>
      </c>
      <c r="E16" s="13">
        <v>0</v>
      </c>
      <c r="F16" s="13">
        <v>60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82</v>
      </c>
      <c r="C17" s="13">
        <v>42</v>
      </c>
      <c r="D17" s="13">
        <v>18</v>
      </c>
      <c r="E17" s="13">
        <v>0</v>
      </c>
      <c r="F17" s="13">
        <v>22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8</v>
      </c>
      <c r="C18" s="13">
        <v>7</v>
      </c>
      <c r="D18" s="13">
        <v>0</v>
      </c>
      <c r="E18" s="13">
        <v>1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59</v>
      </c>
      <c r="C19" s="13">
        <v>34</v>
      </c>
      <c r="D19" s="13">
        <v>21</v>
      </c>
      <c r="E19" s="13">
        <v>0</v>
      </c>
      <c r="F19" s="13">
        <v>4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67</v>
      </c>
      <c r="C20" s="13">
        <v>41</v>
      </c>
      <c r="D20" s="13">
        <v>18</v>
      </c>
      <c r="E20" s="13">
        <v>0</v>
      </c>
      <c r="F20" s="13">
        <v>8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20</v>
      </c>
      <c r="C21" s="13">
        <v>11</v>
      </c>
      <c r="D21" s="13">
        <v>0</v>
      </c>
      <c r="E21" s="13">
        <v>2</v>
      </c>
      <c r="F21" s="13">
        <v>7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46</v>
      </c>
      <c r="C22" s="13">
        <v>36</v>
      </c>
      <c r="D22" s="13">
        <v>0</v>
      </c>
      <c r="E22" s="13">
        <v>0</v>
      </c>
      <c r="F22" s="13">
        <v>10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152</v>
      </c>
      <c r="C23" s="13">
        <v>83</v>
      </c>
      <c r="D23" s="13">
        <v>35</v>
      </c>
      <c r="E23" s="13">
        <v>2</v>
      </c>
      <c r="F23" s="13">
        <v>32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79</v>
      </c>
      <c r="C24" s="13">
        <v>47</v>
      </c>
      <c r="D24" s="13">
        <v>12</v>
      </c>
      <c r="E24" s="13">
        <v>0</v>
      </c>
      <c r="F24" s="13">
        <v>20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75</v>
      </c>
      <c r="C25" s="13">
        <v>42</v>
      </c>
      <c r="D25" s="13">
        <v>12</v>
      </c>
      <c r="E25" s="13">
        <v>0</v>
      </c>
      <c r="F25" s="13">
        <v>21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40</v>
      </c>
      <c r="C26" s="13">
        <v>33</v>
      </c>
      <c r="D26" s="13">
        <v>0</v>
      </c>
      <c r="E26" s="13">
        <v>0</v>
      </c>
      <c r="F26" s="13">
        <v>7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68</v>
      </c>
      <c r="C27" s="13">
        <v>58</v>
      </c>
      <c r="D27" s="13">
        <v>0</v>
      </c>
      <c r="E27" s="13">
        <v>0</v>
      </c>
      <c r="F27" s="13">
        <v>10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22</v>
      </c>
      <c r="C28" s="13">
        <v>15</v>
      </c>
      <c r="D28" s="13">
        <v>0</v>
      </c>
      <c r="E28" s="13">
        <v>1</v>
      </c>
      <c r="F28" s="13">
        <v>6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48</v>
      </c>
      <c r="C29" s="13">
        <v>26</v>
      </c>
      <c r="D29" s="13">
        <v>16</v>
      </c>
      <c r="E29" s="13">
        <v>0</v>
      </c>
      <c r="F29" s="13">
        <v>6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9</v>
      </c>
      <c r="C30" s="13">
        <v>7</v>
      </c>
      <c r="D30" s="13">
        <v>0</v>
      </c>
      <c r="E30" s="13">
        <v>0</v>
      </c>
      <c r="F30" s="13">
        <v>2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12</v>
      </c>
      <c r="C31" s="13">
        <v>11</v>
      </c>
      <c r="D31" s="13">
        <v>0</v>
      </c>
      <c r="E31" s="13">
        <v>0</v>
      </c>
      <c r="F31" s="13">
        <v>1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32</v>
      </c>
      <c r="C32" s="13">
        <v>17</v>
      </c>
      <c r="D32" s="13">
        <v>7</v>
      </c>
      <c r="E32" s="13">
        <v>0</v>
      </c>
      <c r="F32" s="13">
        <v>8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7</v>
      </c>
      <c r="C33" s="13">
        <v>4</v>
      </c>
      <c r="D33" s="13">
        <v>0</v>
      </c>
      <c r="E33" s="13">
        <v>1</v>
      </c>
      <c r="F33" s="13">
        <v>2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20</v>
      </c>
      <c r="C34" s="13">
        <v>11</v>
      </c>
      <c r="D34" s="13">
        <v>8</v>
      </c>
      <c r="E34" s="13">
        <v>1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23</v>
      </c>
      <c r="C35" s="13">
        <v>15</v>
      </c>
      <c r="D35" s="13">
        <v>8</v>
      </c>
      <c r="E35" s="13">
        <v>0</v>
      </c>
      <c r="F35" s="13">
        <v>0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10</v>
      </c>
      <c r="C36" s="13">
        <v>8</v>
      </c>
      <c r="D36" s="13">
        <v>0</v>
      </c>
      <c r="E36" s="13">
        <v>0</v>
      </c>
      <c r="F36" s="13">
        <v>2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7</v>
      </c>
      <c r="C37" s="13">
        <v>6</v>
      </c>
      <c r="D37" s="13">
        <v>0</v>
      </c>
      <c r="E37" s="13">
        <v>0</v>
      </c>
      <c r="F37" s="13">
        <v>1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1</v>
      </c>
      <c r="C39" s="13">
        <v>1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1</v>
      </c>
      <c r="C40" s="13">
        <v>1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1</v>
      </c>
      <c r="C41" s="13">
        <v>1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9</v>
      </c>
      <c r="C43" s="13">
        <v>7</v>
      </c>
      <c r="D43" s="13">
        <v>0</v>
      </c>
      <c r="E43" s="13">
        <v>0</v>
      </c>
      <c r="F43" s="13">
        <v>2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13</v>
      </c>
      <c r="C44" s="13">
        <v>7</v>
      </c>
      <c r="D44" s="13">
        <v>6</v>
      </c>
      <c r="E44" s="13">
        <v>0</v>
      </c>
      <c r="F44" s="13">
        <v>0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21</v>
      </c>
      <c r="C45" s="13">
        <v>8</v>
      </c>
      <c r="D45" s="13">
        <v>0</v>
      </c>
      <c r="E45" s="13">
        <v>0</v>
      </c>
      <c r="F45" s="13">
        <v>13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2</v>
      </c>
      <c r="C46" s="13">
        <v>2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9</v>
      </c>
      <c r="C47" s="13">
        <v>8</v>
      </c>
      <c r="D47" s="13">
        <v>0</v>
      </c>
      <c r="E47" s="13">
        <v>0</v>
      </c>
      <c r="F47" s="13">
        <v>1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1</v>
      </c>
      <c r="C48" s="13">
        <v>1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9</v>
      </c>
      <c r="C49" s="13">
        <v>6</v>
      </c>
      <c r="D49" s="13">
        <v>0</v>
      </c>
      <c r="E49" s="13">
        <v>0</v>
      </c>
      <c r="F49" s="13">
        <v>3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1831</v>
      </c>
      <c r="C50" s="13">
        <f t="shared" si="2"/>
        <v>1015</v>
      </c>
      <c r="D50" s="13">
        <f t="shared" si="2"/>
        <v>512</v>
      </c>
      <c r="E50" s="13">
        <f t="shared" si="2"/>
        <v>8</v>
      </c>
      <c r="F50" s="13">
        <f t="shared" si="2"/>
        <v>296</v>
      </c>
      <c r="G50" s="13">
        <f t="shared" si="2"/>
        <v>0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zoomScaleSheetLayoutView="85" workbookViewId="0">
      <selection activeCell="E57" sqref="E57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73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112</v>
      </c>
      <c r="C5" s="12">
        <v>57</v>
      </c>
      <c r="D5" s="12">
        <v>40</v>
      </c>
      <c r="E5" s="12">
        <v>1</v>
      </c>
      <c r="F5" s="12">
        <v>14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169</v>
      </c>
      <c r="C6" s="13">
        <v>53</v>
      </c>
      <c r="D6" s="13">
        <v>46</v>
      </c>
      <c r="E6" s="13">
        <v>0</v>
      </c>
      <c r="F6" s="13">
        <v>70</v>
      </c>
      <c r="G6" s="13">
        <v>43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157</v>
      </c>
      <c r="C7" s="13">
        <v>66</v>
      </c>
      <c r="D7" s="13">
        <v>80</v>
      </c>
      <c r="E7" s="13">
        <v>0</v>
      </c>
      <c r="F7" s="13">
        <v>11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438</v>
      </c>
      <c r="C8" s="13">
        <v>176</v>
      </c>
      <c r="D8" s="13">
        <v>166</v>
      </c>
      <c r="E8" s="13">
        <v>1</v>
      </c>
      <c r="F8" s="13">
        <v>95</v>
      </c>
      <c r="G8" s="13">
        <v>43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144</v>
      </c>
      <c r="C9" s="13">
        <v>55</v>
      </c>
      <c r="D9" s="13">
        <v>74</v>
      </c>
      <c r="E9" s="13">
        <v>0</v>
      </c>
      <c r="F9" s="13">
        <v>15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63</v>
      </c>
      <c r="C10" s="13">
        <v>33</v>
      </c>
      <c r="D10" s="13">
        <v>4</v>
      </c>
      <c r="E10" s="13">
        <v>0</v>
      </c>
      <c r="F10" s="13">
        <v>26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33</v>
      </c>
      <c r="C11" s="13">
        <v>26</v>
      </c>
      <c r="D11" s="13">
        <v>2</v>
      </c>
      <c r="E11" s="13">
        <v>0</v>
      </c>
      <c r="F11" s="13">
        <v>5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34</v>
      </c>
      <c r="C12" s="13">
        <v>20</v>
      </c>
      <c r="D12" s="13">
        <v>4</v>
      </c>
      <c r="E12" s="13">
        <v>0</v>
      </c>
      <c r="F12" s="13">
        <v>10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37</v>
      </c>
      <c r="C13" s="13">
        <v>33</v>
      </c>
      <c r="D13" s="13">
        <v>0</v>
      </c>
      <c r="E13" s="13">
        <v>0</v>
      </c>
      <c r="F13" s="13">
        <v>4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57</v>
      </c>
      <c r="C14" s="13">
        <v>32</v>
      </c>
      <c r="D14" s="13">
        <v>13</v>
      </c>
      <c r="E14" s="13">
        <v>0</v>
      </c>
      <c r="F14" s="13">
        <v>12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4</v>
      </c>
      <c r="C15" s="13">
        <v>4</v>
      </c>
      <c r="D15" s="13">
        <v>0</v>
      </c>
      <c r="E15" s="13">
        <v>0</v>
      </c>
      <c r="F15" s="13">
        <v>0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372</v>
      </c>
      <c r="C16" s="13">
        <v>203</v>
      </c>
      <c r="D16" s="13">
        <v>97</v>
      </c>
      <c r="E16" s="13">
        <v>0</v>
      </c>
      <c r="F16" s="13">
        <v>72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72</v>
      </c>
      <c r="C17" s="13">
        <v>42</v>
      </c>
      <c r="D17" s="13">
        <v>3</v>
      </c>
      <c r="E17" s="13">
        <v>0</v>
      </c>
      <c r="F17" s="13">
        <v>27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4</v>
      </c>
      <c r="C18" s="13">
        <v>4</v>
      </c>
      <c r="D18" s="13">
        <v>0</v>
      </c>
      <c r="E18" s="13">
        <v>0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37</v>
      </c>
      <c r="C19" s="13">
        <v>16</v>
      </c>
      <c r="D19" s="13">
        <v>8</v>
      </c>
      <c r="E19" s="13">
        <v>0</v>
      </c>
      <c r="F19" s="13">
        <v>13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30</v>
      </c>
      <c r="C20" s="13">
        <v>20</v>
      </c>
      <c r="D20" s="13">
        <v>8</v>
      </c>
      <c r="E20" s="13">
        <v>1</v>
      </c>
      <c r="F20" s="13">
        <v>1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19</v>
      </c>
      <c r="C21" s="13">
        <v>14</v>
      </c>
      <c r="D21" s="13">
        <v>0</v>
      </c>
      <c r="E21" s="13">
        <v>2</v>
      </c>
      <c r="F21" s="13">
        <v>3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45</v>
      </c>
      <c r="C22" s="13">
        <v>34</v>
      </c>
      <c r="D22" s="13">
        <v>6</v>
      </c>
      <c r="E22" s="13">
        <v>0</v>
      </c>
      <c r="F22" s="13">
        <v>5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142</v>
      </c>
      <c r="C23" s="13">
        <v>78</v>
      </c>
      <c r="D23" s="13">
        <v>29</v>
      </c>
      <c r="E23" s="13">
        <v>0</v>
      </c>
      <c r="F23" s="13">
        <v>35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65</v>
      </c>
      <c r="C24" s="13">
        <v>52</v>
      </c>
      <c r="D24" s="13">
        <v>6</v>
      </c>
      <c r="E24" s="13">
        <v>0</v>
      </c>
      <c r="F24" s="13">
        <v>7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53</v>
      </c>
      <c r="C25" s="13">
        <v>45</v>
      </c>
      <c r="D25" s="13">
        <v>0</v>
      </c>
      <c r="E25" s="13">
        <v>0</v>
      </c>
      <c r="F25" s="13">
        <v>8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70</v>
      </c>
      <c r="C26" s="13">
        <v>52</v>
      </c>
      <c r="D26" s="13">
        <v>14</v>
      </c>
      <c r="E26" s="13">
        <v>0</v>
      </c>
      <c r="F26" s="13">
        <v>4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51</v>
      </c>
      <c r="C27" s="13">
        <v>42</v>
      </c>
      <c r="D27" s="13">
        <v>0</v>
      </c>
      <c r="E27" s="13">
        <v>3</v>
      </c>
      <c r="F27" s="13">
        <v>6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34</v>
      </c>
      <c r="C28" s="13">
        <v>22</v>
      </c>
      <c r="D28" s="13">
        <v>0</v>
      </c>
      <c r="E28" s="13">
        <v>0</v>
      </c>
      <c r="F28" s="13">
        <v>12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38</v>
      </c>
      <c r="C29" s="13">
        <v>31</v>
      </c>
      <c r="D29" s="13">
        <v>0</v>
      </c>
      <c r="E29" s="13">
        <v>0</v>
      </c>
      <c r="F29" s="13">
        <v>7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4</v>
      </c>
      <c r="C30" s="13">
        <v>4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15</v>
      </c>
      <c r="C31" s="13">
        <v>14</v>
      </c>
      <c r="D31" s="13">
        <v>0</v>
      </c>
      <c r="E31" s="13">
        <v>0</v>
      </c>
      <c r="F31" s="13">
        <v>1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11</v>
      </c>
      <c r="C32" s="13">
        <v>7</v>
      </c>
      <c r="D32" s="13">
        <v>0</v>
      </c>
      <c r="E32" s="13">
        <v>0</v>
      </c>
      <c r="F32" s="13">
        <v>4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2</v>
      </c>
      <c r="C33" s="13">
        <v>2</v>
      </c>
      <c r="D33" s="13">
        <v>0</v>
      </c>
      <c r="E33" s="13">
        <v>0</v>
      </c>
      <c r="F33" s="13">
        <v>0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5</v>
      </c>
      <c r="C34" s="13">
        <v>5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36</v>
      </c>
      <c r="C35" s="13">
        <v>21</v>
      </c>
      <c r="D35" s="13">
        <v>10</v>
      </c>
      <c r="E35" s="13">
        <v>0</v>
      </c>
      <c r="F35" s="13">
        <v>5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19</v>
      </c>
      <c r="C36" s="13">
        <v>17</v>
      </c>
      <c r="D36" s="13">
        <v>0</v>
      </c>
      <c r="E36" s="13">
        <v>0</v>
      </c>
      <c r="F36" s="13">
        <v>2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12</v>
      </c>
      <c r="C37" s="13">
        <v>12</v>
      </c>
      <c r="D37" s="13">
        <v>0</v>
      </c>
      <c r="E37" s="13">
        <v>0</v>
      </c>
      <c r="F37" s="13">
        <v>0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3</v>
      </c>
      <c r="C38" s="13">
        <v>3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3</v>
      </c>
      <c r="C40" s="13">
        <v>3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1</v>
      </c>
      <c r="C41" s="13">
        <v>1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3</v>
      </c>
      <c r="C42" s="13">
        <v>3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6</v>
      </c>
      <c r="C43" s="13">
        <v>5</v>
      </c>
      <c r="D43" s="13">
        <v>0</v>
      </c>
      <c r="E43" s="13">
        <v>0</v>
      </c>
      <c r="F43" s="13">
        <v>1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19</v>
      </c>
      <c r="C44" s="13">
        <v>12</v>
      </c>
      <c r="D44" s="13">
        <v>3</v>
      </c>
      <c r="E44" s="13">
        <v>0</v>
      </c>
      <c r="F44" s="13">
        <v>4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13</v>
      </c>
      <c r="C45" s="13">
        <v>13</v>
      </c>
      <c r="D45" s="13">
        <v>0</v>
      </c>
      <c r="E45" s="13">
        <v>0</v>
      </c>
      <c r="F45" s="13">
        <v>0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1</v>
      </c>
      <c r="C46" s="13">
        <v>1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4</v>
      </c>
      <c r="C47" s="13">
        <v>4</v>
      </c>
      <c r="D47" s="13">
        <v>0</v>
      </c>
      <c r="E47" s="13">
        <v>0</v>
      </c>
      <c r="F47" s="13">
        <v>0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5</v>
      </c>
      <c r="C49" s="13">
        <v>5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1632</v>
      </c>
      <c r="C50" s="13">
        <f t="shared" si="2"/>
        <v>963</v>
      </c>
      <c r="D50" s="13">
        <f t="shared" si="2"/>
        <v>350</v>
      </c>
      <c r="E50" s="13">
        <f t="shared" si="2"/>
        <v>7</v>
      </c>
      <c r="F50" s="13">
        <f t="shared" si="2"/>
        <v>312</v>
      </c>
      <c r="G50" s="13">
        <f t="shared" si="2"/>
        <v>43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topLeftCell="A31" zoomScaleSheetLayoutView="85" workbookViewId="0">
      <selection activeCell="B53" sqref="B53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74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158</v>
      </c>
      <c r="C5" s="12">
        <v>51</v>
      </c>
      <c r="D5" s="12">
        <v>78</v>
      </c>
      <c r="E5" s="12">
        <v>0</v>
      </c>
      <c r="F5" s="12">
        <v>29</v>
      </c>
      <c r="G5" s="12">
        <v>0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113</v>
      </c>
      <c r="C6" s="13">
        <v>46</v>
      </c>
      <c r="D6" s="13">
        <v>28</v>
      </c>
      <c r="E6" s="13">
        <v>0</v>
      </c>
      <c r="F6" s="13">
        <v>39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84</v>
      </c>
      <c r="C7" s="13">
        <v>55</v>
      </c>
      <c r="D7" s="13">
        <v>10</v>
      </c>
      <c r="E7" s="13">
        <v>1</v>
      </c>
      <c r="F7" s="13">
        <v>18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355</v>
      </c>
      <c r="C8" s="13">
        <v>152</v>
      </c>
      <c r="D8" s="13">
        <v>116</v>
      </c>
      <c r="E8" s="13">
        <v>1</v>
      </c>
      <c r="F8" s="13">
        <v>86</v>
      </c>
      <c r="G8" s="13">
        <v>0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139</v>
      </c>
      <c r="C9" s="13">
        <v>58</v>
      </c>
      <c r="D9" s="13">
        <v>66</v>
      </c>
      <c r="E9" s="13">
        <v>0</v>
      </c>
      <c r="F9" s="13">
        <v>15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86</v>
      </c>
      <c r="C10" s="13">
        <v>40</v>
      </c>
      <c r="D10" s="13">
        <v>38</v>
      </c>
      <c r="E10" s="13">
        <v>0</v>
      </c>
      <c r="F10" s="13">
        <v>8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36</v>
      </c>
      <c r="C11" s="13">
        <v>32</v>
      </c>
      <c r="D11" s="13">
        <v>0</v>
      </c>
      <c r="E11" s="13">
        <v>1</v>
      </c>
      <c r="F11" s="13">
        <v>3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45</v>
      </c>
      <c r="C12" s="13">
        <v>34</v>
      </c>
      <c r="D12" s="13">
        <v>0</v>
      </c>
      <c r="E12" s="13">
        <v>0</v>
      </c>
      <c r="F12" s="13">
        <v>11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26</v>
      </c>
      <c r="C13" s="13">
        <v>23</v>
      </c>
      <c r="D13" s="13">
        <v>0</v>
      </c>
      <c r="E13" s="13">
        <v>0</v>
      </c>
      <c r="F13" s="13">
        <v>3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65</v>
      </c>
      <c r="C14" s="13">
        <v>34</v>
      </c>
      <c r="D14" s="13">
        <v>20</v>
      </c>
      <c r="E14" s="13">
        <v>1</v>
      </c>
      <c r="F14" s="13">
        <v>10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8</v>
      </c>
      <c r="C15" s="13">
        <v>8</v>
      </c>
      <c r="D15" s="13">
        <v>0</v>
      </c>
      <c r="E15" s="13">
        <v>0</v>
      </c>
      <c r="F15" s="13">
        <v>0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405</v>
      </c>
      <c r="C16" s="13">
        <v>229</v>
      </c>
      <c r="D16" s="13">
        <v>124</v>
      </c>
      <c r="E16" s="13">
        <v>2</v>
      </c>
      <c r="F16" s="13">
        <v>50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82</v>
      </c>
      <c r="C17" s="13">
        <v>35</v>
      </c>
      <c r="D17" s="13">
        <v>31</v>
      </c>
      <c r="E17" s="13">
        <v>0</v>
      </c>
      <c r="F17" s="13">
        <v>16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3</v>
      </c>
      <c r="C18" s="13">
        <v>3</v>
      </c>
      <c r="D18" s="13">
        <v>0</v>
      </c>
      <c r="E18" s="13">
        <v>0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41</v>
      </c>
      <c r="C19" s="13">
        <v>25</v>
      </c>
      <c r="D19" s="13">
        <v>10</v>
      </c>
      <c r="E19" s="13">
        <v>1</v>
      </c>
      <c r="F19" s="13">
        <v>5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102</v>
      </c>
      <c r="C20" s="13">
        <v>49</v>
      </c>
      <c r="D20" s="13">
        <v>47</v>
      </c>
      <c r="E20" s="13">
        <v>0</v>
      </c>
      <c r="F20" s="13">
        <v>6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11</v>
      </c>
      <c r="C21" s="13">
        <v>5</v>
      </c>
      <c r="D21" s="13">
        <v>0</v>
      </c>
      <c r="E21" s="13">
        <v>0</v>
      </c>
      <c r="F21" s="13">
        <v>6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49</v>
      </c>
      <c r="C22" s="13">
        <v>37</v>
      </c>
      <c r="D22" s="13">
        <v>9</v>
      </c>
      <c r="E22" s="13">
        <v>0</v>
      </c>
      <c r="F22" s="13">
        <v>3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182</v>
      </c>
      <c r="C23" s="13">
        <v>71</v>
      </c>
      <c r="D23" s="13">
        <v>87</v>
      </c>
      <c r="E23" s="13">
        <v>0</v>
      </c>
      <c r="F23" s="13">
        <v>24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122</v>
      </c>
      <c r="C24" s="13">
        <v>53</v>
      </c>
      <c r="D24" s="13">
        <v>54</v>
      </c>
      <c r="E24" s="13">
        <v>0</v>
      </c>
      <c r="F24" s="13">
        <v>15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51</v>
      </c>
      <c r="C25" s="13">
        <v>36</v>
      </c>
      <c r="D25" s="13">
        <v>0</v>
      </c>
      <c r="E25" s="13">
        <v>0</v>
      </c>
      <c r="F25" s="13">
        <v>15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40</v>
      </c>
      <c r="C26" s="13">
        <v>37</v>
      </c>
      <c r="D26" s="13">
        <v>0</v>
      </c>
      <c r="E26" s="13">
        <v>0</v>
      </c>
      <c r="F26" s="13">
        <v>3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81</v>
      </c>
      <c r="C27" s="13">
        <v>30</v>
      </c>
      <c r="D27" s="13">
        <v>42</v>
      </c>
      <c r="E27" s="13">
        <v>1</v>
      </c>
      <c r="F27" s="13">
        <v>8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41</v>
      </c>
      <c r="C28" s="13">
        <v>26</v>
      </c>
      <c r="D28" s="13">
        <v>13</v>
      </c>
      <c r="E28" s="13">
        <v>1</v>
      </c>
      <c r="F28" s="13">
        <v>1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39</v>
      </c>
      <c r="C29" s="13">
        <v>23</v>
      </c>
      <c r="D29" s="13">
        <v>4</v>
      </c>
      <c r="E29" s="13">
        <v>0</v>
      </c>
      <c r="F29" s="13">
        <v>12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6</v>
      </c>
      <c r="C30" s="13">
        <v>6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20</v>
      </c>
      <c r="C31" s="13">
        <v>19</v>
      </c>
      <c r="D31" s="13">
        <v>0</v>
      </c>
      <c r="E31" s="13">
        <v>0</v>
      </c>
      <c r="F31" s="13">
        <v>1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29</v>
      </c>
      <c r="C32" s="13">
        <v>9</v>
      </c>
      <c r="D32" s="13">
        <v>18</v>
      </c>
      <c r="E32" s="13">
        <v>0</v>
      </c>
      <c r="F32" s="13">
        <v>2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7</v>
      </c>
      <c r="C33" s="13">
        <v>7</v>
      </c>
      <c r="D33" s="13">
        <v>0</v>
      </c>
      <c r="E33" s="13">
        <v>0</v>
      </c>
      <c r="F33" s="13">
        <v>0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4</v>
      </c>
      <c r="C34" s="13">
        <v>4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21</v>
      </c>
      <c r="C35" s="13">
        <v>21</v>
      </c>
      <c r="D35" s="13">
        <v>0</v>
      </c>
      <c r="E35" s="13">
        <v>0</v>
      </c>
      <c r="F35" s="13">
        <v>0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13</v>
      </c>
      <c r="C36" s="13">
        <v>6</v>
      </c>
      <c r="D36" s="13">
        <v>4</v>
      </c>
      <c r="E36" s="13">
        <v>0</v>
      </c>
      <c r="F36" s="13">
        <v>3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16</v>
      </c>
      <c r="C37" s="13">
        <v>14</v>
      </c>
      <c r="D37" s="13">
        <v>0</v>
      </c>
      <c r="E37" s="13">
        <v>0</v>
      </c>
      <c r="F37" s="13">
        <v>2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1</v>
      </c>
      <c r="C38" s="13">
        <v>1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1</v>
      </c>
      <c r="C39" s="13">
        <v>1</v>
      </c>
      <c r="D39" s="13">
        <v>0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1</v>
      </c>
      <c r="C41" s="13">
        <v>1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7</v>
      </c>
      <c r="C43" s="13">
        <v>7</v>
      </c>
      <c r="D43" s="13">
        <v>0</v>
      </c>
      <c r="E43" s="13">
        <v>0</v>
      </c>
      <c r="F43" s="13">
        <v>0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5</v>
      </c>
      <c r="C44" s="13">
        <v>5</v>
      </c>
      <c r="D44" s="13">
        <v>0</v>
      </c>
      <c r="E44" s="13">
        <v>0</v>
      </c>
      <c r="F44" s="13">
        <v>0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26</v>
      </c>
      <c r="C45" s="13">
        <v>12</v>
      </c>
      <c r="D45" s="13">
        <v>6</v>
      </c>
      <c r="E45" s="13">
        <v>0</v>
      </c>
      <c r="F45" s="13">
        <v>8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4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22</v>
      </c>
      <c r="C47" s="13">
        <v>14</v>
      </c>
      <c r="D47" s="13">
        <v>4</v>
      </c>
      <c r="E47" s="13">
        <v>0</v>
      </c>
      <c r="F47" s="13">
        <v>4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2</v>
      </c>
      <c r="C48" s="13">
        <v>2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4</v>
      </c>
      <c r="C49" s="13">
        <v>4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1793</v>
      </c>
      <c r="C50" s="13">
        <f t="shared" si="2"/>
        <v>948</v>
      </c>
      <c r="D50" s="13">
        <f t="shared" si="2"/>
        <v>569</v>
      </c>
      <c r="E50" s="13">
        <f t="shared" si="2"/>
        <v>6</v>
      </c>
      <c r="F50" s="13">
        <f t="shared" si="2"/>
        <v>270</v>
      </c>
      <c r="G50" s="13">
        <f t="shared" si="2"/>
        <v>0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topLeftCell="A28" zoomScaleSheetLayoutView="85" workbookViewId="0">
      <selection activeCell="B5" sqref="B5:G49"/>
    </sheetView>
  </sheetViews>
  <sheetFormatPr defaultRowHeight="13.5"/>
  <cols>
    <col min="1" max="1" width="11.625" style="1" customWidth="1"/>
    <col min="2" max="6" width="11.625" style="2" customWidth="1"/>
    <col min="7" max="7" width="16" style="2" customWidth="1"/>
    <col min="8" max="9" width="9" style="2" customWidth="1"/>
    <col min="10" max="10" width="5.25" style="2" hidden="1" customWidth="1"/>
    <col min="11" max="11" width="2.125" style="2" hidden="1" customWidth="1"/>
    <col min="12" max="12" width="4.625" style="2" hidden="1" customWidth="1"/>
    <col min="13" max="13" width="5.375" style="2" hidden="1" customWidth="1"/>
    <col min="14" max="14" width="4.875" style="2" hidden="1" customWidth="1"/>
    <col min="15" max="15" width="5.625" style="2" hidden="1" customWidth="1"/>
    <col min="16" max="16" width="6" style="2" hidden="1" customWidth="1"/>
    <col min="17" max="17" width="6.875" style="2" hidden="1" customWidth="1"/>
    <col min="18" max="16384" width="9" style="2" customWidth="1"/>
  </cols>
  <sheetData>
    <row r="1" spans="1:17" s="3" customFormat="1" ht="20.100000000000001" customHeight="1">
      <c r="A1" s="1"/>
      <c r="G1" s="16"/>
      <c r="H1" s="19"/>
      <c r="J1" s="20"/>
      <c r="K1" s="23"/>
      <c r="L1" s="23"/>
      <c r="M1" s="23"/>
      <c r="N1" s="23"/>
      <c r="O1" s="23"/>
      <c r="P1" s="23"/>
      <c r="Q1" s="23"/>
    </row>
    <row r="2" spans="1:17" s="3" customFormat="1" ht="17.25">
      <c r="A2" s="1"/>
      <c r="D2" s="14"/>
      <c r="E2" s="14" t="s">
        <v>27</v>
      </c>
      <c r="F2" s="15" t="s">
        <v>75</v>
      </c>
      <c r="G2" s="17"/>
      <c r="J2" s="20"/>
      <c r="K2" s="23"/>
      <c r="L2" s="23"/>
      <c r="M2" s="23"/>
      <c r="N2" s="23"/>
      <c r="O2" s="23"/>
      <c r="P2" s="23"/>
      <c r="Q2" s="23"/>
    </row>
    <row r="3" spans="1:17" s="4" customFormat="1" ht="12.95" customHeight="1">
      <c r="A3" s="1"/>
      <c r="G3" s="18" t="s">
        <v>6</v>
      </c>
      <c r="J3" s="21" t="s">
        <v>66</v>
      </c>
      <c r="K3" s="21"/>
      <c r="L3" s="23"/>
      <c r="M3" s="23"/>
      <c r="N3" s="23"/>
      <c r="O3" s="23"/>
      <c r="P3" s="23"/>
      <c r="Q3" s="23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17</v>
      </c>
      <c r="F4" s="11" t="s">
        <v>22</v>
      </c>
      <c r="G4" s="11" t="s">
        <v>24</v>
      </c>
      <c r="J4" s="22" t="s">
        <v>39</v>
      </c>
      <c r="K4" s="20"/>
      <c r="L4" s="24"/>
      <c r="M4" s="24" t="s">
        <v>65</v>
      </c>
      <c r="N4" s="23"/>
      <c r="O4" s="23"/>
      <c r="P4" s="23"/>
      <c r="Q4" s="23"/>
    </row>
    <row r="5" spans="1:17">
      <c r="A5" s="6" t="s">
        <v>40</v>
      </c>
      <c r="B5" s="12">
        <v>188</v>
      </c>
      <c r="C5" s="12">
        <v>69</v>
      </c>
      <c r="D5" s="12">
        <v>26</v>
      </c>
      <c r="E5" s="12">
        <v>1</v>
      </c>
      <c r="F5" s="12">
        <v>92</v>
      </c>
      <c r="G5" s="12">
        <v>71</v>
      </c>
      <c r="J5" s="22" t="str">
        <f t="shared" ref="J5:J50" si="0">IF(SUM(C5:F5)=B5,"○","×")</f>
        <v>○</v>
      </c>
      <c r="K5" s="20"/>
      <c r="L5" s="25" t="s">
        <v>31</v>
      </c>
      <c r="M5" s="24" t="str">
        <f>IF(SUM(B5:B7)=B8,"○","×")</f>
        <v>○</v>
      </c>
      <c r="N5" s="23"/>
      <c r="O5" s="23"/>
      <c r="P5" s="23"/>
      <c r="Q5" s="23"/>
    </row>
    <row r="6" spans="1:17">
      <c r="A6" s="6" t="s">
        <v>12</v>
      </c>
      <c r="B6" s="13">
        <v>100</v>
      </c>
      <c r="C6" s="13">
        <v>51</v>
      </c>
      <c r="D6" s="13">
        <v>24</v>
      </c>
      <c r="E6" s="13">
        <v>0</v>
      </c>
      <c r="F6" s="13">
        <v>25</v>
      </c>
      <c r="G6" s="13">
        <v>0</v>
      </c>
      <c r="J6" s="22" t="str">
        <f t="shared" si="0"/>
        <v>○</v>
      </c>
      <c r="K6" s="20"/>
      <c r="L6" s="25" t="s">
        <v>68</v>
      </c>
      <c r="M6" s="24" t="str">
        <f>IF(SUM(B9:B15)=B16,"○","×")</f>
        <v>○</v>
      </c>
      <c r="N6" s="23"/>
      <c r="O6" s="23"/>
      <c r="P6" s="23"/>
      <c r="Q6" s="23"/>
    </row>
    <row r="7" spans="1:17">
      <c r="A7" s="6" t="s">
        <v>10</v>
      </c>
      <c r="B7" s="13">
        <v>106</v>
      </c>
      <c r="C7" s="13">
        <v>55</v>
      </c>
      <c r="D7" s="13">
        <v>40</v>
      </c>
      <c r="E7" s="13">
        <v>0</v>
      </c>
      <c r="F7" s="13">
        <v>11</v>
      </c>
      <c r="G7" s="13">
        <v>0</v>
      </c>
      <c r="J7" s="22" t="str">
        <f t="shared" si="0"/>
        <v>○</v>
      </c>
      <c r="K7" s="20"/>
      <c r="L7" s="23"/>
      <c r="M7" s="23" t="s">
        <v>44</v>
      </c>
      <c r="N7" s="23"/>
      <c r="O7" s="23"/>
      <c r="P7" s="23"/>
      <c r="Q7" s="23"/>
    </row>
    <row r="8" spans="1:17">
      <c r="A8" s="7" t="s">
        <v>41</v>
      </c>
      <c r="B8" s="13">
        <v>394</v>
      </c>
      <c r="C8" s="13">
        <v>175</v>
      </c>
      <c r="D8" s="13">
        <v>90</v>
      </c>
      <c r="E8" s="13">
        <v>1</v>
      </c>
      <c r="F8" s="13">
        <v>128</v>
      </c>
      <c r="G8" s="13">
        <v>71</v>
      </c>
      <c r="J8" s="22" t="str">
        <f t="shared" si="0"/>
        <v>○</v>
      </c>
      <c r="K8" s="20"/>
      <c r="L8" s="23"/>
      <c r="M8" s="23"/>
      <c r="N8" s="23"/>
      <c r="O8" s="23"/>
      <c r="P8" s="23"/>
      <c r="Q8" s="23"/>
    </row>
    <row r="9" spans="1:17">
      <c r="A9" s="6" t="s">
        <v>4</v>
      </c>
      <c r="B9" s="13">
        <v>104</v>
      </c>
      <c r="C9" s="13">
        <v>52</v>
      </c>
      <c r="D9" s="13">
        <v>34</v>
      </c>
      <c r="E9" s="13">
        <v>0</v>
      </c>
      <c r="F9" s="13">
        <v>18</v>
      </c>
      <c r="G9" s="13">
        <v>0</v>
      </c>
      <c r="J9" s="22" t="str">
        <f t="shared" si="0"/>
        <v>○</v>
      </c>
      <c r="K9" s="20"/>
      <c r="L9" s="23" t="s">
        <v>25</v>
      </c>
      <c r="M9" s="23"/>
      <c r="N9" s="23"/>
      <c r="O9" s="23"/>
      <c r="P9" s="23"/>
      <c r="Q9" s="23"/>
    </row>
    <row r="10" spans="1:17">
      <c r="A10" s="6" t="s">
        <v>42</v>
      </c>
      <c r="B10" s="13">
        <v>48</v>
      </c>
      <c r="C10" s="13">
        <v>33</v>
      </c>
      <c r="D10" s="13">
        <v>6</v>
      </c>
      <c r="E10" s="13">
        <v>0</v>
      </c>
      <c r="F10" s="13">
        <v>9</v>
      </c>
      <c r="G10" s="13">
        <v>0</v>
      </c>
      <c r="J10" s="22" t="str">
        <f t="shared" si="0"/>
        <v>○</v>
      </c>
      <c r="K10" s="20"/>
      <c r="L10" s="26" t="s">
        <v>11</v>
      </c>
      <c r="M10" s="26" t="s">
        <v>13</v>
      </c>
      <c r="N10" s="26" t="s">
        <v>9</v>
      </c>
      <c r="O10" s="26" t="s">
        <v>17</v>
      </c>
      <c r="P10" s="26" t="s">
        <v>22</v>
      </c>
      <c r="Q10" s="26" t="s">
        <v>24</v>
      </c>
    </row>
    <row r="11" spans="1:17">
      <c r="A11" s="6" t="s">
        <v>45</v>
      </c>
      <c r="B11" s="13">
        <v>69</v>
      </c>
      <c r="C11" s="13">
        <v>34</v>
      </c>
      <c r="D11" s="13">
        <v>18</v>
      </c>
      <c r="E11" s="13">
        <v>0</v>
      </c>
      <c r="F11" s="13">
        <v>17</v>
      </c>
      <c r="G11" s="13">
        <v>0</v>
      </c>
      <c r="J11" s="22" t="str">
        <f t="shared" si="0"/>
        <v>○</v>
      </c>
      <c r="K11" s="20"/>
      <c r="L11" s="24" t="str">
        <f t="shared" ref="L11:Q11" si="1">IF(B50=SUM(B5:B49)-B8-B16,"○","×")</f>
        <v>○</v>
      </c>
      <c r="M11" s="24" t="str">
        <f t="shared" si="1"/>
        <v>○</v>
      </c>
      <c r="N11" s="24" t="str">
        <f t="shared" si="1"/>
        <v>○</v>
      </c>
      <c r="O11" s="24" t="str">
        <f t="shared" si="1"/>
        <v>○</v>
      </c>
      <c r="P11" s="24" t="str">
        <f t="shared" si="1"/>
        <v>○</v>
      </c>
      <c r="Q11" s="24" t="str">
        <f t="shared" si="1"/>
        <v>○</v>
      </c>
    </row>
    <row r="12" spans="1:17">
      <c r="A12" s="6" t="s">
        <v>46</v>
      </c>
      <c r="B12" s="13">
        <v>43</v>
      </c>
      <c r="C12" s="13">
        <v>33</v>
      </c>
      <c r="D12" s="13">
        <v>0</v>
      </c>
      <c r="E12" s="13">
        <v>0</v>
      </c>
      <c r="F12" s="13">
        <v>10</v>
      </c>
      <c r="G12" s="13">
        <v>0</v>
      </c>
      <c r="J12" s="22" t="str">
        <f t="shared" si="0"/>
        <v>○</v>
      </c>
      <c r="K12" s="20"/>
      <c r="L12" s="23" t="s">
        <v>26</v>
      </c>
      <c r="M12" s="23"/>
      <c r="N12" s="23"/>
      <c r="O12" s="23"/>
      <c r="P12" s="23"/>
      <c r="Q12" s="23"/>
    </row>
    <row r="13" spans="1:17">
      <c r="A13" s="6" t="s">
        <v>47</v>
      </c>
      <c r="B13" s="13">
        <v>39</v>
      </c>
      <c r="C13" s="13">
        <v>27</v>
      </c>
      <c r="D13" s="13">
        <v>9</v>
      </c>
      <c r="E13" s="13">
        <v>0</v>
      </c>
      <c r="F13" s="13">
        <v>3</v>
      </c>
      <c r="G13" s="13">
        <v>0</v>
      </c>
      <c r="J13" s="22" t="str">
        <f t="shared" si="0"/>
        <v>○</v>
      </c>
      <c r="K13" s="20"/>
      <c r="L13" s="23"/>
      <c r="M13" s="23"/>
      <c r="N13" s="23"/>
      <c r="O13" s="23"/>
      <c r="P13" s="23"/>
      <c r="Q13" s="23"/>
    </row>
    <row r="14" spans="1:17">
      <c r="A14" s="6" t="s">
        <v>49</v>
      </c>
      <c r="B14" s="13">
        <v>54</v>
      </c>
      <c r="C14" s="13">
        <v>40</v>
      </c>
      <c r="D14" s="13">
        <v>4</v>
      </c>
      <c r="E14" s="13">
        <v>0</v>
      </c>
      <c r="F14" s="13">
        <v>10</v>
      </c>
      <c r="G14" s="13">
        <v>0</v>
      </c>
      <c r="J14" s="22" t="str">
        <f t="shared" si="0"/>
        <v>○</v>
      </c>
      <c r="K14" s="20"/>
      <c r="L14" s="23"/>
      <c r="M14" s="23"/>
      <c r="N14" s="23"/>
      <c r="O14" s="23"/>
      <c r="P14" s="23"/>
      <c r="Q14" s="23"/>
    </row>
    <row r="15" spans="1:17">
      <c r="A15" s="6" t="s">
        <v>48</v>
      </c>
      <c r="B15" s="13">
        <v>6</v>
      </c>
      <c r="C15" s="13">
        <v>6</v>
      </c>
      <c r="D15" s="13">
        <v>0</v>
      </c>
      <c r="E15" s="13">
        <v>0</v>
      </c>
      <c r="F15" s="13">
        <v>0</v>
      </c>
      <c r="G15" s="13">
        <v>0</v>
      </c>
      <c r="J15" s="22" t="str">
        <f t="shared" si="0"/>
        <v>○</v>
      </c>
      <c r="K15" s="20"/>
      <c r="L15" s="23"/>
      <c r="M15" s="23"/>
      <c r="N15" s="23"/>
      <c r="O15" s="23"/>
      <c r="P15" s="23"/>
      <c r="Q15" s="23"/>
    </row>
    <row r="16" spans="1:17">
      <c r="A16" s="7" t="s">
        <v>5</v>
      </c>
      <c r="B16" s="13">
        <v>363</v>
      </c>
      <c r="C16" s="13">
        <v>225</v>
      </c>
      <c r="D16" s="13">
        <v>71</v>
      </c>
      <c r="E16" s="13">
        <v>0</v>
      </c>
      <c r="F16" s="13">
        <v>67</v>
      </c>
      <c r="G16" s="13">
        <v>0</v>
      </c>
      <c r="J16" s="22" t="str">
        <f t="shared" si="0"/>
        <v>○</v>
      </c>
      <c r="K16" s="20"/>
      <c r="L16" s="23"/>
      <c r="M16" s="23"/>
      <c r="N16" s="23"/>
      <c r="O16" s="23"/>
      <c r="P16" s="23"/>
      <c r="Q16" s="23"/>
    </row>
    <row r="17" spans="1:17">
      <c r="A17" s="6" t="s">
        <v>7</v>
      </c>
      <c r="B17" s="13">
        <v>96</v>
      </c>
      <c r="C17" s="13">
        <v>50</v>
      </c>
      <c r="D17" s="13">
        <v>30</v>
      </c>
      <c r="E17" s="13">
        <v>1</v>
      </c>
      <c r="F17" s="13">
        <v>15</v>
      </c>
      <c r="G17" s="13">
        <v>0</v>
      </c>
      <c r="J17" s="22" t="str">
        <f t="shared" si="0"/>
        <v>○</v>
      </c>
      <c r="K17" s="20"/>
      <c r="L17" s="23"/>
      <c r="M17" s="23"/>
      <c r="N17" s="23"/>
      <c r="O17" s="23"/>
      <c r="P17" s="23"/>
      <c r="Q17" s="23"/>
    </row>
    <row r="18" spans="1:17">
      <c r="A18" s="6" t="s">
        <v>29</v>
      </c>
      <c r="B18" s="13">
        <v>4</v>
      </c>
      <c r="C18" s="13">
        <v>4</v>
      </c>
      <c r="D18" s="13">
        <v>0</v>
      </c>
      <c r="E18" s="13">
        <v>0</v>
      </c>
      <c r="F18" s="13">
        <v>0</v>
      </c>
      <c r="G18" s="13">
        <v>0</v>
      </c>
      <c r="J18" s="22" t="str">
        <f t="shared" si="0"/>
        <v>○</v>
      </c>
      <c r="K18" s="20"/>
      <c r="L18" s="23"/>
      <c r="M18" s="23"/>
      <c r="N18" s="23"/>
      <c r="O18" s="23"/>
      <c r="P18" s="23"/>
      <c r="Q18" s="23"/>
    </row>
    <row r="19" spans="1:17">
      <c r="A19" s="6" t="s">
        <v>51</v>
      </c>
      <c r="B19" s="13">
        <v>54</v>
      </c>
      <c r="C19" s="13">
        <v>35</v>
      </c>
      <c r="D19" s="13">
        <v>11</v>
      </c>
      <c r="E19" s="13">
        <v>1</v>
      </c>
      <c r="F19" s="13">
        <v>7</v>
      </c>
      <c r="G19" s="13">
        <v>0</v>
      </c>
      <c r="J19" s="22" t="str">
        <f t="shared" si="0"/>
        <v>○</v>
      </c>
      <c r="K19" s="20"/>
      <c r="L19" s="23"/>
      <c r="M19" s="23"/>
      <c r="N19" s="23"/>
      <c r="O19" s="23"/>
      <c r="P19" s="23"/>
      <c r="Q19" s="23"/>
    </row>
    <row r="20" spans="1:17">
      <c r="A20" s="6" t="s">
        <v>54</v>
      </c>
      <c r="B20" s="13">
        <v>60</v>
      </c>
      <c r="C20" s="13">
        <v>22</v>
      </c>
      <c r="D20" s="13">
        <v>21</v>
      </c>
      <c r="E20" s="13">
        <v>0</v>
      </c>
      <c r="F20" s="13">
        <v>17</v>
      </c>
      <c r="G20" s="13">
        <v>0</v>
      </c>
      <c r="J20" s="22" t="str">
        <f t="shared" si="0"/>
        <v>○</v>
      </c>
      <c r="K20" s="20"/>
      <c r="L20" s="23"/>
      <c r="M20" s="23"/>
      <c r="N20" s="23"/>
      <c r="O20" s="23"/>
      <c r="P20" s="23"/>
      <c r="Q20" s="23"/>
    </row>
    <row r="21" spans="1:17">
      <c r="A21" s="6" t="s">
        <v>58</v>
      </c>
      <c r="B21" s="13">
        <v>14</v>
      </c>
      <c r="C21" s="13">
        <v>12</v>
      </c>
      <c r="D21" s="13">
        <v>0</v>
      </c>
      <c r="E21" s="13">
        <v>1</v>
      </c>
      <c r="F21" s="13">
        <v>1</v>
      </c>
      <c r="G21" s="13">
        <v>0</v>
      </c>
      <c r="J21" s="22" t="str">
        <f t="shared" si="0"/>
        <v>○</v>
      </c>
      <c r="K21" s="20"/>
      <c r="L21" s="23"/>
      <c r="M21" s="23"/>
      <c r="N21" s="23"/>
      <c r="O21" s="23"/>
      <c r="P21" s="23"/>
      <c r="Q21" s="23"/>
    </row>
    <row r="22" spans="1:17">
      <c r="A22" s="6" t="s">
        <v>60</v>
      </c>
      <c r="B22" s="13">
        <v>38</v>
      </c>
      <c r="C22" s="13">
        <v>31</v>
      </c>
      <c r="D22" s="13">
        <v>0</v>
      </c>
      <c r="E22" s="13">
        <v>0</v>
      </c>
      <c r="F22" s="13">
        <v>7</v>
      </c>
      <c r="G22" s="13">
        <v>0</v>
      </c>
      <c r="J22" s="22" t="str">
        <f t="shared" si="0"/>
        <v>○</v>
      </c>
      <c r="K22" s="20"/>
      <c r="L22" s="23"/>
      <c r="M22" s="23"/>
      <c r="N22" s="23"/>
      <c r="O22" s="23"/>
      <c r="P22" s="23"/>
      <c r="Q22" s="23"/>
    </row>
    <row r="23" spans="1:17">
      <c r="A23" s="6" t="s">
        <v>14</v>
      </c>
      <c r="B23" s="13">
        <v>120</v>
      </c>
      <c r="C23" s="13">
        <v>72</v>
      </c>
      <c r="D23" s="13">
        <v>21</v>
      </c>
      <c r="E23" s="13">
        <v>0</v>
      </c>
      <c r="F23" s="13">
        <v>27</v>
      </c>
      <c r="G23" s="13">
        <v>0</v>
      </c>
      <c r="J23" s="22" t="str">
        <f t="shared" si="0"/>
        <v>○</v>
      </c>
      <c r="K23" s="20"/>
      <c r="L23" s="23"/>
      <c r="M23" s="23"/>
      <c r="N23" s="23"/>
      <c r="O23" s="23"/>
      <c r="P23" s="23"/>
      <c r="Q23" s="23"/>
    </row>
    <row r="24" spans="1:17">
      <c r="A24" s="6" t="s">
        <v>50</v>
      </c>
      <c r="B24" s="13">
        <v>62</v>
      </c>
      <c r="C24" s="13">
        <v>39</v>
      </c>
      <c r="D24" s="13">
        <v>12</v>
      </c>
      <c r="E24" s="13">
        <v>0</v>
      </c>
      <c r="F24" s="13">
        <v>11</v>
      </c>
      <c r="G24" s="13">
        <v>0</v>
      </c>
      <c r="J24" s="22" t="str">
        <f t="shared" si="0"/>
        <v>○</v>
      </c>
      <c r="K24" s="20"/>
      <c r="L24" s="23"/>
      <c r="M24" s="23"/>
      <c r="N24" s="23"/>
      <c r="O24" s="23"/>
      <c r="P24" s="23"/>
      <c r="Q24" s="23"/>
    </row>
    <row r="25" spans="1:17">
      <c r="A25" s="6" t="s">
        <v>35</v>
      </c>
      <c r="B25" s="13">
        <v>98</v>
      </c>
      <c r="C25" s="13">
        <v>40</v>
      </c>
      <c r="D25" s="13">
        <v>42</v>
      </c>
      <c r="E25" s="13">
        <v>0</v>
      </c>
      <c r="F25" s="13">
        <v>16</v>
      </c>
      <c r="G25" s="13">
        <v>0</v>
      </c>
      <c r="J25" s="22" t="str">
        <f t="shared" si="0"/>
        <v>○</v>
      </c>
      <c r="K25" s="20"/>
      <c r="L25" s="23"/>
      <c r="M25" s="23"/>
      <c r="N25" s="23"/>
      <c r="O25" s="23"/>
      <c r="P25" s="23"/>
      <c r="Q25" s="23"/>
    </row>
    <row r="26" spans="1:17">
      <c r="A26" s="6" t="s">
        <v>2</v>
      </c>
      <c r="B26" s="13">
        <v>49</v>
      </c>
      <c r="C26" s="13">
        <v>46</v>
      </c>
      <c r="D26" s="13">
        <v>0</v>
      </c>
      <c r="E26" s="13">
        <v>0</v>
      </c>
      <c r="F26" s="13">
        <v>3</v>
      </c>
      <c r="G26" s="13">
        <v>0</v>
      </c>
      <c r="J26" s="22" t="str">
        <f t="shared" si="0"/>
        <v>○</v>
      </c>
      <c r="K26" s="20"/>
      <c r="L26" s="23"/>
      <c r="M26" s="23"/>
      <c r="N26" s="23"/>
      <c r="O26" s="23"/>
      <c r="P26" s="23"/>
      <c r="Q26" s="23"/>
    </row>
    <row r="27" spans="1:17">
      <c r="A27" s="6" t="s">
        <v>52</v>
      </c>
      <c r="B27" s="13">
        <v>34</v>
      </c>
      <c r="C27" s="13">
        <v>29</v>
      </c>
      <c r="D27" s="13">
        <v>0</v>
      </c>
      <c r="E27" s="13">
        <v>0</v>
      </c>
      <c r="F27" s="13">
        <v>5</v>
      </c>
      <c r="G27" s="13">
        <v>0</v>
      </c>
      <c r="J27" s="22" t="str">
        <f t="shared" si="0"/>
        <v>○</v>
      </c>
      <c r="K27" s="20"/>
      <c r="L27" s="23"/>
      <c r="M27" s="23"/>
      <c r="N27" s="23"/>
      <c r="O27" s="23"/>
      <c r="P27" s="23"/>
      <c r="Q27" s="23"/>
    </row>
    <row r="28" spans="1:17">
      <c r="A28" s="6" t="s">
        <v>61</v>
      </c>
      <c r="B28" s="13">
        <v>38</v>
      </c>
      <c r="C28" s="13">
        <v>22</v>
      </c>
      <c r="D28" s="13">
        <v>10</v>
      </c>
      <c r="E28" s="13">
        <v>0</v>
      </c>
      <c r="F28" s="13">
        <v>6</v>
      </c>
      <c r="G28" s="13">
        <v>0</v>
      </c>
      <c r="J28" s="22" t="str">
        <f t="shared" si="0"/>
        <v>○</v>
      </c>
      <c r="K28" s="20"/>
      <c r="L28" s="23"/>
      <c r="M28" s="23"/>
      <c r="N28" s="23"/>
      <c r="O28" s="23"/>
      <c r="P28" s="23"/>
      <c r="Q28" s="23"/>
    </row>
    <row r="29" spans="1:17">
      <c r="A29" s="6" t="s">
        <v>30</v>
      </c>
      <c r="B29" s="13">
        <v>71</v>
      </c>
      <c r="C29" s="13">
        <v>20</v>
      </c>
      <c r="D29" s="13">
        <v>51</v>
      </c>
      <c r="E29" s="13">
        <v>0</v>
      </c>
      <c r="F29" s="13">
        <v>0</v>
      </c>
      <c r="G29" s="13">
        <v>0</v>
      </c>
      <c r="J29" s="22" t="str">
        <f t="shared" si="0"/>
        <v>○</v>
      </c>
      <c r="K29" s="20"/>
      <c r="L29" s="23"/>
      <c r="M29" s="23"/>
      <c r="N29" s="23"/>
      <c r="O29" s="23"/>
      <c r="P29" s="23"/>
      <c r="Q29" s="23"/>
    </row>
    <row r="30" spans="1:17">
      <c r="A30" s="6" t="s">
        <v>55</v>
      </c>
      <c r="B30" s="13">
        <v>3</v>
      </c>
      <c r="C30" s="13">
        <v>3</v>
      </c>
      <c r="D30" s="13">
        <v>0</v>
      </c>
      <c r="E30" s="13">
        <v>0</v>
      </c>
      <c r="F30" s="13">
        <v>0</v>
      </c>
      <c r="G30" s="13">
        <v>0</v>
      </c>
      <c r="J30" s="22" t="str">
        <f t="shared" si="0"/>
        <v>○</v>
      </c>
      <c r="K30" s="20"/>
      <c r="L30" s="23"/>
      <c r="M30" s="23"/>
      <c r="N30" s="23"/>
      <c r="O30" s="23"/>
      <c r="P30" s="23"/>
      <c r="Q30" s="23"/>
    </row>
    <row r="31" spans="1:17">
      <c r="A31" s="6" t="s">
        <v>43</v>
      </c>
      <c r="B31" s="13">
        <v>11</v>
      </c>
      <c r="C31" s="13">
        <v>11</v>
      </c>
      <c r="D31" s="13">
        <v>0</v>
      </c>
      <c r="E31" s="13">
        <v>0</v>
      </c>
      <c r="F31" s="13">
        <v>0</v>
      </c>
      <c r="G31" s="13">
        <v>0</v>
      </c>
      <c r="J31" s="22" t="str">
        <f t="shared" si="0"/>
        <v>○</v>
      </c>
      <c r="K31" s="20"/>
      <c r="L31" s="23"/>
      <c r="M31" s="23"/>
      <c r="N31" s="23"/>
      <c r="O31" s="23"/>
      <c r="P31" s="23"/>
      <c r="Q31" s="23"/>
    </row>
    <row r="32" spans="1:17">
      <c r="A32" s="6" t="s">
        <v>0</v>
      </c>
      <c r="B32" s="13">
        <v>18</v>
      </c>
      <c r="C32" s="13">
        <v>14</v>
      </c>
      <c r="D32" s="13">
        <v>3</v>
      </c>
      <c r="E32" s="13">
        <v>0</v>
      </c>
      <c r="F32" s="13">
        <v>1</v>
      </c>
      <c r="G32" s="13">
        <v>0</v>
      </c>
      <c r="J32" s="22" t="str">
        <f t="shared" si="0"/>
        <v>○</v>
      </c>
      <c r="K32" s="20"/>
      <c r="L32" s="23"/>
      <c r="M32" s="23"/>
      <c r="N32" s="23"/>
      <c r="O32" s="23"/>
      <c r="P32" s="23"/>
      <c r="Q32" s="23"/>
    </row>
    <row r="33" spans="1:17">
      <c r="A33" s="6" t="s">
        <v>57</v>
      </c>
      <c r="B33" s="13">
        <v>1</v>
      </c>
      <c r="C33" s="13">
        <v>1</v>
      </c>
      <c r="D33" s="13">
        <v>0</v>
      </c>
      <c r="E33" s="13">
        <v>0</v>
      </c>
      <c r="F33" s="13">
        <v>0</v>
      </c>
      <c r="G33" s="13">
        <v>0</v>
      </c>
      <c r="J33" s="22" t="str">
        <f t="shared" si="0"/>
        <v>○</v>
      </c>
      <c r="K33" s="20"/>
      <c r="L33" s="23"/>
      <c r="M33" s="23"/>
      <c r="N33" s="23"/>
      <c r="O33" s="23"/>
      <c r="P33" s="23"/>
      <c r="Q33" s="23"/>
    </row>
    <row r="34" spans="1:17">
      <c r="A34" s="6" t="s">
        <v>36</v>
      </c>
      <c r="B34" s="13">
        <v>11</v>
      </c>
      <c r="C34" s="13">
        <v>11</v>
      </c>
      <c r="D34" s="13">
        <v>0</v>
      </c>
      <c r="E34" s="13">
        <v>0</v>
      </c>
      <c r="F34" s="13">
        <v>0</v>
      </c>
      <c r="G34" s="13">
        <v>0</v>
      </c>
      <c r="J34" s="22" t="str">
        <f t="shared" si="0"/>
        <v>○</v>
      </c>
      <c r="K34" s="20"/>
      <c r="L34" s="23"/>
      <c r="M34" s="23"/>
      <c r="N34" s="23"/>
      <c r="O34" s="23"/>
      <c r="P34" s="23"/>
      <c r="Q34" s="23"/>
    </row>
    <row r="35" spans="1:17">
      <c r="A35" s="6" t="s">
        <v>32</v>
      </c>
      <c r="B35" s="13">
        <v>15</v>
      </c>
      <c r="C35" s="13">
        <v>13</v>
      </c>
      <c r="D35" s="13">
        <v>0</v>
      </c>
      <c r="E35" s="13">
        <v>0</v>
      </c>
      <c r="F35" s="13">
        <v>2</v>
      </c>
      <c r="G35" s="13">
        <v>0</v>
      </c>
      <c r="J35" s="22" t="str">
        <f t="shared" si="0"/>
        <v>○</v>
      </c>
      <c r="K35" s="20"/>
      <c r="L35" s="23"/>
      <c r="M35" s="23"/>
      <c r="N35" s="23"/>
      <c r="O35" s="23"/>
      <c r="P35" s="23"/>
      <c r="Q35" s="23"/>
    </row>
    <row r="36" spans="1:17">
      <c r="A36" s="6" t="s">
        <v>23</v>
      </c>
      <c r="B36" s="13">
        <v>20</v>
      </c>
      <c r="C36" s="13">
        <v>9</v>
      </c>
      <c r="D36" s="13">
        <v>8</v>
      </c>
      <c r="E36" s="13">
        <v>0</v>
      </c>
      <c r="F36" s="13">
        <v>3</v>
      </c>
      <c r="G36" s="13">
        <v>0</v>
      </c>
      <c r="J36" s="22" t="str">
        <f t="shared" si="0"/>
        <v>○</v>
      </c>
      <c r="K36" s="20"/>
      <c r="L36" s="23"/>
      <c r="M36" s="23"/>
      <c r="N36" s="23"/>
      <c r="O36" s="23"/>
      <c r="P36" s="23"/>
      <c r="Q36" s="23"/>
    </row>
    <row r="37" spans="1:17">
      <c r="A37" s="6" t="s">
        <v>34</v>
      </c>
      <c r="B37" s="13">
        <v>8</v>
      </c>
      <c r="C37" s="13">
        <v>8</v>
      </c>
      <c r="D37" s="13">
        <v>0</v>
      </c>
      <c r="E37" s="13">
        <v>0</v>
      </c>
      <c r="F37" s="13">
        <v>0</v>
      </c>
      <c r="G37" s="13">
        <v>0</v>
      </c>
      <c r="J37" s="22" t="str">
        <f t="shared" si="0"/>
        <v>○</v>
      </c>
      <c r="K37" s="20"/>
      <c r="L37" s="23"/>
      <c r="M37" s="23"/>
      <c r="N37" s="23"/>
      <c r="O37" s="23"/>
      <c r="P37" s="23"/>
      <c r="Q37" s="23"/>
    </row>
    <row r="38" spans="1:17">
      <c r="A38" s="8" t="s">
        <v>20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J38" s="22" t="str">
        <f t="shared" si="0"/>
        <v>○</v>
      </c>
      <c r="K38" s="20"/>
      <c r="L38" s="23"/>
      <c r="M38" s="23"/>
      <c r="N38" s="23"/>
      <c r="O38" s="23"/>
      <c r="P38" s="23"/>
      <c r="Q38" s="23"/>
    </row>
    <row r="39" spans="1:17">
      <c r="A39" s="6" t="s">
        <v>64</v>
      </c>
      <c r="B39" s="13">
        <v>9</v>
      </c>
      <c r="C39" s="13">
        <v>5</v>
      </c>
      <c r="D39" s="13">
        <v>4</v>
      </c>
      <c r="E39" s="13">
        <v>0</v>
      </c>
      <c r="F39" s="13">
        <v>0</v>
      </c>
      <c r="G39" s="13">
        <v>0</v>
      </c>
      <c r="J39" s="22" t="str">
        <f t="shared" si="0"/>
        <v>○</v>
      </c>
      <c r="K39" s="20"/>
      <c r="L39" s="23"/>
      <c r="M39" s="23"/>
      <c r="N39" s="23"/>
      <c r="O39" s="23"/>
      <c r="P39" s="23"/>
      <c r="Q39" s="23"/>
    </row>
    <row r="40" spans="1:17">
      <c r="A40" s="7" t="s">
        <v>62</v>
      </c>
      <c r="B40" s="13">
        <v>1</v>
      </c>
      <c r="C40" s="13">
        <v>1</v>
      </c>
      <c r="D40" s="13">
        <v>0</v>
      </c>
      <c r="E40" s="13">
        <v>0</v>
      </c>
      <c r="F40" s="13">
        <v>0</v>
      </c>
      <c r="G40" s="13">
        <v>0</v>
      </c>
      <c r="J40" s="22" t="str">
        <f t="shared" si="0"/>
        <v>○</v>
      </c>
      <c r="K40" s="20"/>
      <c r="L40" s="23"/>
      <c r="M40" s="23"/>
      <c r="N40" s="23"/>
      <c r="O40" s="23"/>
      <c r="P40" s="23"/>
      <c r="Q40" s="23"/>
    </row>
    <row r="41" spans="1:17">
      <c r="A41" s="7" t="s">
        <v>16</v>
      </c>
      <c r="B41" s="13">
        <v>2</v>
      </c>
      <c r="C41" s="13">
        <v>2</v>
      </c>
      <c r="D41" s="13">
        <v>0</v>
      </c>
      <c r="E41" s="13">
        <v>0</v>
      </c>
      <c r="F41" s="13">
        <v>0</v>
      </c>
      <c r="G41" s="13">
        <v>0</v>
      </c>
      <c r="J41" s="22" t="str">
        <f t="shared" si="0"/>
        <v>○</v>
      </c>
      <c r="K41" s="20"/>
      <c r="L41" s="23"/>
      <c r="M41" s="23"/>
      <c r="N41" s="23"/>
      <c r="O41" s="23"/>
      <c r="P41" s="23"/>
      <c r="Q41" s="23"/>
    </row>
    <row r="42" spans="1:17">
      <c r="A42" s="6" t="s">
        <v>37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2" t="str">
        <f t="shared" si="0"/>
        <v>○</v>
      </c>
      <c r="K42" s="20"/>
      <c r="L42" s="23"/>
      <c r="M42" s="23"/>
      <c r="N42" s="23"/>
      <c r="O42" s="23"/>
      <c r="P42" s="23"/>
      <c r="Q42" s="23"/>
    </row>
    <row r="43" spans="1:17">
      <c r="A43" s="9" t="s">
        <v>33</v>
      </c>
      <c r="B43" s="13">
        <v>7</v>
      </c>
      <c r="C43" s="13">
        <v>6</v>
      </c>
      <c r="D43" s="13">
        <v>1</v>
      </c>
      <c r="E43" s="13">
        <v>0</v>
      </c>
      <c r="F43" s="13">
        <v>0</v>
      </c>
      <c r="G43" s="13">
        <v>0</v>
      </c>
      <c r="J43" s="22" t="str">
        <f t="shared" si="0"/>
        <v>○</v>
      </c>
      <c r="K43" s="20"/>
      <c r="L43" s="23"/>
      <c r="M43" s="23"/>
      <c r="N43" s="23"/>
      <c r="O43" s="23"/>
      <c r="P43" s="23"/>
      <c r="Q43" s="23"/>
    </row>
    <row r="44" spans="1:17">
      <c r="A44" s="6" t="s">
        <v>56</v>
      </c>
      <c r="B44" s="13">
        <v>12</v>
      </c>
      <c r="C44" s="13">
        <v>9</v>
      </c>
      <c r="D44" s="13">
        <v>0</v>
      </c>
      <c r="E44" s="13">
        <v>0</v>
      </c>
      <c r="F44" s="13">
        <v>3</v>
      </c>
      <c r="G44" s="13">
        <v>0</v>
      </c>
      <c r="J44" s="22" t="str">
        <f t="shared" si="0"/>
        <v>○</v>
      </c>
      <c r="K44" s="20"/>
      <c r="L44" s="23"/>
      <c r="M44" s="23"/>
      <c r="N44" s="23"/>
      <c r="O44" s="23"/>
      <c r="P44" s="23"/>
      <c r="Q44" s="23"/>
    </row>
    <row r="45" spans="1:17">
      <c r="A45" s="9" t="s">
        <v>18</v>
      </c>
      <c r="B45" s="13">
        <v>7</v>
      </c>
      <c r="C45" s="13">
        <v>7</v>
      </c>
      <c r="D45" s="13">
        <v>0</v>
      </c>
      <c r="E45" s="13">
        <v>0</v>
      </c>
      <c r="F45" s="13">
        <v>0</v>
      </c>
      <c r="G45" s="13">
        <v>0</v>
      </c>
      <c r="J45" s="22" t="str">
        <f t="shared" si="0"/>
        <v>○</v>
      </c>
      <c r="K45" s="20"/>
      <c r="L45" s="23"/>
      <c r="M45" s="23"/>
      <c r="N45" s="23"/>
      <c r="O45" s="23"/>
      <c r="P45" s="23"/>
      <c r="Q45" s="23"/>
    </row>
    <row r="46" spans="1:17">
      <c r="A46" s="6" t="s">
        <v>3</v>
      </c>
      <c r="B46" s="13">
        <v>5</v>
      </c>
      <c r="C46" s="13">
        <v>5</v>
      </c>
      <c r="D46" s="13">
        <v>0</v>
      </c>
      <c r="E46" s="13">
        <v>0</v>
      </c>
      <c r="F46" s="13">
        <v>0</v>
      </c>
      <c r="G46" s="13">
        <v>0</v>
      </c>
      <c r="J46" s="22" t="str">
        <f t="shared" si="0"/>
        <v>○</v>
      </c>
      <c r="K46" s="20"/>
      <c r="L46" s="23"/>
      <c r="M46" s="23"/>
      <c r="N46" s="23"/>
      <c r="O46" s="23"/>
      <c r="P46" s="23"/>
      <c r="Q46" s="23"/>
    </row>
    <row r="47" spans="1:17">
      <c r="A47" s="6" t="s">
        <v>53</v>
      </c>
      <c r="B47" s="13">
        <v>11</v>
      </c>
      <c r="C47" s="13">
        <v>8</v>
      </c>
      <c r="D47" s="13">
        <v>0</v>
      </c>
      <c r="E47" s="13">
        <v>1</v>
      </c>
      <c r="F47" s="13">
        <v>2</v>
      </c>
      <c r="G47" s="13">
        <v>0</v>
      </c>
      <c r="J47" s="22" t="str">
        <f t="shared" si="0"/>
        <v>○</v>
      </c>
      <c r="K47" s="20"/>
      <c r="L47" s="23"/>
      <c r="M47" s="23"/>
      <c r="N47" s="23"/>
      <c r="O47" s="23"/>
      <c r="P47" s="23"/>
      <c r="Q47" s="23"/>
    </row>
    <row r="48" spans="1:17">
      <c r="A48" s="7" t="s">
        <v>1</v>
      </c>
      <c r="B48" s="13">
        <v>4</v>
      </c>
      <c r="C48" s="13">
        <v>4</v>
      </c>
      <c r="D48" s="13">
        <v>0</v>
      </c>
      <c r="E48" s="13">
        <v>0</v>
      </c>
      <c r="F48" s="13">
        <v>0</v>
      </c>
      <c r="G48" s="13">
        <v>0</v>
      </c>
      <c r="J48" s="22" t="str">
        <f t="shared" si="0"/>
        <v>○</v>
      </c>
      <c r="K48" s="20"/>
      <c r="L48" s="23"/>
      <c r="M48" s="23"/>
      <c r="N48" s="23"/>
      <c r="O48" s="23"/>
      <c r="P48" s="23"/>
      <c r="Q48" s="23"/>
    </row>
    <row r="49" spans="1:17">
      <c r="A49" s="6" t="s">
        <v>63</v>
      </c>
      <c r="B49" s="13">
        <v>1</v>
      </c>
      <c r="C49" s="13">
        <v>1</v>
      </c>
      <c r="D49" s="13">
        <v>0</v>
      </c>
      <c r="E49" s="13">
        <v>0</v>
      </c>
      <c r="F49" s="13">
        <v>0</v>
      </c>
      <c r="G49" s="13">
        <v>0</v>
      </c>
      <c r="J49" s="22" t="str">
        <f t="shared" si="0"/>
        <v>○</v>
      </c>
      <c r="K49" s="20"/>
      <c r="L49" s="23"/>
      <c r="M49" s="23"/>
      <c r="N49" s="23"/>
      <c r="O49" s="23"/>
      <c r="P49" s="23"/>
      <c r="Q49" s="23"/>
    </row>
    <row r="50" spans="1:17">
      <c r="A50" s="10" t="s">
        <v>67</v>
      </c>
      <c r="B50" s="13">
        <f t="shared" ref="B50:G50" si="2">SUM(B5:B49)-B8-B16</f>
        <v>1641</v>
      </c>
      <c r="C50" s="13">
        <f t="shared" si="2"/>
        <v>940</v>
      </c>
      <c r="D50" s="13">
        <f t="shared" si="2"/>
        <v>375</v>
      </c>
      <c r="E50" s="13">
        <f t="shared" si="2"/>
        <v>5</v>
      </c>
      <c r="F50" s="13">
        <f t="shared" si="2"/>
        <v>321</v>
      </c>
      <c r="G50" s="13">
        <f t="shared" si="2"/>
        <v>71</v>
      </c>
      <c r="J50" s="22" t="str">
        <f t="shared" si="0"/>
        <v>○</v>
      </c>
      <c r="K50" s="20"/>
      <c r="L50" s="23"/>
      <c r="M50" s="23"/>
      <c r="N50" s="23"/>
      <c r="O50" s="23"/>
      <c r="P50" s="23"/>
      <c r="Q50" s="23"/>
    </row>
    <row r="51" spans="1:17">
      <c r="J51" s="21" t="s">
        <v>69</v>
      </c>
      <c r="K51" s="21"/>
      <c r="L51" s="23"/>
      <c r="M51" s="23"/>
      <c r="N51" s="23"/>
      <c r="O51" s="23"/>
      <c r="P51" s="23"/>
      <c r="Q51" s="23"/>
    </row>
  </sheetData>
  <mergeCells count="1">
    <mergeCell ref="G1:H1"/>
  </mergeCells>
  <phoneticPr fontId="3"/>
  <pageMargins left="0.59055118110236227" right="0.39370078740157483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３年１月</vt:lpstr>
      <vt:lpstr>３年２月</vt:lpstr>
      <vt:lpstr>３年３月</vt:lpstr>
      <vt:lpstr>３年４月</vt:lpstr>
      <vt:lpstr>３年５月</vt:lpstr>
      <vt:lpstr>３年６月</vt:lpstr>
      <vt:lpstr>３年７月</vt:lpstr>
      <vt:lpstr>３年８月</vt:lpstr>
      <vt:lpstr>３年９月</vt:lpstr>
      <vt:lpstr>３年10月</vt:lpstr>
      <vt:lpstr>３年11月</vt:lpstr>
      <vt:lpstr>３年12月</vt:lpstr>
      <vt:lpstr>４年１月</vt:lpstr>
      <vt:lpstr>４年２月</vt:lpstr>
      <vt:lpstr>４年３月</vt:lpstr>
      <vt:lpstr>４年４月</vt:lpstr>
      <vt:lpstr>3年1～12月</vt:lpstr>
      <vt:lpstr>令和３年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2022-10-18T01:57:25Z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2022-10-18T01:57:25Z</vt:filetime>
  </property>
</Properties>
</file>