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9200" windowHeight="11820" activeTab="7"/>
  </bookViews>
  <sheets>
    <sheet name="令和８年１月" sheetId="42" r:id="rId1"/>
    <sheet name="令和８年２月" sheetId="1" r:id="rId2"/>
    <sheet name="令和８年３月" sheetId="2" r:id="rId3"/>
    <sheet name="令和８年４月" sheetId="6" r:id="rId4"/>
    <sheet name="令和８年５月" sheetId="3" r:id="rId5"/>
    <sheet name="令和８年６月" sheetId="4" r:id="rId6"/>
    <sheet name="令和８年７月" sheetId="5" r:id="rId7"/>
    <sheet name="令和８年８月" sheetId="7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<sst xmlns="http://schemas.openxmlformats.org/spreadsheetml/2006/main" xmlns:r="http://schemas.openxmlformats.org/officeDocument/2006/relationships" count="58" uniqueCount="58">
  <si>
    <t>湖西市</t>
  </si>
  <si>
    <t>川根本町</t>
  </si>
  <si>
    <t>掛川市</t>
  </si>
  <si>
    <t>小山町</t>
  </si>
  <si>
    <t>浜松市</t>
  </si>
  <si>
    <t>（単位：戸）</t>
    <rPh sb="1" eb="3">
      <t>タンイ</t>
    </rPh>
    <rPh sb="4" eb="5">
      <t>ト</t>
    </rPh>
    <phoneticPr fontId="10"/>
  </si>
  <si>
    <t>（単位：戸）</t>
    <rPh sb="1" eb="3">
      <t>タンイ</t>
    </rPh>
    <rPh sb="4" eb="5">
      <t>ト</t>
    </rPh>
    <phoneticPr fontId="11"/>
  </si>
  <si>
    <t>沼津市</t>
  </si>
  <si>
    <t>清水区</t>
  </si>
  <si>
    <t>貸家</t>
  </si>
  <si>
    <t>駿河区</t>
  </si>
  <si>
    <t>富士市</t>
  </si>
  <si>
    <t>松崎町</t>
  </si>
  <si>
    <t>長泉町</t>
  </si>
  <si>
    <t>東伊豆町</t>
  </si>
  <si>
    <t>分譲住宅</t>
  </si>
  <si>
    <t>伊豆の国市</t>
  </si>
  <si>
    <t>うちマンション</t>
  </si>
  <si>
    <t>合計</t>
    <rPh sb="0" eb="2">
      <t>ごうけい</t>
    </rPh>
    <phoneticPr fontId="10" type="Hiragana"/>
  </si>
  <si>
    <t>合計</t>
    <rPh sb="0" eb="2">
      <t>ごうけい</t>
    </rPh>
    <phoneticPr fontId="11" type="Hiragana"/>
  </si>
  <si>
    <t>新設住宅着工戸数   市区町月間データ</t>
  </si>
  <si>
    <t>熱海市</t>
  </si>
  <si>
    <t>袋井市</t>
  </si>
  <si>
    <t>菊川市</t>
  </si>
  <si>
    <t>函南町</t>
  </si>
  <si>
    <t>牧之原市</t>
  </si>
  <si>
    <t>焼津市</t>
  </si>
  <si>
    <t>浜名区</t>
    <rPh sb="0" eb="2">
      <t>はまな</t>
    </rPh>
    <rPh sb="2" eb="3">
      <t>く</t>
    </rPh>
    <phoneticPr fontId="10" type="Hiragana"/>
  </si>
  <si>
    <t>浜名区</t>
    <rPh sb="0" eb="2">
      <t>はまな</t>
    </rPh>
    <rPh sb="2" eb="3">
      <t>く</t>
    </rPh>
    <phoneticPr fontId="11" type="Hiragana"/>
  </si>
  <si>
    <t>御前崎市</t>
  </si>
  <si>
    <t>西伊豆町</t>
  </si>
  <si>
    <t/>
  </si>
  <si>
    <t>葵区</t>
  </si>
  <si>
    <t>中央区</t>
    <rPh sb="0" eb="2">
      <t>ちゅうおう</t>
    </rPh>
    <phoneticPr fontId="10" type="Hiragana"/>
  </si>
  <si>
    <t>中央区</t>
    <rPh sb="0" eb="2">
      <t>ちゅうおう</t>
    </rPh>
    <phoneticPr fontId="11" type="Hiragana"/>
  </si>
  <si>
    <t>静岡市</t>
  </si>
  <si>
    <t>裾野市</t>
  </si>
  <si>
    <t>磐田市</t>
  </si>
  <si>
    <t>三島市</t>
  </si>
  <si>
    <t>藤枝市</t>
  </si>
  <si>
    <t>吉田町</t>
  </si>
  <si>
    <t>富士宮市</t>
  </si>
  <si>
    <t>下田市</t>
  </si>
  <si>
    <t>伊豆市</t>
  </si>
  <si>
    <t>清水町</t>
  </si>
  <si>
    <t>伊東市</t>
  </si>
  <si>
    <t>島田市</t>
  </si>
  <si>
    <t>持家</t>
  </si>
  <si>
    <t>御殿場市</t>
  </si>
  <si>
    <t>総計</t>
  </si>
  <si>
    <t>南伊豆町</t>
  </si>
  <si>
    <t>森町</t>
  </si>
  <si>
    <t>河津町</t>
  </si>
  <si>
    <t>市町名</t>
    <rPh sb="0" eb="1">
      <t>シ</t>
    </rPh>
    <rPh sb="1" eb="2">
      <t>マチ</t>
    </rPh>
    <rPh sb="2" eb="3">
      <t>メイ</t>
    </rPh>
    <phoneticPr fontId="10"/>
  </si>
  <si>
    <t>市町名</t>
    <rPh sb="0" eb="1">
      <t>シ</t>
    </rPh>
    <rPh sb="1" eb="2">
      <t>マチ</t>
    </rPh>
    <rPh sb="2" eb="3">
      <t>メイ</t>
    </rPh>
    <phoneticPr fontId="11"/>
  </si>
  <si>
    <t>給与住宅</t>
  </si>
  <si>
    <t>天竜区</t>
    <rPh sb="0" eb="3">
      <t>てんりゅうく</t>
    </rPh>
    <phoneticPr fontId="10" type="Hiragana"/>
  </si>
  <si>
    <t>天竜区</t>
    <rPh sb="0" eb="3">
      <t>てんりゅうく</t>
    </rPh>
    <phoneticPr fontId="1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</si>
</sst>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 "/>
    <numFmt numFmtId="177" formatCode="#,##0_ "/>
  </numFmts>
  <fonts count="12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3"/>
    </font>
    <font>
      <sz val="11"/>
      <color indexed="8"/>
      <name val="ＭＳ Ｐゴシック"/>
    </font>
    <font>
      <sz val="6"/>
      <color auto="1"/>
      <name val="游ゴシック"/>
      <family val="3"/>
    </font>
    <font>
      <sz val="11"/>
      <color indexed="8"/>
      <name val="ＭＳ ゴシック"/>
      <family val="3"/>
    </font>
    <font>
      <sz val="8"/>
      <color indexed="8"/>
      <name val="ＭＳ ゴシック"/>
      <family val="3"/>
    </font>
    <font>
      <sz val="14"/>
      <color auto="1"/>
      <name val="ＭＳ ゴシック"/>
      <family val="3"/>
    </font>
    <font>
      <sz val="10"/>
      <color auto="1"/>
      <name val="ＭＳ ゴシック"/>
      <family val="3"/>
    </font>
    <font>
      <sz val="11"/>
      <color auto="1"/>
      <name val="ＭＳ ゴシック"/>
      <family val="3"/>
    </font>
    <font>
      <sz val="6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38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38" fontId="5" fillId="0" borderId="1" xfId="8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4" applyFont="1" applyBorder="1" applyAlignment="1">
      <alignment horizontal="center"/>
    </xf>
    <xf numFmtId="177" fontId="6" fillId="0" borderId="0" xfId="2" applyNumberFormat="1" applyFont="1">
      <alignment vertical="center"/>
    </xf>
    <xf numFmtId="177" fontId="5" fillId="0" borderId="0" xfId="2" applyNumberFormat="1" applyFont="1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8" applyFont="1" applyBorder="1" applyAlignment="1">
      <alignment vertical="center"/>
    </xf>
    <xf numFmtId="0" fontId="7" fillId="0" borderId="0" xfId="2" applyFont="1" applyAlignment="1">
      <alignment horizontal="right" vertical="center"/>
    </xf>
    <xf numFmtId="38" fontId="0" fillId="0" borderId="1" xfId="8" applyFont="1" applyBorder="1" applyAlignment="1">
      <alignment horizontal="center" vertical="center"/>
    </xf>
    <xf numFmtId="0" fontId="8" fillId="0" borderId="0" xfId="2" applyFont="1" applyAlignment="1">
      <alignment horizontal="left"/>
    </xf>
    <xf numFmtId="0" fontId="9" fillId="0" borderId="0" xfId="2" applyFont="1" applyAlignment="1">
      <alignment horizontal="right"/>
    </xf>
    <xf numFmtId="177" fontId="6" fillId="0" borderId="0" xfId="2" applyNumberFormat="1" applyFont="1" applyAlignment="1">
      <alignment horizontal="right" vertical="center"/>
    </xf>
    <xf numFmtId="177" fontId="5" fillId="0" borderId="1" xfId="0" applyNumberFormat="1" applyFont="1" applyBorder="1" applyAlignment="1">
      <alignment horizontal="center" vertical="center" shrinkToFit="1"/>
    </xf>
    <xf numFmtId="0" fontId="7" fillId="0" borderId="0" xfId="2" applyFont="1" applyAlignment="1">
      <alignment horizontal="right" vertical="center"/>
    </xf>
    <xf numFmtId="0" fontId="8" fillId="0" borderId="0" xfId="2" applyFont="1" applyAlignment="1">
      <alignment horizontal="left"/>
    </xf>
    <xf numFmtId="0" fontId="9" fillId="0" borderId="0" xfId="2" applyFont="1" applyAlignment="1">
      <alignment horizontal="right"/>
    </xf>
  </cellXfs>
  <cellStyles count="9">
    <cellStyle name="桁区切り_ピポット集計用_22静岡県（0604）" xfId="1"/>
    <cellStyle name="標準" xfId="0" builtinId="0"/>
    <cellStyle name="標準 2" xfId="2"/>
    <cellStyle name="標準 2_ピポット集計用_22静岡県（0604）" xfId="3"/>
    <cellStyle name="標準_113b017 のコピー" xfId="4"/>
    <cellStyle name="標準_113b017 のコピー_ピポット集計用_22静岡県（0604）" xfId="5"/>
    <cellStyle name="標準_ピポット集計用_22静岡県（0604）" xfId="6"/>
    <cellStyle name="標準_実験用112b017 のコピー (version 1) (2)" xfId="7"/>
    <cellStyle name="桁区切り" xfId="8" builtinId="6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externalLink" Target="externalLinks/externalLink1.xml" /><Relationship Id="rId10" Type="http://schemas.openxmlformats.org/officeDocument/2006/relationships/externalLink" Target="externalLinks/externalLink2.xml" /><Relationship Id="rId11" Type="http://schemas.openxmlformats.org/officeDocument/2006/relationships/externalLink" Target="externalLinks/externalLink3.xml" /><Relationship Id="rId12" Type="http://schemas.openxmlformats.org/officeDocument/2006/relationships/externalLink" Target="externalLinks/externalLink4.xml" /><Relationship Id="rId13" Type="http://schemas.openxmlformats.org/officeDocument/2006/relationships/externalLink" Target="externalLinks/externalLink5.xml" /><Relationship Id="rId14" Type="http://schemas.openxmlformats.org/officeDocument/2006/relationships/externalLink" Target="externalLinks/externalLink6.xml" /><Relationship Id="rId15" Type="http://schemas.openxmlformats.org/officeDocument/2006/relationships/externalLink" Target="externalLinks/externalLink7.xml" /><Relationship Id="rId16" Type="http://schemas.openxmlformats.org/officeDocument/2006/relationships/externalLink" Target="externalLinks/externalLink8.xml" /><Relationship Id="rId17" Type="http://schemas.openxmlformats.org/officeDocument/2006/relationships/theme" Target="theme/theme1.xml" /><Relationship Id="rId18" Type="http://schemas.openxmlformats.org/officeDocument/2006/relationships/sharedStrings" Target="sharedStrings.xml" /><Relationship Id="rId19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&#20303;&#12414;&#12356;&#12389;&#12367;&#12426;&#35506;\&#20316;&#26989;&#29992;\2026&#24180;&#24230;\10_&#20225;&#30011;&#29677;\46&#32113;&#35336;&#35519;&#26619;\00%20&#30528;&#24037;&#32113;&#35336;\03%20&#27598;&#26376;&#20844;&#34920;&#12487;&#12540;&#12479;&#65288;&#27770;&#35009;&#36039;&#26009;&#12539;&#36039;&#26009;&#65299;&#12539;&#36865;&#20184;&#12487;&#12540;&#12479;&#65289;\&#30528;&#24037;&#32113;&#35336;0808\&#12500;&#12509;&#12483;&#12488;&#38598;&#35336;&#29992;_26&#38745;&#23713;&#30476;&#65288;0808&#65289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\&#20303;&#12414;&#12356;&#12389;&#12367;&#12426;&#35506;\&#20316;&#26989;&#29992;\2026&#24180;&#24230;\10_&#20225;&#30011;&#29677;\46&#32113;&#35336;&#35519;&#26619;\00%20&#30528;&#24037;&#32113;&#35336;\03%20&#27598;&#26376;&#20844;&#34920;&#12487;&#12540;&#12479;&#65288;&#27770;&#35009;&#36039;&#26009;&#12539;&#36039;&#26009;&#65299;&#12539;&#36865;&#20184;&#12487;&#12540;&#12479;&#65289;\&#30528;&#24037;&#32113;&#35336;0807\&#12500;&#12509;&#12483;&#12488;&#38598;&#35336;&#29992;_26&#38745;&#23713;&#30476;&#65288;0807&#65289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\&#20303;&#12414;&#12356;&#12389;&#12367;&#12426;&#35506;\&#20316;&#26989;&#29992;\2026&#24180;&#24230;\10_&#20225;&#30011;&#29677;\46&#32113;&#35336;&#35519;&#26619;\00%20&#30528;&#24037;&#32113;&#35336;\03%20&#27598;&#26376;&#20844;&#34920;&#12487;&#12540;&#12479;&#65288;&#27770;&#35009;&#36039;&#26009;&#12539;&#36039;&#26009;&#65299;&#12539;&#36865;&#20184;&#12487;&#12540;&#12479;&#65289;\&#30528;&#24037;&#32113;&#35336;0806\&#12500;&#12509;&#12483;&#12488;&#38598;&#35336;&#29992;_26&#38745;&#23713;&#30476;&#65288;0806&#65289;.xls" TargetMode="External" /></Relationships>
</file>

<file path=xl/externalLinks/_rels/externalLink4.xml.rels><?xml version="1.0" encoding="UTF-8"?><Relationships xmlns="http://schemas.openxmlformats.org/package/2006/relationships"><Relationship Id="rId1" Type="http://schemas.openxmlformats.org/officeDocument/2006/relationships/externalLinkPath" Target="\&#20303;&#12414;&#12356;&#12389;&#12367;&#12426;&#35506;\&#20316;&#26989;&#29992;\2026&#24180;&#24230;\10_&#20225;&#30011;&#29677;\46&#32113;&#35336;&#35519;&#26619;\00%20&#30528;&#24037;&#32113;&#35336;\03%20&#27598;&#26376;&#20844;&#34920;&#12487;&#12540;&#12479;&#65288;&#27770;&#35009;&#36039;&#26009;&#12539;&#36039;&#26009;&#65299;&#12539;&#36865;&#20184;&#12487;&#12540;&#12479;&#65289;\&#30528;&#24037;&#32113;&#35336;0805\&#12500;&#12509;&#12483;&#12488;&#38598;&#35336;&#29992;_26&#38745;&#23713;&#30476;&#65288;0805&#65289;.xls" TargetMode="External" /></Relationships>
</file>

<file path=xl/externalLinks/_rels/externalLink5.xml.rels><?xml version="1.0" encoding="UTF-8"?><Relationships xmlns="http://schemas.openxmlformats.org/package/2006/relationships"><Relationship Id="rId1" Type="http://schemas.openxmlformats.org/officeDocument/2006/relationships/externalLinkPath" Target="\&#20303;&#12414;&#12356;&#12389;&#12367;&#12426;&#35506;\&#20316;&#26989;&#29992;\2026&#24180;&#24230;\10_&#20225;&#30011;&#29677;\46&#32113;&#35336;&#35519;&#26619;\00%20&#30528;&#24037;&#32113;&#35336;\03%20&#27598;&#26376;&#20844;&#34920;&#12487;&#12540;&#12479;&#65288;&#27770;&#35009;&#36039;&#26009;&#12539;&#36039;&#26009;&#65299;&#12539;&#36865;&#20184;&#12487;&#12540;&#12479;&#65289;\&#30528;&#24037;&#32113;&#35336;0804\&#12500;&#12509;&#12483;&#12488;&#38598;&#35336;&#29992;_26&#38745;&#23713;&#30476;&#65288;0804&#65289;.xls" TargetMode="External" /></Relationships>
</file>

<file path=xl/externalLinks/_rels/externalLink6.xml.rels><?xml version="1.0" encoding="UTF-8"?><Relationships xmlns="http://schemas.openxmlformats.org/package/2006/relationships"><Relationship Id="rId1" Type="http://schemas.openxmlformats.org/officeDocument/2006/relationships/externalLinkPath" Target="\&#20303;&#12414;&#12356;&#12389;&#12367;&#12426;&#35506;\&#20316;&#26989;&#29992;\2026&#24180;&#24230;\10_&#20225;&#30011;&#29677;\46&#32113;&#35336;&#35519;&#26619;\00%20&#30528;&#24037;&#32113;&#35336;\03%20&#27598;&#26376;&#20844;&#34920;&#12487;&#12540;&#12479;&#65288;&#27770;&#35009;&#36039;&#26009;&#12539;&#36039;&#26009;&#65299;&#12539;&#36865;&#20184;&#12487;&#12540;&#12479;&#65289;\&#30528;&#24037;&#32113;&#35336;0803\&#12500;&#12509;&#12483;&#12488;&#38598;&#35336;&#29992;_26&#38745;&#23713;&#30476;&#65288;0803&#65289;.xls" TargetMode="External" /></Relationships>
</file>

<file path=xl/externalLinks/_rels/externalLink7.xml.rels><?xml version="1.0" encoding="UTF-8"?><Relationships xmlns="http://schemas.openxmlformats.org/package/2006/relationships"><Relationship Id="rId1" Type="http://schemas.openxmlformats.org/officeDocument/2006/relationships/externalLinkPath" Target="\&#20303;&#12414;&#12356;&#12389;&#12367;&#12426;&#35506;\&#20316;&#26989;&#29992;\2025&#24180;&#24230;\10_&#20225;&#30011;&#29677;\46&#32113;&#35336;&#35519;&#26619;\00%20&#30528;&#24037;&#32113;&#35336;\03%20&#27598;&#26376;&#20844;&#34920;&#12487;&#12540;&#12479;&#65288;&#27770;&#35009;&#36039;&#26009;&#12539;&#36039;&#26009;&#65299;&#12539;&#36865;&#20184;&#12487;&#12540;&#12479;&#65289;\&#30528;&#24037;&#32113;&#35336;0801\&#12500;&#12509;&#12483;&#12488;&#38598;&#35336;&#29992;_26&#38745;&#23713;&#30476;&#65288;0801&#65289;.xls" TargetMode="External" /></Relationships>
</file>

<file path=xl/externalLinks/_rels/externalLink8.xml.rels><?xml version="1.0" encoding="UTF-8"?><Relationships xmlns="http://schemas.openxmlformats.org/package/2006/relationships"><Relationship Id="rId1" Type="http://schemas.openxmlformats.org/officeDocument/2006/relationships/externalLinkPath" Target="\&#20303;&#12414;&#12356;&#12389;&#12367;&#12426;&#35506;\&#20316;&#26989;&#29992;\2026&#24180;&#24230;\10_&#20225;&#30011;&#29677;\46&#32113;&#35336;&#35519;&#26619;\00%20&#30528;&#24037;&#32113;&#35336;\03%20&#27598;&#26376;&#20844;&#34920;&#12487;&#12540;&#12479;&#65288;&#27770;&#35009;&#36039;&#26009;&#12539;&#36039;&#26009;&#65299;&#12539;&#36865;&#20184;&#12487;&#12540;&#12479;&#65289;\&#30528;&#24037;&#32113;&#35336;0802\&#12500;&#12509;&#12483;&#12488;&#38598;&#35336;&#29992;_26&#38745;&#23713;&#30476;&#65288;0802&#65289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"/>
      <sheetName val="記者提供資料用"/>
      <sheetName val="11表"/>
      <sheetName val="14表"/>
      <sheetName val="11市町別マンション戸数"/>
      <sheetName val="11市町別戸数"/>
      <sheetName val="市町別戸数（記者提供用）"/>
      <sheetName val="17建築工法建て方別（木造）"/>
      <sheetName val="toukei●【地域】（資金・利用関係）"/>
      <sheetName val="toukei●【地域】（構造）"/>
      <sheetName val="市町コード"/>
      <sheetName val="地域コード"/>
      <sheetName val="Sheet1"/>
    </sheetNames>
    <sheetDataSet>
      <sheetData sheetId="0">
        <row r="2">
          <cell r="A2">
            <v>2026</v>
          </cell>
          <cell r="B2">
            <v>8</v>
          </cell>
        </row>
      </sheetData>
      <sheetData sheetId="1"/>
      <sheetData sheetId="2"/>
      <sheetData sheetId="3"/>
      <sheetData sheetId="4">
        <row r="1">
          <cell r="B1" t="str">
            <v>工事別</v>
          </cell>
          <cell r="C1" t="str">
            <v>(複数のアイテム)</v>
          </cell>
        </row>
        <row r="2">
          <cell r="B2" t="str">
            <v>建て方</v>
          </cell>
          <cell r="C2" t="str">
            <v>共同住宅</v>
          </cell>
        </row>
        <row r="3">
          <cell r="B3" t="str">
            <v>構造</v>
          </cell>
          <cell r="C3" t="str">
            <v>(複数のアイテム)</v>
          </cell>
        </row>
        <row r="4">
          <cell r="B4" t="str">
            <v>利用関係</v>
          </cell>
          <cell r="C4" t="str">
            <v>分譲住宅</v>
          </cell>
        </row>
        <row r="6">
          <cell r="B6" t="str">
            <v>合計 / 戸数</v>
          </cell>
        </row>
        <row r="7">
          <cell r="A7" t="str">
            <v>市町名</v>
          </cell>
          <cell r="B7" t="str">
            <v>都市番号</v>
          </cell>
          <cell r="C7" t="str">
            <v>集計</v>
          </cell>
        </row>
        <row r="8">
          <cell r="A8" t="str">
            <v>掛川市</v>
          </cell>
          <cell r="B8">
            <v>213</v>
          </cell>
          <cell r="C8">
            <v>12</v>
          </cell>
        </row>
        <row r="9">
          <cell r="A9" t="str">
            <v/>
          </cell>
          <cell r="B9" t="str">
            <v>総計</v>
          </cell>
          <cell r="C9">
            <v>12</v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</sheetData>
      <sheetData sheetId="5">
        <row r="2">
          <cell r="B2" t="str">
            <v>工事別</v>
          </cell>
          <cell r="C2" t="str">
            <v>(複数のアイテム)</v>
          </cell>
        </row>
        <row r="3">
          <cell r="C3" t="str">
            <v>持家</v>
          </cell>
        </row>
        <row r="4">
          <cell r="B4" t="str">
            <v>合計 / 戸数</v>
          </cell>
          <cell r="C4" t="str">
            <v>利用関係</v>
          </cell>
        </row>
        <row r="5">
          <cell r="A5" t="str">
            <v>市町名</v>
          </cell>
          <cell r="B5" t="str">
            <v>都市番号</v>
          </cell>
          <cell r="C5" t="str">
            <v>持家</v>
          </cell>
          <cell r="D5" t="str">
            <v>貸家</v>
          </cell>
          <cell r="E5" t="str">
            <v>給与住宅</v>
          </cell>
          <cell r="F5" t="str">
            <v>分譲住宅</v>
          </cell>
          <cell r="G5" t="str">
            <v>総計</v>
          </cell>
        </row>
        <row r="6">
          <cell r="A6" t="str">
            <v>葵区</v>
          </cell>
          <cell r="B6">
            <v>101</v>
          </cell>
          <cell r="C6">
            <v>52</v>
          </cell>
          <cell r="D6">
            <v>107</v>
          </cell>
          <cell r="E6">
            <v>1</v>
          </cell>
          <cell r="F6">
            <v>21</v>
          </cell>
          <cell r="G6">
            <v>181</v>
          </cell>
        </row>
        <row r="7">
          <cell r="A7" t="str">
            <v>駿河区</v>
          </cell>
          <cell r="B7">
            <v>102</v>
          </cell>
          <cell r="C7">
            <v>34</v>
          </cell>
          <cell r="D7">
            <v>15</v>
          </cell>
          <cell r="E7">
            <v>1</v>
          </cell>
          <cell r="F7">
            <v>14</v>
          </cell>
          <cell r="G7">
            <v>64</v>
          </cell>
        </row>
        <row r="8">
          <cell r="A8" t="str">
            <v>清水区</v>
          </cell>
          <cell r="B8">
            <v>103</v>
          </cell>
          <cell r="C8">
            <v>47</v>
          </cell>
          <cell r="E8">
            <v>1</v>
          </cell>
          <cell r="F8">
            <v>7</v>
          </cell>
          <cell r="G8">
            <v>55</v>
          </cell>
        </row>
        <row r="9">
          <cell r="A9" t="str">
            <v>沼津市</v>
          </cell>
          <cell r="B9">
            <v>203</v>
          </cell>
          <cell r="C9">
            <v>32</v>
          </cell>
          <cell r="D9">
            <v>95</v>
          </cell>
          <cell r="F9">
            <v>29</v>
          </cell>
          <cell r="G9">
            <v>156</v>
          </cell>
        </row>
        <row r="10">
          <cell r="A10" t="str">
            <v>熱海市</v>
          </cell>
          <cell r="B10">
            <v>205</v>
          </cell>
          <cell r="C10">
            <v>2</v>
          </cell>
          <cell r="G10">
            <v>2</v>
          </cell>
        </row>
        <row r="11">
          <cell r="A11" t="str">
            <v>三島市</v>
          </cell>
          <cell r="B11">
            <v>206</v>
          </cell>
          <cell r="C11">
            <v>21</v>
          </cell>
          <cell r="D11">
            <v>20</v>
          </cell>
          <cell r="F11">
            <v>5</v>
          </cell>
          <cell r="G11">
            <v>46</v>
          </cell>
        </row>
        <row r="12">
          <cell r="A12" t="str">
            <v>富士宮市</v>
          </cell>
          <cell r="B12">
            <v>207</v>
          </cell>
          <cell r="C12">
            <v>26</v>
          </cell>
          <cell r="F12">
            <v>13</v>
          </cell>
          <cell r="G12">
            <v>39</v>
          </cell>
        </row>
        <row r="13">
          <cell r="A13" t="str">
            <v>伊東市</v>
          </cell>
          <cell r="B13">
            <v>208</v>
          </cell>
          <cell r="C13">
            <v>8</v>
          </cell>
          <cell r="E13">
            <v>1</v>
          </cell>
          <cell r="G13">
            <v>9</v>
          </cell>
        </row>
        <row r="14">
          <cell r="A14" t="str">
            <v>島田市</v>
          </cell>
          <cell r="B14">
            <v>209</v>
          </cell>
          <cell r="C14">
            <v>32</v>
          </cell>
          <cell r="D14">
            <v>22</v>
          </cell>
          <cell r="F14">
            <v>3</v>
          </cell>
          <cell r="G14">
            <v>57</v>
          </cell>
        </row>
        <row r="15">
          <cell r="A15" t="str">
            <v>富士市</v>
          </cell>
          <cell r="B15">
            <v>210</v>
          </cell>
          <cell r="C15">
            <v>45</v>
          </cell>
          <cell r="D15">
            <v>82</v>
          </cell>
          <cell r="F15">
            <v>17</v>
          </cell>
          <cell r="G15">
            <v>144</v>
          </cell>
        </row>
        <row r="16">
          <cell r="A16" t="str">
            <v>磐田市</v>
          </cell>
          <cell r="B16">
            <v>211</v>
          </cell>
          <cell r="C16">
            <v>30</v>
          </cell>
          <cell r="D16">
            <v>43</v>
          </cell>
          <cell r="F16">
            <v>6</v>
          </cell>
          <cell r="G16">
            <v>79</v>
          </cell>
        </row>
        <row r="17">
          <cell r="A17" t="str">
            <v>焼津市</v>
          </cell>
          <cell r="B17">
            <v>212</v>
          </cell>
          <cell r="C17">
            <v>18</v>
          </cell>
          <cell r="D17">
            <v>6</v>
          </cell>
          <cell r="F17">
            <v>5</v>
          </cell>
          <cell r="G17">
            <v>29</v>
          </cell>
        </row>
        <row r="18">
          <cell r="A18" t="str">
            <v>掛川市</v>
          </cell>
          <cell r="B18">
            <v>213</v>
          </cell>
          <cell r="C18">
            <v>32</v>
          </cell>
          <cell r="D18">
            <v>18</v>
          </cell>
          <cell r="F18">
            <v>20</v>
          </cell>
          <cell r="G18">
            <v>70</v>
          </cell>
        </row>
        <row r="19">
          <cell r="A19" t="str">
            <v>藤枝市</v>
          </cell>
          <cell r="B19">
            <v>214</v>
          </cell>
          <cell r="C19">
            <v>22</v>
          </cell>
          <cell r="D19">
            <v>8</v>
          </cell>
          <cell r="F19">
            <v>11</v>
          </cell>
          <cell r="G19">
            <v>41</v>
          </cell>
        </row>
        <row r="20">
          <cell r="A20" t="str">
            <v>御殿場市</v>
          </cell>
          <cell r="B20">
            <v>215</v>
          </cell>
          <cell r="C20">
            <v>22</v>
          </cell>
          <cell r="D20">
            <v>22</v>
          </cell>
          <cell r="E20">
            <v>20</v>
          </cell>
          <cell r="F20">
            <v>5</v>
          </cell>
          <cell r="G20">
            <v>69</v>
          </cell>
        </row>
        <row r="21">
          <cell r="A21" t="str">
            <v>袋井市</v>
          </cell>
          <cell r="B21">
            <v>216</v>
          </cell>
          <cell r="C21">
            <v>31</v>
          </cell>
          <cell r="D21">
            <v>12</v>
          </cell>
          <cell r="F21">
            <v>11</v>
          </cell>
          <cell r="G21">
            <v>54</v>
          </cell>
        </row>
        <row r="22">
          <cell r="A22" t="str">
            <v>下田市</v>
          </cell>
          <cell r="B22">
            <v>219</v>
          </cell>
          <cell r="C22">
            <v>1</v>
          </cell>
          <cell r="G22">
            <v>1</v>
          </cell>
        </row>
        <row r="23">
          <cell r="A23" t="str">
            <v>裾野市</v>
          </cell>
          <cell r="B23">
            <v>220</v>
          </cell>
          <cell r="C23">
            <v>12</v>
          </cell>
          <cell r="F23">
            <v>7</v>
          </cell>
          <cell r="G23">
            <v>19</v>
          </cell>
        </row>
        <row r="24">
          <cell r="A24" t="str">
            <v>湖西市</v>
          </cell>
          <cell r="B24">
            <v>221</v>
          </cell>
          <cell r="C24">
            <v>3</v>
          </cell>
          <cell r="D24">
            <v>12</v>
          </cell>
          <cell r="F24">
            <v>3</v>
          </cell>
          <cell r="G24">
            <v>18</v>
          </cell>
        </row>
        <row r="25">
          <cell r="A25" t="str">
            <v>伊豆市</v>
          </cell>
          <cell r="B25">
            <v>222</v>
          </cell>
          <cell r="C25">
            <v>7</v>
          </cell>
          <cell r="D25">
            <v>4</v>
          </cell>
          <cell r="G25">
            <v>11</v>
          </cell>
        </row>
        <row r="26">
          <cell r="A26" t="str">
            <v>御前崎市</v>
          </cell>
          <cell r="B26">
            <v>223</v>
          </cell>
          <cell r="C26">
            <v>4</v>
          </cell>
          <cell r="G26">
            <v>4</v>
          </cell>
        </row>
        <row r="27">
          <cell r="A27" t="str">
            <v>菊川市</v>
          </cell>
          <cell r="B27">
            <v>224</v>
          </cell>
          <cell r="C27">
            <v>7</v>
          </cell>
          <cell r="D27">
            <v>10</v>
          </cell>
          <cell r="F27">
            <v>4</v>
          </cell>
          <cell r="G27">
            <v>21</v>
          </cell>
        </row>
        <row r="28">
          <cell r="A28" t="str">
            <v>伊豆の国市</v>
          </cell>
          <cell r="B28">
            <v>225</v>
          </cell>
          <cell r="C28">
            <v>10</v>
          </cell>
          <cell r="F28">
            <v>4</v>
          </cell>
          <cell r="G28">
            <v>14</v>
          </cell>
        </row>
        <row r="29">
          <cell r="A29" t="str">
            <v>牧之原市</v>
          </cell>
          <cell r="B29">
            <v>226</v>
          </cell>
          <cell r="C29">
            <v>6</v>
          </cell>
          <cell r="F29">
            <v>1</v>
          </cell>
          <cell r="G29">
            <v>7</v>
          </cell>
        </row>
        <row r="30">
          <cell r="A30" t="str">
            <v>函南町</v>
          </cell>
          <cell r="B30">
            <v>325</v>
          </cell>
          <cell r="C30">
            <v>16</v>
          </cell>
          <cell r="F30">
            <v>1</v>
          </cell>
          <cell r="G30">
            <v>17</v>
          </cell>
        </row>
        <row r="31">
          <cell r="A31" t="str">
            <v>清水町</v>
          </cell>
          <cell r="B31">
            <v>341</v>
          </cell>
          <cell r="C31">
            <v>7</v>
          </cell>
          <cell r="D31">
            <v>12</v>
          </cell>
          <cell r="F31">
            <v>4</v>
          </cell>
          <cell r="G31">
            <v>23</v>
          </cell>
        </row>
        <row r="32">
          <cell r="A32" t="str">
            <v>長泉町</v>
          </cell>
          <cell r="B32">
            <v>342</v>
          </cell>
          <cell r="C32">
            <v>5</v>
          </cell>
          <cell r="D32">
            <v>32</v>
          </cell>
          <cell r="F32">
            <v>1</v>
          </cell>
          <cell r="G32">
            <v>38</v>
          </cell>
        </row>
        <row r="33">
          <cell r="A33" t="str">
            <v>小山町</v>
          </cell>
          <cell r="B33">
            <v>344</v>
          </cell>
          <cell r="C33">
            <v>7</v>
          </cell>
          <cell r="D33">
            <v>65</v>
          </cell>
          <cell r="G33">
            <v>72</v>
          </cell>
        </row>
        <row r="34">
          <cell r="A34" t="str">
            <v>吉田町</v>
          </cell>
          <cell r="B34">
            <v>424</v>
          </cell>
          <cell r="C34">
            <v>2</v>
          </cell>
          <cell r="F34">
            <v>2</v>
          </cell>
          <cell r="G34">
            <v>4</v>
          </cell>
        </row>
        <row r="35">
          <cell r="A35" t="str">
            <v>森町</v>
          </cell>
          <cell r="B35">
            <v>461</v>
          </cell>
          <cell r="C35">
            <v>3</v>
          </cell>
          <cell r="G35">
            <v>3</v>
          </cell>
        </row>
        <row r="36">
          <cell r="A36" t="str">
            <v>中央区</v>
          </cell>
          <cell r="B36">
            <v>138</v>
          </cell>
          <cell r="C36">
            <v>149</v>
          </cell>
          <cell r="D36">
            <v>253</v>
          </cell>
          <cell r="F36">
            <v>61</v>
          </cell>
          <cell r="G36">
            <v>463</v>
          </cell>
        </row>
        <row r="37">
          <cell r="A37" t="str">
            <v>浜名区</v>
          </cell>
          <cell r="B37">
            <v>139</v>
          </cell>
          <cell r="C37">
            <v>39</v>
          </cell>
          <cell r="D37">
            <v>33</v>
          </cell>
          <cell r="F37">
            <v>18</v>
          </cell>
          <cell r="G37">
            <v>90</v>
          </cell>
        </row>
        <row r="38">
          <cell r="A38" t="str">
            <v>天竜区</v>
          </cell>
          <cell r="B38">
            <v>140</v>
          </cell>
          <cell r="C38">
            <v>2</v>
          </cell>
          <cell r="D38">
            <v>10</v>
          </cell>
          <cell r="G38">
            <v>12</v>
          </cell>
        </row>
        <row r="39">
          <cell r="A39" t="str">
            <v>西伊豆町</v>
          </cell>
          <cell r="B39">
            <v>306</v>
          </cell>
          <cell r="C39">
            <v>1</v>
          </cell>
          <cell r="G39">
            <v>1</v>
          </cell>
        </row>
        <row r="40">
          <cell r="A40" t="str">
            <v>川根本町</v>
          </cell>
          <cell r="B40">
            <v>429</v>
          </cell>
          <cell r="C40">
            <v>1</v>
          </cell>
          <cell r="G40">
            <v>1</v>
          </cell>
        </row>
        <row r="41">
          <cell r="A41" t="str">
            <v/>
          </cell>
          <cell r="B41" t="str">
            <v>総計</v>
          </cell>
          <cell r="C41">
            <v>736</v>
          </cell>
          <cell r="D41">
            <v>881</v>
          </cell>
          <cell r="E41">
            <v>24</v>
          </cell>
          <cell r="F41">
            <v>273</v>
          </cell>
          <cell r="G41">
            <v>1914</v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"/>
      <sheetName val="記者提供資料用"/>
      <sheetName val="11表"/>
      <sheetName val="14表"/>
      <sheetName val="11市町別マンション戸数"/>
      <sheetName val="11市町別戸数"/>
      <sheetName val="市町別戸数（記者提供用）"/>
      <sheetName val="17建築工法建て方別（木造）"/>
      <sheetName val="toukei●【地域】（資金・利用関係）"/>
      <sheetName val="toukei●【地域】（構造）"/>
      <sheetName val="市町コード"/>
      <sheetName val="地域コード"/>
      <sheetName val="Sheet1"/>
    </sheetNames>
    <sheetDataSet>
      <sheetData sheetId="0">
        <row r="2">
          <cell r="A2">
            <v>2026</v>
          </cell>
          <cell r="B2">
            <v>7</v>
          </cell>
        </row>
      </sheetData>
      <sheetData sheetId="1"/>
      <sheetData sheetId="2"/>
      <sheetData sheetId="3"/>
      <sheetData sheetId="4">
        <row r="1">
          <cell r="B1" t="str">
            <v>工事別</v>
          </cell>
          <cell r="C1" t="str">
            <v>(複数のアイテム)</v>
          </cell>
        </row>
        <row r="2">
          <cell r="B2" t="str">
            <v>建て方</v>
          </cell>
          <cell r="C2" t="str">
            <v>共同住宅</v>
          </cell>
        </row>
        <row r="3">
          <cell r="B3" t="str">
            <v>構造</v>
          </cell>
          <cell r="C3" t="str">
            <v>(複数のアイテム)</v>
          </cell>
        </row>
        <row r="4">
          <cell r="B4" t="str">
            <v>利用関係</v>
          </cell>
          <cell r="C4" t="str">
            <v>分譲住宅</v>
          </cell>
        </row>
        <row r="6">
          <cell r="B6" t="str">
            <v>合計 / 戸数</v>
          </cell>
        </row>
        <row r="7">
          <cell r="A7" t="str">
            <v>市町名</v>
          </cell>
          <cell r="B7" t="str">
            <v>都市番号</v>
          </cell>
          <cell r="C7" t="str">
            <v>集計</v>
          </cell>
        </row>
        <row r="8">
          <cell r="A8" t="str">
            <v>中央区</v>
          </cell>
          <cell r="B8">
            <v>138</v>
          </cell>
          <cell r="C8">
            <v>15</v>
          </cell>
        </row>
        <row r="9">
          <cell r="A9" t="str">
            <v/>
          </cell>
          <cell r="B9" t="str">
            <v>総計</v>
          </cell>
          <cell r="C9">
            <v>15</v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</sheetData>
      <sheetData sheetId="5">
        <row r="2">
          <cell r="B2" t="str">
            <v>工事別</v>
          </cell>
          <cell r="C2" t="str">
            <v>(複数のアイテム)</v>
          </cell>
        </row>
        <row r="3">
          <cell r="C3" t="str">
            <v>持家</v>
          </cell>
        </row>
        <row r="4">
          <cell r="B4" t="str">
            <v>合計 / 戸数</v>
          </cell>
          <cell r="C4" t="str">
            <v>利用関係</v>
          </cell>
        </row>
        <row r="5">
          <cell r="A5" t="str">
            <v>市町名</v>
          </cell>
          <cell r="B5" t="str">
            <v>都市番号</v>
          </cell>
          <cell r="C5" t="str">
            <v>持家</v>
          </cell>
          <cell r="D5" t="str">
            <v>貸家</v>
          </cell>
          <cell r="E5" t="str">
            <v>給与住宅</v>
          </cell>
          <cell r="F5" t="str">
            <v>分譲住宅</v>
          </cell>
          <cell r="G5" t="str">
            <v>総計</v>
          </cell>
        </row>
        <row r="6">
          <cell r="A6" t="str">
            <v>葵区</v>
          </cell>
          <cell r="B6">
            <v>101</v>
          </cell>
          <cell r="C6">
            <v>52</v>
          </cell>
          <cell r="D6">
            <v>14</v>
          </cell>
          <cell r="E6">
            <v>1</v>
          </cell>
          <cell r="F6">
            <v>15</v>
          </cell>
          <cell r="G6">
            <v>82</v>
          </cell>
        </row>
        <row r="7">
          <cell r="A7" t="str">
            <v>駿河区</v>
          </cell>
          <cell r="B7">
            <v>102</v>
          </cell>
          <cell r="C7">
            <v>34</v>
          </cell>
          <cell r="E7">
            <v>1</v>
          </cell>
          <cell r="F7">
            <v>11</v>
          </cell>
          <cell r="G7">
            <v>46</v>
          </cell>
        </row>
        <row r="8">
          <cell r="A8" t="str">
            <v>清水区</v>
          </cell>
          <cell r="B8">
            <v>103</v>
          </cell>
          <cell r="C8">
            <v>44</v>
          </cell>
          <cell r="D8">
            <v>51</v>
          </cell>
          <cell r="F8">
            <v>12</v>
          </cell>
          <cell r="G8">
            <v>107</v>
          </cell>
        </row>
        <row r="9">
          <cell r="A9" t="str">
            <v>沼津市</v>
          </cell>
          <cell r="B9">
            <v>203</v>
          </cell>
          <cell r="C9">
            <v>40</v>
          </cell>
          <cell r="D9">
            <v>8</v>
          </cell>
          <cell r="E9">
            <v>1</v>
          </cell>
          <cell r="F9">
            <v>20</v>
          </cell>
          <cell r="G9">
            <v>69</v>
          </cell>
        </row>
        <row r="10">
          <cell r="A10" t="str">
            <v>三島市</v>
          </cell>
          <cell r="B10">
            <v>206</v>
          </cell>
          <cell r="C10">
            <v>23</v>
          </cell>
          <cell r="D10">
            <v>35</v>
          </cell>
          <cell r="G10">
            <v>58</v>
          </cell>
        </row>
        <row r="11">
          <cell r="A11" t="str">
            <v>富士宮市</v>
          </cell>
          <cell r="B11">
            <v>207</v>
          </cell>
          <cell r="C11">
            <v>30</v>
          </cell>
          <cell r="D11">
            <v>28</v>
          </cell>
          <cell r="E11">
            <v>1</v>
          </cell>
          <cell r="F11">
            <v>13</v>
          </cell>
          <cell r="G11">
            <v>72</v>
          </cell>
        </row>
        <row r="12">
          <cell r="A12" t="str">
            <v>伊東市</v>
          </cell>
          <cell r="B12">
            <v>208</v>
          </cell>
          <cell r="C12">
            <v>11</v>
          </cell>
          <cell r="D12">
            <v>10</v>
          </cell>
          <cell r="G12">
            <v>21</v>
          </cell>
        </row>
        <row r="13">
          <cell r="A13" t="str">
            <v>島田市</v>
          </cell>
          <cell r="B13">
            <v>209</v>
          </cell>
          <cell r="C13">
            <v>28</v>
          </cell>
          <cell r="D13">
            <v>10</v>
          </cell>
          <cell r="F13">
            <v>9</v>
          </cell>
          <cell r="G13">
            <v>47</v>
          </cell>
        </row>
        <row r="14">
          <cell r="A14" t="str">
            <v>富士市</v>
          </cell>
          <cell r="B14">
            <v>210</v>
          </cell>
          <cell r="C14">
            <v>57</v>
          </cell>
          <cell r="D14">
            <v>93</v>
          </cell>
          <cell r="F14">
            <v>19</v>
          </cell>
          <cell r="G14">
            <v>169</v>
          </cell>
        </row>
        <row r="15">
          <cell r="A15" t="str">
            <v>磐田市</v>
          </cell>
          <cell r="B15">
            <v>211</v>
          </cell>
          <cell r="C15">
            <v>44</v>
          </cell>
          <cell r="D15">
            <v>29</v>
          </cell>
          <cell r="F15">
            <v>7</v>
          </cell>
          <cell r="G15">
            <v>80</v>
          </cell>
        </row>
        <row r="16">
          <cell r="A16" t="str">
            <v>焼津市</v>
          </cell>
          <cell r="B16">
            <v>212</v>
          </cell>
          <cell r="C16">
            <v>27</v>
          </cell>
          <cell r="D16">
            <v>23</v>
          </cell>
          <cell r="F16">
            <v>17</v>
          </cell>
          <cell r="G16">
            <v>67</v>
          </cell>
        </row>
        <row r="17">
          <cell r="A17" t="str">
            <v>掛川市</v>
          </cell>
          <cell r="B17">
            <v>213</v>
          </cell>
          <cell r="C17">
            <v>30</v>
          </cell>
          <cell r="D17">
            <v>8</v>
          </cell>
          <cell r="F17">
            <v>2</v>
          </cell>
          <cell r="G17">
            <v>40</v>
          </cell>
        </row>
        <row r="18">
          <cell r="A18" t="str">
            <v>藤枝市</v>
          </cell>
          <cell r="B18">
            <v>214</v>
          </cell>
          <cell r="C18">
            <v>39</v>
          </cell>
          <cell r="D18">
            <v>16</v>
          </cell>
          <cell r="F18">
            <v>7</v>
          </cell>
          <cell r="G18">
            <v>62</v>
          </cell>
        </row>
        <row r="19">
          <cell r="A19" t="str">
            <v>御殿場市</v>
          </cell>
          <cell r="B19">
            <v>215</v>
          </cell>
          <cell r="C19">
            <v>17</v>
          </cell>
          <cell r="D19">
            <v>9</v>
          </cell>
          <cell r="F19">
            <v>5</v>
          </cell>
          <cell r="G19">
            <v>31</v>
          </cell>
        </row>
        <row r="20">
          <cell r="A20" t="str">
            <v>袋井市</v>
          </cell>
          <cell r="B20">
            <v>216</v>
          </cell>
          <cell r="C20">
            <v>21</v>
          </cell>
          <cell r="F20">
            <v>8</v>
          </cell>
          <cell r="G20">
            <v>29</v>
          </cell>
        </row>
        <row r="21">
          <cell r="A21" t="str">
            <v>下田市</v>
          </cell>
          <cell r="B21">
            <v>219</v>
          </cell>
          <cell r="C21">
            <v>4</v>
          </cell>
          <cell r="G21">
            <v>4</v>
          </cell>
        </row>
        <row r="22">
          <cell r="A22" t="str">
            <v>裾野市</v>
          </cell>
          <cell r="B22">
            <v>220</v>
          </cell>
          <cell r="C22">
            <v>21</v>
          </cell>
          <cell r="F22">
            <v>12</v>
          </cell>
          <cell r="G22">
            <v>33</v>
          </cell>
        </row>
        <row r="23">
          <cell r="A23" t="str">
            <v>湖西市</v>
          </cell>
          <cell r="B23">
            <v>221</v>
          </cell>
          <cell r="C23">
            <v>4</v>
          </cell>
          <cell r="D23">
            <v>6</v>
          </cell>
          <cell r="F23">
            <v>5</v>
          </cell>
          <cell r="G23">
            <v>15</v>
          </cell>
        </row>
        <row r="24">
          <cell r="A24" t="str">
            <v>伊豆市</v>
          </cell>
          <cell r="B24">
            <v>222</v>
          </cell>
          <cell r="C24">
            <v>1</v>
          </cell>
          <cell r="G24">
            <v>1</v>
          </cell>
        </row>
        <row r="25">
          <cell r="A25" t="str">
            <v>御前崎市</v>
          </cell>
          <cell r="B25">
            <v>223</v>
          </cell>
          <cell r="C25">
            <v>2</v>
          </cell>
          <cell r="G25">
            <v>2</v>
          </cell>
        </row>
        <row r="26">
          <cell r="A26" t="str">
            <v>菊川市</v>
          </cell>
          <cell r="B26">
            <v>224</v>
          </cell>
          <cell r="C26">
            <v>12</v>
          </cell>
          <cell r="D26">
            <v>8</v>
          </cell>
          <cell r="F26">
            <v>1</v>
          </cell>
          <cell r="G26">
            <v>21</v>
          </cell>
        </row>
        <row r="27">
          <cell r="A27" t="str">
            <v>伊豆の国市</v>
          </cell>
          <cell r="B27">
            <v>225</v>
          </cell>
          <cell r="C27">
            <v>11</v>
          </cell>
          <cell r="F27">
            <v>1</v>
          </cell>
          <cell r="G27">
            <v>12</v>
          </cell>
        </row>
        <row r="28">
          <cell r="A28" t="str">
            <v>牧之原市</v>
          </cell>
          <cell r="B28">
            <v>226</v>
          </cell>
          <cell r="C28">
            <v>6</v>
          </cell>
          <cell r="F28">
            <v>5</v>
          </cell>
          <cell r="G28">
            <v>11</v>
          </cell>
        </row>
        <row r="29">
          <cell r="A29" t="str">
            <v>函南町</v>
          </cell>
          <cell r="B29">
            <v>325</v>
          </cell>
          <cell r="C29">
            <v>7</v>
          </cell>
          <cell r="F29">
            <v>3</v>
          </cell>
          <cell r="G29">
            <v>10</v>
          </cell>
        </row>
        <row r="30">
          <cell r="A30" t="str">
            <v>清水町</v>
          </cell>
          <cell r="B30">
            <v>341</v>
          </cell>
          <cell r="C30">
            <v>5</v>
          </cell>
          <cell r="F30">
            <v>6</v>
          </cell>
          <cell r="G30">
            <v>11</v>
          </cell>
        </row>
        <row r="31">
          <cell r="A31" t="str">
            <v>長泉町</v>
          </cell>
          <cell r="B31">
            <v>342</v>
          </cell>
          <cell r="C31">
            <v>8</v>
          </cell>
          <cell r="D31">
            <v>15</v>
          </cell>
          <cell r="F31">
            <v>4</v>
          </cell>
          <cell r="G31">
            <v>27</v>
          </cell>
        </row>
        <row r="32">
          <cell r="A32" t="str">
            <v>小山町</v>
          </cell>
          <cell r="B32">
            <v>344</v>
          </cell>
          <cell r="C32">
            <v>3</v>
          </cell>
          <cell r="G32">
            <v>3</v>
          </cell>
        </row>
        <row r="33">
          <cell r="A33" t="str">
            <v>吉田町</v>
          </cell>
          <cell r="B33">
            <v>424</v>
          </cell>
          <cell r="C33">
            <v>5</v>
          </cell>
          <cell r="F33">
            <v>3</v>
          </cell>
          <cell r="G33">
            <v>8</v>
          </cell>
        </row>
        <row r="34">
          <cell r="A34" t="str">
            <v>森町</v>
          </cell>
          <cell r="B34">
            <v>461</v>
          </cell>
          <cell r="C34">
            <v>2</v>
          </cell>
          <cell r="G34">
            <v>2</v>
          </cell>
        </row>
        <row r="35">
          <cell r="A35" t="str">
            <v>中央区</v>
          </cell>
          <cell r="B35">
            <v>138</v>
          </cell>
          <cell r="C35">
            <v>129</v>
          </cell>
          <cell r="D35">
            <v>115</v>
          </cell>
          <cell r="E35">
            <v>2</v>
          </cell>
          <cell r="F35">
            <v>64</v>
          </cell>
          <cell r="G35">
            <v>310</v>
          </cell>
        </row>
        <row r="36">
          <cell r="A36" t="str">
            <v>浜名区</v>
          </cell>
          <cell r="B36">
            <v>139</v>
          </cell>
          <cell r="C36">
            <v>31</v>
          </cell>
          <cell r="D36">
            <v>38</v>
          </cell>
          <cell r="F36">
            <v>9</v>
          </cell>
          <cell r="G36">
            <v>78</v>
          </cell>
        </row>
        <row r="37">
          <cell r="A37" t="str">
            <v>天竜区</v>
          </cell>
          <cell r="B37">
            <v>140</v>
          </cell>
          <cell r="C37">
            <v>3</v>
          </cell>
          <cell r="G37">
            <v>3</v>
          </cell>
        </row>
        <row r="38">
          <cell r="A38" t="str">
            <v>東伊豆町</v>
          </cell>
          <cell r="B38">
            <v>301</v>
          </cell>
          <cell r="C38">
            <v>2</v>
          </cell>
          <cell r="G38">
            <v>2</v>
          </cell>
        </row>
        <row r="39">
          <cell r="A39" t="str">
            <v>西伊豆町</v>
          </cell>
          <cell r="B39">
            <v>306</v>
          </cell>
          <cell r="C39">
            <v>1</v>
          </cell>
          <cell r="G39">
            <v>1</v>
          </cell>
        </row>
        <row r="40">
          <cell r="A40" t="str">
            <v>川根本町</v>
          </cell>
          <cell r="B40">
            <v>429</v>
          </cell>
          <cell r="C40">
            <v>1</v>
          </cell>
          <cell r="G40">
            <v>1</v>
          </cell>
        </row>
        <row r="41">
          <cell r="A41" t="str">
            <v/>
          </cell>
          <cell r="B41" t="str">
            <v>総計</v>
          </cell>
          <cell r="C41">
            <v>755</v>
          </cell>
          <cell r="D41">
            <v>516</v>
          </cell>
          <cell r="E41">
            <v>6</v>
          </cell>
          <cell r="F41">
            <v>258</v>
          </cell>
          <cell r="G41">
            <v>1535</v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"/>
      <sheetName val="記者提供資料用"/>
      <sheetName val="11表"/>
      <sheetName val="14表"/>
      <sheetName val="11市町別マンション戸数"/>
      <sheetName val="11市町別戸数"/>
      <sheetName val="市町別戸数（記者提供用）"/>
      <sheetName val="17建築工法建て方別（木造）"/>
      <sheetName val="toukei●【地域】（資金・利用関係）"/>
      <sheetName val="toukei●【地域】（構造）"/>
      <sheetName val="市町コード"/>
      <sheetName val="地域コード"/>
      <sheetName val="Sheet1"/>
    </sheetNames>
    <sheetDataSet>
      <sheetData sheetId="0">
        <row r="2">
          <cell r="A2">
            <v>2026</v>
          </cell>
          <cell r="B2">
            <v>6</v>
          </cell>
        </row>
      </sheetData>
      <sheetData sheetId="1"/>
      <sheetData sheetId="2"/>
      <sheetData sheetId="3"/>
      <sheetData sheetId="4">
        <row r="1">
          <cell r="B1" t="str">
            <v>工事別</v>
          </cell>
          <cell r="C1" t="str">
            <v>(複数のアイテム)</v>
          </cell>
        </row>
        <row r="2">
          <cell r="B2" t="str">
            <v>建て方</v>
          </cell>
          <cell r="C2" t="str">
            <v>共同住宅</v>
          </cell>
        </row>
        <row r="3">
          <cell r="B3" t="str">
            <v>構造</v>
          </cell>
          <cell r="C3" t="str">
            <v>(複数のアイテム)</v>
          </cell>
        </row>
        <row r="4">
          <cell r="B4" t="str">
            <v>利用関係</v>
          </cell>
          <cell r="C4" t="str">
            <v>分譲住宅</v>
          </cell>
        </row>
        <row r="6">
          <cell r="B6" t="str">
            <v>合計 / 戸数</v>
          </cell>
        </row>
        <row r="7">
          <cell r="A7" t="str">
            <v>市町名</v>
          </cell>
          <cell r="B7" t="str">
            <v>都市番号</v>
          </cell>
          <cell r="C7" t="str">
            <v>集計</v>
          </cell>
        </row>
        <row r="8">
          <cell r="A8" t="str">
            <v>中央区</v>
          </cell>
          <cell r="B8">
            <v>138</v>
          </cell>
          <cell r="C8">
            <v>60</v>
          </cell>
        </row>
        <row r="9">
          <cell r="A9" t="str">
            <v/>
          </cell>
          <cell r="B9" t="str">
            <v>総計</v>
          </cell>
          <cell r="C9">
            <v>60</v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</sheetData>
      <sheetData sheetId="5">
        <row r="2">
          <cell r="B2" t="str">
            <v>工事別</v>
          </cell>
          <cell r="C2" t="str">
            <v>(複数のアイテム)</v>
          </cell>
        </row>
        <row r="3">
          <cell r="C3" t="str">
            <v>持家</v>
          </cell>
        </row>
        <row r="4">
          <cell r="B4" t="str">
            <v>合計 / 戸数</v>
          </cell>
          <cell r="C4" t="str">
            <v>利用関係</v>
          </cell>
        </row>
        <row r="5">
          <cell r="A5" t="str">
            <v>市町名</v>
          </cell>
          <cell r="B5" t="str">
            <v>都市番号</v>
          </cell>
          <cell r="C5" t="str">
            <v>持家</v>
          </cell>
          <cell r="D5" t="str">
            <v>貸家</v>
          </cell>
          <cell r="E5" t="str">
            <v>給与住宅</v>
          </cell>
          <cell r="F5" t="str">
            <v>分譲住宅</v>
          </cell>
          <cell r="G5" t="str">
            <v>総計</v>
          </cell>
        </row>
        <row r="6">
          <cell r="A6" t="str">
            <v>葵区</v>
          </cell>
          <cell r="B6">
            <v>101</v>
          </cell>
          <cell r="C6">
            <v>43</v>
          </cell>
          <cell r="D6">
            <v>24</v>
          </cell>
          <cell r="F6">
            <v>17</v>
          </cell>
          <cell r="G6">
            <v>84</v>
          </cell>
        </row>
        <row r="7">
          <cell r="A7" t="str">
            <v>駿河区</v>
          </cell>
          <cell r="B7">
            <v>102</v>
          </cell>
          <cell r="C7">
            <v>35</v>
          </cell>
          <cell r="D7">
            <v>67</v>
          </cell>
          <cell r="F7">
            <v>22</v>
          </cell>
          <cell r="G7">
            <v>124</v>
          </cell>
        </row>
        <row r="8">
          <cell r="A8" t="str">
            <v>清水区</v>
          </cell>
          <cell r="B8">
            <v>103</v>
          </cell>
          <cell r="C8">
            <v>43</v>
          </cell>
          <cell r="D8">
            <v>28</v>
          </cell>
          <cell r="F8">
            <v>11</v>
          </cell>
          <cell r="G8">
            <v>82</v>
          </cell>
        </row>
        <row r="9">
          <cell r="A9" t="str">
            <v>沼津市</v>
          </cell>
          <cell r="B9">
            <v>203</v>
          </cell>
          <cell r="C9">
            <v>24</v>
          </cell>
          <cell r="D9">
            <v>25</v>
          </cell>
          <cell r="F9">
            <v>9</v>
          </cell>
          <cell r="G9">
            <v>58</v>
          </cell>
        </row>
        <row r="10">
          <cell r="A10" t="str">
            <v>熱海市</v>
          </cell>
          <cell r="B10">
            <v>205</v>
          </cell>
          <cell r="C10">
            <v>1</v>
          </cell>
          <cell r="E10">
            <v>2</v>
          </cell>
          <cell r="G10">
            <v>3</v>
          </cell>
        </row>
        <row r="11">
          <cell r="A11" t="str">
            <v>三島市</v>
          </cell>
          <cell r="B11">
            <v>206</v>
          </cell>
          <cell r="C11">
            <v>20</v>
          </cell>
          <cell r="D11">
            <v>10</v>
          </cell>
          <cell r="F11">
            <v>5</v>
          </cell>
          <cell r="G11">
            <v>35</v>
          </cell>
        </row>
        <row r="12">
          <cell r="A12" t="str">
            <v>富士宮市</v>
          </cell>
          <cell r="B12">
            <v>207</v>
          </cell>
          <cell r="C12">
            <v>28</v>
          </cell>
          <cell r="D12">
            <v>22</v>
          </cell>
          <cell r="E12">
            <v>1</v>
          </cell>
          <cell r="F12">
            <v>15</v>
          </cell>
          <cell r="G12">
            <v>66</v>
          </cell>
        </row>
        <row r="13">
          <cell r="A13" t="str">
            <v>伊東市</v>
          </cell>
          <cell r="B13">
            <v>208</v>
          </cell>
          <cell r="C13">
            <v>11</v>
          </cell>
          <cell r="F13">
            <v>2</v>
          </cell>
          <cell r="G13">
            <v>13</v>
          </cell>
        </row>
        <row r="14">
          <cell r="A14" t="str">
            <v>島田市</v>
          </cell>
          <cell r="B14">
            <v>209</v>
          </cell>
          <cell r="C14">
            <v>26</v>
          </cell>
          <cell r="F14">
            <v>3</v>
          </cell>
          <cell r="G14">
            <v>29</v>
          </cell>
        </row>
        <row r="15">
          <cell r="A15" t="str">
            <v>富士市</v>
          </cell>
          <cell r="B15">
            <v>210</v>
          </cell>
          <cell r="C15">
            <v>50</v>
          </cell>
          <cell r="D15">
            <v>84</v>
          </cell>
          <cell r="F15">
            <v>27</v>
          </cell>
          <cell r="G15">
            <v>161</v>
          </cell>
        </row>
        <row r="16">
          <cell r="A16" t="str">
            <v>磐田市</v>
          </cell>
          <cell r="B16">
            <v>211</v>
          </cell>
          <cell r="C16">
            <v>31</v>
          </cell>
          <cell r="D16">
            <v>16</v>
          </cell>
          <cell r="F16">
            <v>3</v>
          </cell>
          <cell r="G16">
            <v>50</v>
          </cell>
        </row>
        <row r="17">
          <cell r="A17" t="str">
            <v>焼津市</v>
          </cell>
          <cell r="B17">
            <v>212</v>
          </cell>
          <cell r="C17">
            <v>18</v>
          </cell>
          <cell r="D17">
            <v>14</v>
          </cell>
          <cell r="F17">
            <v>15</v>
          </cell>
          <cell r="G17">
            <v>47</v>
          </cell>
        </row>
        <row r="18">
          <cell r="A18" t="str">
            <v>掛川市</v>
          </cell>
          <cell r="B18">
            <v>213</v>
          </cell>
          <cell r="C18">
            <v>28</v>
          </cell>
          <cell r="D18">
            <v>8</v>
          </cell>
          <cell r="F18">
            <v>1</v>
          </cell>
          <cell r="G18">
            <v>37</v>
          </cell>
        </row>
        <row r="19">
          <cell r="A19" t="str">
            <v>藤枝市</v>
          </cell>
          <cell r="B19">
            <v>214</v>
          </cell>
          <cell r="C19">
            <v>33</v>
          </cell>
          <cell r="D19">
            <v>8</v>
          </cell>
          <cell r="F19">
            <v>1</v>
          </cell>
          <cell r="G19">
            <v>42</v>
          </cell>
        </row>
        <row r="20">
          <cell r="A20" t="str">
            <v>御殿場市</v>
          </cell>
          <cell r="B20">
            <v>215</v>
          </cell>
          <cell r="C20">
            <v>20</v>
          </cell>
          <cell r="D20">
            <v>48</v>
          </cell>
          <cell r="F20">
            <v>3</v>
          </cell>
          <cell r="G20">
            <v>71</v>
          </cell>
        </row>
        <row r="21">
          <cell r="A21" t="str">
            <v>袋井市</v>
          </cell>
          <cell r="B21">
            <v>216</v>
          </cell>
          <cell r="C21">
            <v>16</v>
          </cell>
          <cell r="F21">
            <v>14</v>
          </cell>
          <cell r="G21">
            <v>30</v>
          </cell>
        </row>
        <row r="22">
          <cell r="A22" t="str">
            <v>下田市</v>
          </cell>
          <cell r="B22">
            <v>219</v>
          </cell>
          <cell r="C22">
            <v>1</v>
          </cell>
          <cell r="G22">
            <v>1</v>
          </cell>
        </row>
        <row r="23">
          <cell r="A23" t="str">
            <v>裾野市</v>
          </cell>
          <cell r="B23">
            <v>220</v>
          </cell>
          <cell r="C23">
            <v>15</v>
          </cell>
          <cell r="F23">
            <v>2</v>
          </cell>
          <cell r="G23">
            <v>17</v>
          </cell>
        </row>
        <row r="24">
          <cell r="A24" t="str">
            <v>湖西市</v>
          </cell>
          <cell r="B24">
            <v>221</v>
          </cell>
          <cell r="C24">
            <v>14</v>
          </cell>
          <cell r="D24">
            <v>8</v>
          </cell>
          <cell r="F24">
            <v>4</v>
          </cell>
          <cell r="G24">
            <v>26</v>
          </cell>
        </row>
        <row r="25">
          <cell r="A25" t="str">
            <v>伊豆市</v>
          </cell>
          <cell r="B25">
            <v>222</v>
          </cell>
          <cell r="C25">
            <v>1</v>
          </cell>
          <cell r="G25">
            <v>1</v>
          </cell>
        </row>
        <row r="26">
          <cell r="A26" t="str">
            <v>御前崎市</v>
          </cell>
          <cell r="B26">
            <v>223</v>
          </cell>
          <cell r="C26">
            <v>4</v>
          </cell>
          <cell r="G26">
            <v>4</v>
          </cell>
        </row>
        <row r="27">
          <cell r="A27" t="str">
            <v>菊川市</v>
          </cell>
          <cell r="B27">
            <v>224</v>
          </cell>
          <cell r="C27">
            <v>10</v>
          </cell>
          <cell r="F27">
            <v>4</v>
          </cell>
          <cell r="G27">
            <v>14</v>
          </cell>
        </row>
        <row r="28">
          <cell r="A28" t="str">
            <v>伊豆の国市</v>
          </cell>
          <cell r="B28">
            <v>225</v>
          </cell>
          <cell r="C28">
            <v>4</v>
          </cell>
          <cell r="F28">
            <v>4</v>
          </cell>
          <cell r="G28">
            <v>8</v>
          </cell>
        </row>
        <row r="29">
          <cell r="A29" t="str">
            <v>牧之原市</v>
          </cell>
          <cell r="B29">
            <v>226</v>
          </cell>
          <cell r="C29">
            <v>8</v>
          </cell>
          <cell r="G29">
            <v>8</v>
          </cell>
        </row>
        <row r="30">
          <cell r="A30" t="str">
            <v>函南町</v>
          </cell>
          <cell r="B30">
            <v>325</v>
          </cell>
          <cell r="C30">
            <v>3</v>
          </cell>
          <cell r="E30">
            <v>1</v>
          </cell>
          <cell r="G30">
            <v>4</v>
          </cell>
        </row>
        <row r="31">
          <cell r="A31" t="str">
            <v>清水町</v>
          </cell>
          <cell r="B31">
            <v>341</v>
          </cell>
          <cell r="C31">
            <v>1</v>
          </cell>
          <cell r="F31">
            <v>1</v>
          </cell>
          <cell r="G31">
            <v>2</v>
          </cell>
        </row>
        <row r="32">
          <cell r="A32" t="str">
            <v>長泉町</v>
          </cell>
          <cell r="B32">
            <v>342</v>
          </cell>
          <cell r="C32">
            <v>7</v>
          </cell>
          <cell r="D32">
            <v>4</v>
          </cell>
          <cell r="G32">
            <v>11</v>
          </cell>
        </row>
        <row r="33">
          <cell r="A33" t="str">
            <v>小山町</v>
          </cell>
          <cell r="B33">
            <v>344</v>
          </cell>
          <cell r="C33">
            <v>1</v>
          </cell>
          <cell r="G33">
            <v>1</v>
          </cell>
        </row>
        <row r="34">
          <cell r="A34" t="str">
            <v>吉田町</v>
          </cell>
          <cell r="B34">
            <v>424</v>
          </cell>
          <cell r="C34">
            <v>2</v>
          </cell>
          <cell r="D34">
            <v>48</v>
          </cell>
          <cell r="F34">
            <v>3</v>
          </cell>
          <cell r="G34">
            <v>53</v>
          </cell>
        </row>
        <row r="35">
          <cell r="A35" t="str">
            <v>森町</v>
          </cell>
          <cell r="B35">
            <v>461</v>
          </cell>
          <cell r="C35">
            <v>4</v>
          </cell>
          <cell r="G35">
            <v>4</v>
          </cell>
        </row>
        <row r="36">
          <cell r="A36" t="str">
            <v>中央区</v>
          </cell>
          <cell r="B36">
            <v>138</v>
          </cell>
          <cell r="C36">
            <v>128</v>
          </cell>
          <cell r="D36">
            <v>225</v>
          </cell>
          <cell r="F36">
            <v>120</v>
          </cell>
          <cell r="G36">
            <v>473</v>
          </cell>
        </row>
        <row r="37">
          <cell r="A37" t="str">
            <v>浜名区</v>
          </cell>
          <cell r="B37">
            <v>139</v>
          </cell>
          <cell r="C37">
            <v>38</v>
          </cell>
          <cell r="D37">
            <v>40</v>
          </cell>
          <cell r="F37">
            <v>16</v>
          </cell>
          <cell r="G37">
            <v>94</v>
          </cell>
        </row>
        <row r="38">
          <cell r="A38" t="str">
            <v>天竜区</v>
          </cell>
          <cell r="B38">
            <v>140</v>
          </cell>
          <cell r="C38">
            <v>4</v>
          </cell>
          <cell r="G38">
            <v>4</v>
          </cell>
        </row>
        <row r="39">
          <cell r="A39" t="str">
            <v>松崎町</v>
          </cell>
          <cell r="B39">
            <v>305</v>
          </cell>
          <cell r="C39">
            <v>1</v>
          </cell>
          <cell r="G39">
            <v>1</v>
          </cell>
        </row>
        <row r="40">
          <cell r="A40" t="str">
            <v>川根本町</v>
          </cell>
          <cell r="B40">
            <v>429</v>
          </cell>
          <cell r="C40">
            <v>1</v>
          </cell>
          <cell r="G40">
            <v>1</v>
          </cell>
        </row>
        <row r="41">
          <cell r="A41" t="str">
            <v/>
          </cell>
          <cell r="B41" t="str">
            <v>総計</v>
          </cell>
          <cell r="C41">
            <v>674</v>
          </cell>
          <cell r="D41">
            <v>679</v>
          </cell>
          <cell r="E41">
            <v>4</v>
          </cell>
          <cell r="F41">
            <v>302</v>
          </cell>
          <cell r="G41">
            <v>1659</v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"/>
      <sheetName val="記者提供資料用"/>
      <sheetName val="11表"/>
      <sheetName val="14表"/>
      <sheetName val="11市町別マンション戸数"/>
      <sheetName val="11市町別戸数"/>
      <sheetName val="市町別戸数（記者提供用）"/>
      <sheetName val="17建築工法建て方別（木造）"/>
      <sheetName val="toukei●【地域】（資金・利用関係）"/>
      <sheetName val="toukei●【地域】（構造）"/>
      <sheetName val="市町コード"/>
      <sheetName val="地域コード"/>
      <sheetName val="Sheet1"/>
    </sheetNames>
    <sheetDataSet>
      <sheetData sheetId="0">
        <row r="2">
          <cell r="A2">
            <v>2026</v>
          </cell>
          <cell r="B2">
            <v>5</v>
          </cell>
        </row>
      </sheetData>
      <sheetData sheetId="1"/>
      <sheetData sheetId="2"/>
      <sheetData sheetId="3"/>
      <sheetData sheetId="4">
        <row r="1">
          <cell r="B1" t="str">
            <v>工事別</v>
          </cell>
          <cell r="C1" t="str">
            <v>(複数のアイテム)</v>
          </cell>
        </row>
        <row r="2">
          <cell r="B2" t="str">
            <v>建て方</v>
          </cell>
          <cell r="C2" t="str">
            <v>共同住宅</v>
          </cell>
        </row>
        <row r="3">
          <cell r="B3" t="str">
            <v>構造</v>
          </cell>
          <cell r="C3" t="str">
            <v>(複数のアイテム)</v>
          </cell>
        </row>
        <row r="4">
          <cell r="B4" t="str">
            <v>利用関係</v>
          </cell>
          <cell r="C4" t="str">
            <v>分譲住宅</v>
          </cell>
        </row>
        <row r="6">
          <cell r="B6" t="str">
            <v>合計 / 戸数</v>
          </cell>
        </row>
        <row r="7">
          <cell r="A7" t="str">
            <v>市町名</v>
          </cell>
          <cell r="B7" t="str">
            <v>都市番号</v>
          </cell>
          <cell r="C7" t="str">
            <v>集計</v>
          </cell>
        </row>
        <row r="8">
          <cell r="A8" t="str">
            <v>中央区</v>
          </cell>
          <cell r="B8">
            <v>138</v>
          </cell>
          <cell r="C8">
            <v>12</v>
          </cell>
        </row>
        <row r="9">
          <cell r="A9" t="str">
            <v/>
          </cell>
          <cell r="B9" t="str">
            <v>総計</v>
          </cell>
          <cell r="C9">
            <v>12</v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</sheetData>
      <sheetData sheetId="5">
        <row r="2">
          <cell r="B2" t="str">
            <v>工事別</v>
          </cell>
          <cell r="C2" t="str">
            <v>(複数のアイテム)</v>
          </cell>
        </row>
        <row r="3">
          <cell r="C3" t="str">
            <v>持家</v>
          </cell>
        </row>
        <row r="4">
          <cell r="B4" t="str">
            <v>合計 / 戸数</v>
          </cell>
          <cell r="C4" t="str">
            <v>利用関係</v>
          </cell>
        </row>
        <row r="5">
          <cell r="A5" t="str">
            <v>市町名</v>
          </cell>
          <cell r="B5" t="str">
            <v>都市番号</v>
          </cell>
          <cell r="C5" t="str">
            <v>持家</v>
          </cell>
          <cell r="D5" t="str">
            <v>貸家</v>
          </cell>
          <cell r="E5" t="str">
            <v>給与住宅</v>
          </cell>
          <cell r="F5" t="str">
            <v>分譲住宅</v>
          </cell>
          <cell r="G5" t="str">
            <v>総計</v>
          </cell>
        </row>
        <row r="6">
          <cell r="A6" t="str">
            <v>葵区</v>
          </cell>
          <cell r="B6">
            <v>101</v>
          </cell>
          <cell r="C6">
            <v>29</v>
          </cell>
          <cell r="D6">
            <v>41</v>
          </cell>
          <cell r="F6">
            <v>9</v>
          </cell>
          <cell r="G6">
            <v>79</v>
          </cell>
        </row>
        <row r="7">
          <cell r="A7" t="str">
            <v>駿河区</v>
          </cell>
          <cell r="B7">
            <v>102</v>
          </cell>
          <cell r="C7">
            <v>31</v>
          </cell>
          <cell r="D7">
            <v>24</v>
          </cell>
          <cell r="F7">
            <v>21</v>
          </cell>
          <cell r="G7">
            <v>76</v>
          </cell>
        </row>
        <row r="8">
          <cell r="A8" t="str">
            <v>清水区</v>
          </cell>
          <cell r="B8">
            <v>103</v>
          </cell>
          <cell r="C8">
            <v>23</v>
          </cell>
          <cell r="D8">
            <v>16</v>
          </cell>
          <cell r="E8">
            <v>1</v>
          </cell>
          <cell r="F8">
            <v>20</v>
          </cell>
          <cell r="G8">
            <v>60</v>
          </cell>
        </row>
        <row r="9">
          <cell r="A9" t="str">
            <v>沼津市</v>
          </cell>
          <cell r="B9">
            <v>203</v>
          </cell>
          <cell r="C9">
            <v>36</v>
          </cell>
          <cell r="D9">
            <v>32</v>
          </cell>
          <cell r="F9">
            <v>22</v>
          </cell>
          <cell r="G9">
            <v>90</v>
          </cell>
        </row>
        <row r="10">
          <cell r="A10" t="str">
            <v>熱海市</v>
          </cell>
          <cell r="B10">
            <v>205</v>
          </cell>
          <cell r="C10">
            <v>3</v>
          </cell>
          <cell r="F10">
            <v>2</v>
          </cell>
          <cell r="G10">
            <v>5</v>
          </cell>
        </row>
        <row r="11">
          <cell r="A11" t="str">
            <v>三島市</v>
          </cell>
          <cell r="B11">
            <v>206</v>
          </cell>
          <cell r="C11">
            <v>20</v>
          </cell>
          <cell r="F11">
            <v>8</v>
          </cell>
          <cell r="G11">
            <v>28</v>
          </cell>
        </row>
        <row r="12">
          <cell r="A12" t="str">
            <v>富士宮市</v>
          </cell>
          <cell r="B12">
            <v>207</v>
          </cell>
          <cell r="C12">
            <v>7</v>
          </cell>
          <cell r="E12">
            <v>1</v>
          </cell>
          <cell r="F12">
            <v>4</v>
          </cell>
          <cell r="G12">
            <v>12</v>
          </cell>
        </row>
        <row r="13">
          <cell r="A13" t="str">
            <v>伊東市</v>
          </cell>
          <cell r="B13">
            <v>208</v>
          </cell>
          <cell r="C13">
            <v>5</v>
          </cell>
          <cell r="F13">
            <v>4</v>
          </cell>
          <cell r="G13">
            <v>9</v>
          </cell>
        </row>
        <row r="14">
          <cell r="A14" t="str">
            <v>島田市</v>
          </cell>
          <cell r="B14">
            <v>209</v>
          </cell>
          <cell r="C14">
            <v>18</v>
          </cell>
          <cell r="E14">
            <v>1</v>
          </cell>
          <cell r="F14">
            <v>5</v>
          </cell>
          <cell r="G14">
            <v>24</v>
          </cell>
        </row>
        <row r="15">
          <cell r="A15" t="str">
            <v>富士市</v>
          </cell>
          <cell r="B15">
            <v>210</v>
          </cell>
          <cell r="C15">
            <v>48</v>
          </cell>
          <cell r="D15">
            <v>24</v>
          </cell>
          <cell r="F15">
            <v>14</v>
          </cell>
          <cell r="G15">
            <v>86</v>
          </cell>
        </row>
        <row r="16">
          <cell r="A16" t="str">
            <v>磐田市</v>
          </cell>
          <cell r="B16">
            <v>211</v>
          </cell>
          <cell r="C16">
            <v>32</v>
          </cell>
          <cell r="D16">
            <v>22</v>
          </cell>
          <cell r="F16">
            <v>7</v>
          </cell>
          <cell r="G16">
            <v>61</v>
          </cell>
        </row>
        <row r="17">
          <cell r="A17" t="str">
            <v>焼津市</v>
          </cell>
          <cell r="B17">
            <v>212</v>
          </cell>
          <cell r="C17">
            <v>29</v>
          </cell>
          <cell r="D17">
            <v>13</v>
          </cell>
          <cell r="F17">
            <v>16</v>
          </cell>
          <cell r="G17">
            <v>58</v>
          </cell>
        </row>
        <row r="18">
          <cell r="A18" t="str">
            <v>掛川市</v>
          </cell>
          <cell r="B18">
            <v>213</v>
          </cell>
          <cell r="C18">
            <v>34</v>
          </cell>
          <cell r="F18">
            <v>2</v>
          </cell>
          <cell r="G18">
            <v>36</v>
          </cell>
        </row>
        <row r="19">
          <cell r="A19" t="str">
            <v>藤枝市</v>
          </cell>
          <cell r="B19">
            <v>214</v>
          </cell>
          <cell r="C19">
            <v>25</v>
          </cell>
          <cell r="D19">
            <v>6</v>
          </cell>
          <cell r="F19">
            <v>13</v>
          </cell>
          <cell r="G19">
            <v>44</v>
          </cell>
        </row>
        <row r="20">
          <cell r="A20" t="str">
            <v>御殿場市</v>
          </cell>
          <cell r="B20">
            <v>215</v>
          </cell>
          <cell r="C20">
            <v>7</v>
          </cell>
          <cell r="D20">
            <v>30</v>
          </cell>
          <cell r="F20">
            <v>2</v>
          </cell>
          <cell r="G20">
            <v>39</v>
          </cell>
        </row>
        <row r="21">
          <cell r="A21" t="str">
            <v>袋井市</v>
          </cell>
          <cell r="B21">
            <v>216</v>
          </cell>
          <cell r="C21">
            <v>21</v>
          </cell>
          <cell r="D21">
            <v>6</v>
          </cell>
          <cell r="F21">
            <v>9</v>
          </cell>
          <cell r="G21">
            <v>36</v>
          </cell>
        </row>
        <row r="22">
          <cell r="A22" t="str">
            <v>下田市</v>
          </cell>
          <cell r="B22">
            <v>219</v>
          </cell>
          <cell r="C22">
            <v>2</v>
          </cell>
          <cell r="G22">
            <v>2</v>
          </cell>
        </row>
        <row r="23">
          <cell r="A23" t="str">
            <v>裾野市</v>
          </cell>
          <cell r="B23">
            <v>220</v>
          </cell>
          <cell r="C23">
            <v>18</v>
          </cell>
          <cell r="F23">
            <v>4</v>
          </cell>
          <cell r="G23">
            <v>22</v>
          </cell>
        </row>
        <row r="24">
          <cell r="A24" t="str">
            <v>湖西市</v>
          </cell>
          <cell r="B24">
            <v>221</v>
          </cell>
          <cell r="C24">
            <v>7</v>
          </cell>
          <cell r="F24">
            <v>13</v>
          </cell>
          <cell r="G24">
            <v>20</v>
          </cell>
        </row>
        <row r="25">
          <cell r="A25" t="str">
            <v>伊豆市</v>
          </cell>
          <cell r="B25">
            <v>222</v>
          </cell>
          <cell r="C25">
            <v>6</v>
          </cell>
          <cell r="G25">
            <v>6</v>
          </cell>
        </row>
        <row r="26">
          <cell r="A26" t="str">
            <v>御前崎市</v>
          </cell>
          <cell r="B26">
            <v>223</v>
          </cell>
          <cell r="C26">
            <v>1</v>
          </cell>
          <cell r="G26">
            <v>1</v>
          </cell>
        </row>
        <row r="27">
          <cell r="A27" t="str">
            <v>菊川市</v>
          </cell>
          <cell r="B27">
            <v>224</v>
          </cell>
          <cell r="C27">
            <v>9</v>
          </cell>
          <cell r="G27">
            <v>9</v>
          </cell>
        </row>
        <row r="28">
          <cell r="A28" t="str">
            <v>伊豆の国市</v>
          </cell>
          <cell r="B28">
            <v>225</v>
          </cell>
          <cell r="C28">
            <v>10</v>
          </cell>
          <cell r="D28">
            <v>6</v>
          </cell>
          <cell r="F28">
            <v>4</v>
          </cell>
          <cell r="G28">
            <v>20</v>
          </cell>
        </row>
        <row r="29">
          <cell r="A29" t="str">
            <v>牧之原市</v>
          </cell>
          <cell r="B29">
            <v>226</v>
          </cell>
          <cell r="C29">
            <v>8</v>
          </cell>
          <cell r="G29">
            <v>8</v>
          </cell>
        </row>
        <row r="30">
          <cell r="A30" t="str">
            <v>南伊豆町</v>
          </cell>
          <cell r="B30">
            <v>304</v>
          </cell>
          <cell r="C30">
            <v>1</v>
          </cell>
          <cell r="G30">
            <v>1</v>
          </cell>
        </row>
        <row r="31">
          <cell r="A31" t="str">
            <v>函南町</v>
          </cell>
          <cell r="B31">
            <v>325</v>
          </cell>
          <cell r="C31">
            <v>6</v>
          </cell>
          <cell r="G31">
            <v>6</v>
          </cell>
        </row>
        <row r="32">
          <cell r="A32" t="str">
            <v>清水町</v>
          </cell>
          <cell r="B32">
            <v>341</v>
          </cell>
          <cell r="C32">
            <v>6</v>
          </cell>
          <cell r="F32">
            <v>1</v>
          </cell>
          <cell r="G32">
            <v>7</v>
          </cell>
        </row>
        <row r="33">
          <cell r="A33" t="str">
            <v>長泉町</v>
          </cell>
          <cell r="B33">
            <v>342</v>
          </cell>
          <cell r="C33">
            <v>5</v>
          </cell>
          <cell r="D33">
            <v>6</v>
          </cell>
          <cell r="F33">
            <v>2</v>
          </cell>
          <cell r="G33">
            <v>13</v>
          </cell>
        </row>
        <row r="34">
          <cell r="A34" t="str">
            <v>小山町</v>
          </cell>
          <cell r="B34">
            <v>344</v>
          </cell>
          <cell r="C34">
            <v>3</v>
          </cell>
          <cell r="F34">
            <v>3</v>
          </cell>
          <cell r="G34">
            <v>6</v>
          </cell>
        </row>
        <row r="35">
          <cell r="A35" t="str">
            <v>吉田町</v>
          </cell>
          <cell r="B35">
            <v>424</v>
          </cell>
          <cell r="C35">
            <v>7</v>
          </cell>
          <cell r="F35">
            <v>2</v>
          </cell>
          <cell r="G35">
            <v>9</v>
          </cell>
        </row>
        <row r="36">
          <cell r="A36" t="str">
            <v>森町</v>
          </cell>
          <cell r="B36">
            <v>461</v>
          </cell>
          <cell r="C36">
            <v>4</v>
          </cell>
          <cell r="E36">
            <v>1</v>
          </cell>
          <cell r="G36">
            <v>5</v>
          </cell>
        </row>
        <row r="37">
          <cell r="A37" t="str">
            <v>中央区</v>
          </cell>
          <cell r="B37">
            <v>138</v>
          </cell>
          <cell r="C37">
            <v>70</v>
          </cell>
          <cell r="D37">
            <v>91</v>
          </cell>
          <cell r="F37">
            <v>62</v>
          </cell>
          <cell r="G37">
            <v>223</v>
          </cell>
        </row>
        <row r="38">
          <cell r="A38" t="str">
            <v>浜名区</v>
          </cell>
          <cell r="B38">
            <v>139</v>
          </cell>
          <cell r="C38">
            <v>23</v>
          </cell>
          <cell r="D38">
            <v>14</v>
          </cell>
          <cell r="F38">
            <v>8</v>
          </cell>
          <cell r="G38">
            <v>45</v>
          </cell>
        </row>
        <row r="39">
          <cell r="A39" t="str">
            <v>天竜区</v>
          </cell>
          <cell r="B39">
            <v>140</v>
          </cell>
          <cell r="C39">
            <v>1</v>
          </cell>
          <cell r="G39">
            <v>1</v>
          </cell>
        </row>
        <row r="40">
          <cell r="A40" t="str">
            <v>東伊豆町</v>
          </cell>
          <cell r="B40">
            <v>301</v>
          </cell>
          <cell r="C40">
            <v>1</v>
          </cell>
          <cell r="G40">
            <v>1</v>
          </cell>
        </row>
        <row r="41">
          <cell r="A41" t="str">
            <v/>
          </cell>
          <cell r="B41" t="str">
            <v>総計</v>
          </cell>
          <cell r="C41">
            <v>556</v>
          </cell>
          <cell r="D41">
            <v>331</v>
          </cell>
          <cell r="E41">
            <v>4</v>
          </cell>
          <cell r="F41">
            <v>257</v>
          </cell>
          <cell r="G41">
            <v>1148</v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"/>
      <sheetName val="記者提供資料用"/>
      <sheetName val="11表"/>
      <sheetName val="14表"/>
      <sheetName val="11市町別マンション戸数"/>
      <sheetName val="11市町別戸数"/>
      <sheetName val="市町別戸数（記者提供用）"/>
      <sheetName val="17建築工法建て方別（木造）"/>
      <sheetName val="toukei●【地域】（資金・利用関係）"/>
      <sheetName val="toukei●【地域】（構造）"/>
      <sheetName val="市町コード"/>
      <sheetName val="地域コード"/>
      <sheetName val="Sheet1"/>
    </sheetNames>
    <sheetDataSet>
      <sheetData sheetId="0">
        <row r="2">
          <cell r="A2">
            <v>2026</v>
          </cell>
          <cell r="B2">
            <v>4</v>
          </cell>
        </row>
      </sheetData>
      <sheetData sheetId="1"/>
      <sheetData sheetId="2"/>
      <sheetData sheetId="3"/>
      <sheetData sheetId="4">
        <row r="1">
          <cell r="B1" t="str">
            <v>工事別</v>
          </cell>
          <cell r="C1" t="str">
            <v>(複数のアイテム)</v>
          </cell>
        </row>
        <row r="2">
          <cell r="B2" t="str">
            <v>建て方</v>
          </cell>
          <cell r="C2" t="str">
            <v>共同住宅</v>
          </cell>
        </row>
        <row r="3">
          <cell r="B3" t="str">
            <v>構造</v>
          </cell>
          <cell r="C3" t="str">
            <v>(複数のアイテム)</v>
          </cell>
        </row>
        <row r="4">
          <cell r="B4" t="str">
            <v>利用関係</v>
          </cell>
          <cell r="C4" t="str">
            <v>分譲住宅</v>
          </cell>
        </row>
        <row r="6">
          <cell r="B6" t="str">
            <v>合計 / 戸数</v>
          </cell>
        </row>
        <row r="7">
          <cell r="A7" t="str">
            <v>市町名</v>
          </cell>
          <cell r="B7" t="str">
            <v>都市番号</v>
          </cell>
          <cell r="C7" t="str">
            <v>集計</v>
          </cell>
        </row>
        <row r="8">
          <cell r="A8" t="str">
            <v>中央区</v>
          </cell>
          <cell r="B8">
            <v>138</v>
          </cell>
          <cell r="C8">
            <v>27</v>
          </cell>
        </row>
        <row r="9">
          <cell r="A9" t="str">
            <v/>
          </cell>
          <cell r="B9" t="str">
            <v>総計</v>
          </cell>
          <cell r="C9">
            <v>27</v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</sheetData>
      <sheetData sheetId="5">
        <row r="2">
          <cell r="B2" t="str">
            <v>工事別</v>
          </cell>
          <cell r="C2" t="str">
            <v>(複数のアイテム)</v>
          </cell>
        </row>
        <row r="3">
          <cell r="C3" t="str">
            <v>持家</v>
          </cell>
        </row>
        <row r="4">
          <cell r="B4" t="str">
            <v>合計 / 戸数</v>
          </cell>
          <cell r="C4" t="str">
            <v>利用関係</v>
          </cell>
        </row>
        <row r="5">
          <cell r="A5" t="str">
            <v>市町名</v>
          </cell>
          <cell r="B5" t="str">
            <v>都市番号</v>
          </cell>
          <cell r="C5" t="str">
            <v>持家</v>
          </cell>
          <cell r="D5" t="str">
            <v>貸家</v>
          </cell>
          <cell r="E5" t="str">
            <v>給与住宅</v>
          </cell>
          <cell r="F5" t="str">
            <v>分譲住宅</v>
          </cell>
          <cell r="G5" t="str">
            <v>総計</v>
          </cell>
        </row>
        <row r="6">
          <cell r="A6" t="str">
            <v>葵区</v>
          </cell>
          <cell r="B6">
            <v>101</v>
          </cell>
          <cell r="C6">
            <v>53</v>
          </cell>
          <cell r="D6">
            <v>17</v>
          </cell>
          <cell r="E6">
            <v>1</v>
          </cell>
          <cell r="F6">
            <v>25</v>
          </cell>
          <cell r="G6">
            <v>96</v>
          </cell>
        </row>
        <row r="7">
          <cell r="A7" t="str">
            <v>駿河区</v>
          </cell>
          <cell r="B7">
            <v>102</v>
          </cell>
          <cell r="C7">
            <v>25</v>
          </cell>
          <cell r="D7">
            <v>81</v>
          </cell>
          <cell r="F7">
            <v>21</v>
          </cell>
          <cell r="G7">
            <v>127</v>
          </cell>
        </row>
        <row r="8">
          <cell r="A8" t="str">
            <v>清水区</v>
          </cell>
          <cell r="B8">
            <v>103</v>
          </cell>
          <cell r="C8">
            <v>31</v>
          </cell>
          <cell r="D8">
            <v>44</v>
          </cell>
          <cell r="F8">
            <v>20</v>
          </cell>
          <cell r="G8">
            <v>95</v>
          </cell>
        </row>
        <row r="9">
          <cell r="A9" t="str">
            <v>沼津市</v>
          </cell>
          <cell r="B9">
            <v>203</v>
          </cell>
          <cell r="C9">
            <v>31</v>
          </cell>
          <cell r="F9">
            <v>24</v>
          </cell>
          <cell r="G9">
            <v>55</v>
          </cell>
        </row>
        <row r="10">
          <cell r="A10" t="str">
            <v>熱海市</v>
          </cell>
          <cell r="B10">
            <v>205</v>
          </cell>
          <cell r="C10">
            <v>3</v>
          </cell>
          <cell r="D10">
            <v>4</v>
          </cell>
          <cell r="E10">
            <v>1</v>
          </cell>
          <cell r="G10">
            <v>8</v>
          </cell>
        </row>
        <row r="11">
          <cell r="A11" t="str">
            <v>三島市</v>
          </cell>
          <cell r="B11">
            <v>206</v>
          </cell>
          <cell r="C11">
            <v>25</v>
          </cell>
          <cell r="F11">
            <v>16</v>
          </cell>
          <cell r="G11">
            <v>41</v>
          </cell>
        </row>
        <row r="12">
          <cell r="A12" t="str">
            <v>富士宮市</v>
          </cell>
          <cell r="B12">
            <v>207</v>
          </cell>
          <cell r="C12">
            <v>22</v>
          </cell>
          <cell r="D12">
            <v>18</v>
          </cell>
          <cell r="F12">
            <v>9</v>
          </cell>
          <cell r="G12">
            <v>49</v>
          </cell>
        </row>
        <row r="13">
          <cell r="A13" t="str">
            <v>伊東市</v>
          </cell>
          <cell r="B13">
            <v>208</v>
          </cell>
          <cell r="C13">
            <v>5</v>
          </cell>
          <cell r="G13">
            <v>5</v>
          </cell>
        </row>
        <row r="14">
          <cell r="A14" t="str">
            <v>島田市</v>
          </cell>
          <cell r="B14">
            <v>209</v>
          </cell>
          <cell r="C14">
            <v>32</v>
          </cell>
          <cell r="D14">
            <v>6</v>
          </cell>
          <cell r="F14">
            <v>6</v>
          </cell>
          <cell r="G14">
            <v>44</v>
          </cell>
        </row>
        <row r="15">
          <cell r="A15" t="str">
            <v>富士市</v>
          </cell>
          <cell r="B15">
            <v>210</v>
          </cell>
          <cell r="C15">
            <v>47</v>
          </cell>
          <cell r="D15">
            <v>44</v>
          </cell>
          <cell r="E15">
            <v>1</v>
          </cell>
          <cell r="F15">
            <v>19</v>
          </cell>
          <cell r="G15">
            <v>111</v>
          </cell>
        </row>
        <row r="16">
          <cell r="A16" t="str">
            <v>磐田市</v>
          </cell>
          <cell r="B16">
            <v>211</v>
          </cell>
          <cell r="C16">
            <v>34</v>
          </cell>
          <cell r="D16">
            <v>26</v>
          </cell>
          <cell r="E16">
            <v>1</v>
          </cell>
          <cell r="F16">
            <v>25</v>
          </cell>
          <cell r="G16">
            <v>86</v>
          </cell>
        </row>
        <row r="17">
          <cell r="A17" t="str">
            <v>焼津市</v>
          </cell>
          <cell r="B17">
            <v>212</v>
          </cell>
          <cell r="C17">
            <v>17</v>
          </cell>
          <cell r="D17">
            <v>35</v>
          </cell>
          <cell r="F17">
            <v>3</v>
          </cell>
          <cell r="G17">
            <v>55</v>
          </cell>
        </row>
        <row r="18">
          <cell r="A18" t="str">
            <v>掛川市</v>
          </cell>
          <cell r="B18">
            <v>213</v>
          </cell>
          <cell r="C18">
            <v>34</v>
          </cell>
          <cell r="D18">
            <v>14</v>
          </cell>
          <cell r="F18">
            <v>5</v>
          </cell>
          <cell r="G18">
            <v>53</v>
          </cell>
        </row>
        <row r="19">
          <cell r="A19" t="str">
            <v>藤枝市</v>
          </cell>
          <cell r="B19">
            <v>214</v>
          </cell>
          <cell r="C19">
            <v>23</v>
          </cell>
          <cell r="D19">
            <v>23</v>
          </cell>
          <cell r="E19">
            <v>1</v>
          </cell>
          <cell r="F19">
            <v>5</v>
          </cell>
          <cell r="G19">
            <v>52</v>
          </cell>
        </row>
        <row r="20">
          <cell r="A20" t="str">
            <v>御殿場市</v>
          </cell>
          <cell r="B20">
            <v>215</v>
          </cell>
          <cell r="C20">
            <v>18</v>
          </cell>
          <cell r="D20">
            <v>8</v>
          </cell>
          <cell r="F20">
            <v>8</v>
          </cell>
          <cell r="G20">
            <v>34</v>
          </cell>
        </row>
        <row r="21">
          <cell r="A21" t="str">
            <v>袋井市</v>
          </cell>
          <cell r="B21">
            <v>216</v>
          </cell>
          <cell r="C21">
            <v>18</v>
          </cell>
          <cell r="D21">
            <v>22</v>
          </cell>
          <cell r="F21">
            <v>8</v>
          </cell>
          <cell r="G21">
            <v>48</v>
          </cell>
        </row>
        <row r="22">
          <cell r="A22" t="str">
            <v>下田市</v>
          </cell>
          <cell r="B22">
            <v>219</v>
          </cell>
          <cell r="C22">
            <v>2</v>
          </cell>
          <cell r="G22">
            <v>2</v>
          </cell>
        </row>
        <row r="23">
          <cell r="A23" t="str">
            <v>裾野市</v>
          </cell>
          <cell r="B23">
            <v>220</v>
          </cell>
          <cell r="C23">
            <v>11</v>
          </cell>
          <cell r="F23">
            <v>1</v>
          </cell>
          <cell r="G23">
            <v>12</v>
          </cell>
        </row>
        <row r="24">
          <cell r="A24" t="str">
            <v>湖西市</v>
          </cell>
          <cell r="B24">
            <v>221</v>
          </cell>
          <cell r="C24">
            <v>10</v>
          </cell>
          <cell r="D24">
            <v>90</v>
          </cell>
          <cell r="F24">
            <v>1</v>
          </cell>
          <cell r="G24">
            <v>101</v>
          </cell>
        </row>
        <row r="25">
          <cell r="A25" t="str">
            <v>伊豆市</v>
          </cell>
          <cell r="B25">
            <v>222</v>
          </cell>
          <cell r="C25">
            <v>7</v>
          </cell>
          <cell r="G25">
            <v>7</v>
          </cell>
        </row>
        <row r="26">
          <cell r="A26" t="str">
            <v>御前崎市</v>
          </cell>
          <cell r="B26">
            <v>223</v>
          </cell>
          <cell r="C26">
            <v>4</v>
          </cell>
          <cell r="G26">
            <v>4</v>
          </cell>
        </row>
        <row r="27">
          <cell r="A27" t="str">
            <v>菊川市</v>
          </cell>
          <cell r="B27">
            <v>224</v>
          </cell>
          <cell r="C27">
            <v>10</v>
          </cell>
          <cell r="F27">
            <v>5</v>
          </cell>
          <cell r="G27">
            <v>15</v>
          </cell>
        </row>
        <row r="28">
          <cell r="A28" t="str">
            <v>伊豆の国市</v>
          </cell>
          <cell r="B28">
            <v>225</v>
          </cell>
          <cell r="C28">
            <v>10</v>
          </cell>
          <cell r="D28">
            <v>14</v>
          </cell>
          <cell r="E28">
            <v>2</v>
          </cell>
          <cell r="F28">
            <v>1</v>
          </cell>
          <cell r="G28">
            <v>27</v>
          </cell>
        </row>
        <row r="29">
          <cell r="A29" t="str">
            <v>牧之原市</v>
          </cell>
          <cell r="B29">
            <v>226</v>
          </cell>
          <cell r="C29">
            <v>13</v>
          </cell>
          <cell r="G29">
            <v>13</v>
          </cell>
        </row>
        <row r="30">
          <cell r="A30" t="str">
            <v>河津町</v>
          </cell>
          <cell r="B30">
            <v>302</v>
          </cell>
          <cell r="C30">
            <v>1</v>
          </cell>
          <cell r="G30">
            <v>1</v>
          </cell>
        </row>
        <row r="31">
          <cell r="A31" t="str">
            <v>函南町</v>
          </cell>
          <cell r="B31">
            <v>325</v>
          </cell>
          <cell r="C31">
            <v>7</v>
          </cell>
          <cell r="D31">
            <v>14</v>
          </cell>
          <cell r="F31">
            <v>2</v>
          </cell>
          <cell r="G31">
            <v>23</v>
          </cell>
        </row>
        <row r="32">
          <cell r="A32" t="str">
            <v>清水町</v>
          </cell>
          <cell r="B32">
            <v>341</v>
          </cell>
          <cell r="C32">
            <v>6</v>
          </cell>
          <cell r="E32">
            <v>1</v>
          </cell>
          <cell r="F32">
            <v>3</v>
          </cell>
          <cell r="G32">
            <v>10</v>
          </cell>
        </row>
        <row r="33">
          <cell r="A33" t="str">
            <v>長泉町</v>
          </cell>
          <cell r="B33">
            <v>342</v>
          </cell>
          <cell r="C33">
            <v>13</v>
          </cell>
          <cell r="F33">
            <v>1</v>
          </cell>
          <cell r="G33">
            <v>14</v>
          </cell>
        </row>
        <row r="34">
          <cell r="A34" t="str">
            <v>小山町</v>
          </cell>
          <cell r="B34">
            <v>344</v>
          </cell>
          <cell r="C34">
            <v>1</v>
          </cell>
          <cell r="G34">
            <v>1</v>
          </cell>
        </row>
        <row r="35">
          <cell r="A35" t="str">
            <v>吉田町</v>
          </cell>
          <cell r="B35">
            <v>424</v>
          </cell>
          <cell r="C35">
            <v>2</v>
          </cell>
          <cell r="F35">
            <v>2</v>
          </cell>
          <cell r="G35">
            <v>4</v>
          </cell>
        </row>
        <row r="36">
          <cell r="A36" t="str">
            <v>森町</v>
          </cell>
          <cell r="B36">
            <v>461</v>
          </cell>
          <cell r="C36">
            <v>4</v>
          </cell>
          <cell r="G36">
            <v>4</v>
          </cell>
        </row>
        <row r="37">
          <cell r="A37" t="str">
            <v>中央区</v>
          </cell>
          <cell r="B37">
            <v>138</v>
          </cell>
          <cell r="C37">
            <v>129</v>
          </cell>
          <cell r="D37">
            <v>104</v>
          </cell>
          <cell r="F37">
            <v>66</v>
          </cell>
          <cell r="G37">
            <v>299</v>
          </cell>
        </row>
        <row r="38">
          <cell r="A38" t="str">
            <v>浜名区</v>
          </cell>
          <cell r="B38">
            <v>139</v>
          </cell>
          <cell r="C38">
            <v>50</v>
          </cell>
          <cell r="D38">
            <v>15</v>
          </cell>
          <cell r="F38">
            <v>7</v>
          </cell>
          <cell r="G38">
            <v>72</v>
          </cell>
        </row>
        <row r="39">
          <cell r="A39" t="str">
            <v>天竜区</v>
          </cell>
          <cell r="B39">
            <v>140</v>
          </cell>
          <cell r="C39">
            <v>3</v>
          </cell>
          <cell r="G39">
            <v>3</v>
          </cell>
        </row>
        <row r="40">
          <cell r="A40" t="str">
            <v>西伊豆町</v>
          </cell>
          <cell r="B40">
            <v>306</v>
          </cell>
          <cell r="C40">
            <v>1</v>
          </cell>
          <cell r="G40">
            <v>1</v>
          </cell>
        </row>
        <row r="41">
          <cell r="A41" t="str">
            <v>川根本町</v>
          </cell>
          <cell r="B41">
            <v>429</v>
          </cell>
          <cell r="C41">
            <v>1</v>
          </cell>
          <cell r="G41">
            <v>1</v>
          </cell>
        </row>
        <row r="42">
          <cell r="A42" t="str">
            <v/>
          </cell>
          <cell r="B42" t="str">
            <v>総計</v>
          </cell>
          <cell r="C42">
            <v>703</v>
          </cell>
          <cell r="D42">
            <v>579</v>
          </cell>
          <cell r="E42">
            <v>8</v>
          </cell>
          <cell r="F42">
            <v>283</v>
          </cell>
          <cell r="G42">
            <v>1573</v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"/>
      <sheetName val="記者提供資料用"/>
      <sheetName val="11表"/>
      <sheetName val="14表"/>
      <sheetName val="11市町別マンション戸数"/>
      <sheetName val="11市町別戸数"/>
      <sheetName val="市町別戸数（記者提供用）"/>
      <sheetName val="17建築工法建て方別（木造）"/>
      <sheetName val="toukei●【地域】（資金・利用関係）"/>
      <sheetName val="toukei●【地域】（構造）"/>
      <sheetName val="市町コード"/>
      <sheetName val="地域コード"/>
      <sheetName val="Sheet1"/>
    </sheetNames>
    <sheetDataSet>
      <sheetData sheetId="0">
        <row r="2">
          <cell r="A2">
            <v>2026</v>
          </cell>
          <cell r="B2">
            <v>3</v>
          </cell>
        </row>
      </sheetData>
      <sheetData sheetId="1"/>
      <sheetData sheetId="2"/>
      <sheetData sheetId="3"/>
      <sheetData sheetId="4">
        <row r="1">
          <cell r="B1" t="str">
            <v>工事別</v>
          </cell>
          <cell r="C1" t="str">
            <v>(複数のアイテム)</v>
          </cell>
        </row>
        <row r="2">
          <cell r="B2" t="str">
            <v>建て方</v>
          </cell>
          <cell r="C2" t="str">
            <v>共同住宅</v>
          </cell>
        </row>
        <row r="3">
          <cell r="B3" t="str">
            <v>構造</v>
          </cell>
          <cell r="C3" t="str">
            <v>(複数のアイテム)</v>
          </cell>
        </row>
        <row r="4">
          <cell r="B4" t="str">
            <v>利用関係</v>
          </cell>
          <cell r="C4" t="str">
            <v>分譲住宅</v>
          </cell>
        </row>
        <row r="6">
          <cell r="B6" t="str">
            <v>合計 / 戸数</v>
          </cell>
        </row>
        <row r="7">
          <cell r="A7" t="str">
            <v>市町名</v>
          </cell>
          <cell r="B7" t="str">
            <v>都市番号</v>
          </cell>
          <cell r="C7" t="str">
            <v>集計</v>
          </cell>
        </row>
        <row r="8">
          <cell r="A8" t="str">
            <v>中央区</v>
          </cell>
          <cell r="B8">
            <v>138</v>
          </cell>
          <cell r="C8">
            <v>83</v>
          </cell>
        </row>
        <row r="9">
          <cell r="A9" t="str">
            <v/>
          </cell>
          <cell r="B9" t="str">
            <v>総計</v>
          </cell>
          <cell r="C9">
            <v>83</v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</sheetData>
      <sheetData sheetId="5">
        <row r="2">
          <cell r="B2" t="str">
            <v>工事別</v>
          </cell>
          <cell r="C2" t="str">
            <v>(複数のアイテム)</v>
          </cell>
        </row>
        <row r="3">
          <cell r="C3" t="str">
            <v>持家</v>
          </cell>
        </row>
        <row r="4">
          <cell r="B4" t="str">
            <v>合計 / 戸数</v>
          </cell>
          <cell r="C4" t="str">
            <v>利用関係</v>
          </cell>
        </row>
        <row r="5">
          <cell r="A5" t="str">
            <v>市町名</v>
          </cell>
          <cell r="B5" t="str">
            <v>都市番号</v>
          </cell>
          <cell r="C5" t="str">
            <v>持家</v>
          </cell>
          <cell r="D5" t="str">
            <v>貸家</v>
          </cell>
          <cell r="E5" t="str">
            <v>給与住宅</v>
          </cell>
          <cell r="F5" t="str">
            <v>分譲住宅</v>
          </cell>
          <cell r="G5" t="str">
            <v>総計</v>
          </cell>
        </row>
        <row r="6">
          <cell r="A6" t="str">
            <v>葵区</v>
          </cell>
          <cell r="B6">
            <v>101</v>
          </cell>
          <cell r="C6">
            <v>43</v>
          </cell>
          <cell r="D6">
            <v>12</v>
          </cell>
          <cell r="F6">
            <v>9</v>
          </cell>
          <cell r="G6">
            <v>64</v>
          </cell>
        </row>
        <row r="7">
          <cell r="A7" t="str">
            <v>駿河区</v>
          </cell>
          <cell r="B7">
            <v>102</v>
          </cell>
          <cell r="C7">
            <v>37</v>
          </cell>
          <cell r="D7">
            <v>47</v>
          </cell>
          <cell r="F7">
            <v>10</v>
          </cell>
          <cell r="G7">
            <v>94</v>
          </cell>
        </row>
        <row r="8">
          <cell r="A8" t="str">
            <v>清水区</v>
          </cell>
          <cell r="B8">
            <v>103</v>
          </cell>
          <cell r="C8">
            <v>47</v>
          </cell>
          <cell r="D8">
            <v>12</v>
          </cell>
          <cell r="E8">
            <v>1</v>
          </cell>
          <cell r="F8">
            <v>8</v>
          </cell>
          <cell r="G8">
            <v>68</v>
          </cell>
        </row>
        <row r="9">
          <cell r="A9" t="str">
            <v>沼津市</v>
          </cell>
          <cell r="B9">
            <v>203</v>
          </cell>
          <cell r="C9">
            <v>32</v>
          </cell>
          <cell r="F9">
            <v>12</v>
          </cell>
          <cell r="G9">
            <v>44</v>
          </cell>
        </row>
        <row r="10">
          <cell r="A10" t="str">
            <v>熱海市</v>
          </cell>
          <cell r="B10">
            <v>205</v>
          </cell>
          <cell r="C10">
            <v>2</v>
          </cell>
          <cell r="G10">
            <v>2</v>
          </cell>
        </row>
        <row r="11">
          <cell r="A11" t="str">
            <v>三島市</v>
          </cell>
          <cell r="B11">
            <v>206</v>
          </cell>
          <cell r="C11">
            <v>16</v>
          </cell>
          <cell r="D11">
            <v>9</v>
          </cell>
          <cell r="F11">
            <v>8</v>
          </cell>
          <cell r="G11">
            <v>33</v>
          </cell>
        </row>
        <row r="12">
          <cell r="A12" t="str">
            <v>富士宮市</v>
          </cell>
          <cell r="B12">
            <v>207</v>
          </cell>
          <cell r="C12">
            <v>14</v>
          </cell>
          <cell r="D12">
            <v>5</v>
          </cell>
          <cell r="F12">
            <v>12</v>
          </cell>
          <cell r="G12">
            <v>31</v>
          </cell>
        </row>
        <row r="13">
          <cell r="A13" t="str">
            <v>伊東市</v>
          </cell>
          <cell r="B13">
            <v>208</v>
          </cell>
          <cell r="C13">
            <v>10</v>
          </cell>
          <cell r="F13">
            <v>2</v>
          </cell>
          <cell r="G13">
            <v>12</v>
          </cell>
        </row>
        <row r="14">
          <cell r="A14" t="str">
            <v>島田市</v>
          </cell>
          <cell r="B14">
            <v>209</v>
          </cell>
          <cell r="C14">
            <v>26</v>
          </cell>
          <cell r="F14">
            <v>6</v>
          </cell>
          <cell r="G14">
            <v>32</v>
          </cell>
        </row>
        <row r="15">
          <cell r="A15" t="str">
            <v>富士市</v>
          </cell>
          <cell r="B15">
            <v>210</v>
          </cell>
          <cell r="C15">
            <v>41</v>
          </cell>
          <cell r="D15">
            <v>8</v>
          </cell>
          <cell r="F15">
            <v>21</v>
          </cell>
          <cell r="G15">
            <v>70</v>
          </cell>
        </row>
        <row r="16">
          <cell r="A16" t="str">
            <v>磐田市</v>
          </cell>
          <cell r="B16">
            <v>211</v>
          </cell>
          <cell r="C16">
            <v>32</v>
          </cell>
          <cell r="D16">
            <v>38</v>
          </cell>
          <cell r="F16">
            <v>13</v>
          </cell>
          <cell r="G16">
            <v>83</v>
          </cell>
        </row>
        <row r="17">
          <cell r="A17" t="str">
            <v>焼津市</v>
          </cell>
          <cell r="B17">
            <v>212</v>
          </cell>
          <cell r="C17">
            <v>29</v>
          </cell>
          <cell r="D17">
            <v>4</v>
          </cell>
          <cell r="F17">
            <v>11</v>
          </cell>
          <cell r="G17">
            <v>44</v>
          </cell>
        </row>
        <row r="18">
          <cell r="A18" t="str">
            <v>掛川市</v>
          </cell>
          <cell r="B18">
            <v>213</v>
          </cell>
          <cell r="C18">
            <v>18</v>
          </cell>
          <cell r="F18">
            <v>3</v>
          </cell>
          <cell r="G18">
            <v>21</v>
          </cell>
        </row>
        <row r="19">
          <cell r="A19" t="str">
            <v>藤枝市</v>
          </cell>
          <cell r="B19">
            <v>214</v>
          </cell>
          <cell r="C19">
            <v>33</v>
          </cell>
          <cell r="D19">
            <v>25</v>
          </cell>
          <cell r="F19">
            <v>21</v>
          </cell>
          <cell r="G19">
            <v>79</v>
          </cell>
        </row>
        <row r="20">
          <cell r="A20" t="str">
            <v>御殿場市</v>
          </cell>
          <cell r="B20">
            <v>215</v>
          </cell>
          <cell r="C20">
            <v>16</v>
          </cell>
          <cell r="F20">
            <v>1</v>
          </cell>
          <cell r="G20">
            <v>17</v>
          </cell>
        </row>
        <row r="21">
          <cell r="A21" t="str">
            <v>袋井市</v>
          </cell>
          <cell r="B21">
            <v>216</v>
          </cell>
          <cell r="C21">
            <v>17</v>
          </cell>
          <cell r="F21">
            <v>8</v>
          </cell>
          <cell r="G21">
            <v>25</v>
          </cell>
        </row>
        <row r="22">
          <cell r="A22" t="str">
            <v>下田市</v>
          </cell>
          <cell r="B22">
            <v>219</v>
          </cell>
          <cell r="C22">
            <v>2</v>
          </cell>
          <cell r="D22">
            <v>28</v>
          </cell>
          <cell r="G22">
            <v>30</v>
          </cell>
        </row>
        <row r="23">
          <cell r="A23" t="str">
            <v>裾野市</v>
          </cell>
          <cell r="B23">
            <v>220</v>
          </cell>
          <cell r="C23">
            <v>8</v>
          </cell>
          <cell r="F23">
            <v>2</v>
          </cell>
          <cell r="G23">
            <v>10</v>
          </cell>
        </row>
        <row r="24">
          <cell r="A24" t="str">
            <v>湖西市</v>
          </cell>
          <cell r="B24">
            <v>221</v>
          </cell>
          <cell r="C24">
            <v>8</v>
          </cell>
          <cell r="D24">
            <v>6</v>
          </cell>
          <cell r="F24">
            <v>4</v>
          </cell>
          <cell r="G24">
            <v>18</v>
          </cell>
        </row>
        <row r="25">
          <cell r="A25" t="str">
            <v>伊豆市</v>
          </cell>
          <cell r="B25">
            <v>222</v>
          </cell>
          <cell r="C25">
            <v>3</v>
          </cell>
          <cell r="G25">
            <v>3</v>
          </cell>
        </row>
        <row r="26">
          <cell r="A26" t="str">
            <v>御前崎市</v>
          </cell>
          <cell r="B26">
            <v>223</v>
          </cell>
          <cell r="C26">
            <v>6</v>
          </cell>
          <cell r="F26">
            <v>4</v>
          </cell>
          <cell r="G26">
            <v>10</v>
          </cell>
        </row>
        <row r="27">
          <cell r="A27" t="str">
            <v>菊川市</v>
          </cell>
          <cell r="B27">
            <v>224</v>
          </cell>
          <cell r="C27">
            <v>16</v>
          </cell>
          <cell r="F27">
            <v>4</v>
          </cell>
          <cell r="G27">
            <v>20</v>
          </cell>
        </row>
        <row r="28">
          <cell r="A28" t="str">
            <v>伊豆の国市</v>
          </cell>
          <cell r="B28">
            <v>225</v>
          </cell>
          <cell r="C28">
            <v>10</v>
          </cell>
          <cell r="F28">
            <v>3</v>
          </cell>
          <cell r="G28">
            <v>13</v>
          </cell>
        </row>
        <row r="29">
          <cell r="A29" t="str">
            <v>牧之原市</v>
          </cell>
          <cell r="B29">
            <v>226</v>
          </cell>
          <cell r="C29">
            <v>7</v>
          </cell>
          <cell r="G29">
            <v>7</v>
          </cell>
        </row>
        <row r="30">
          <cell r="A30" t="str">
            <v>南伊豆町</v>
          </cell>
          <cell r="B30">
            <v>304</v>
          </cell>
          <cell r="C30">
            <v>2</v>
          </cell>
          <cell r="G30">
            <v>2</v>
          </cell>
        </row>
        <row r="31">
          <cell r="A31" t="str">
            <v>函南町</v>
          </cell>
          <cell r="B31">
            <v>325</v>
          </cell>
          <cell r="C31">
            <v>4</v>
          </cell>
          <cell r="F31">
            <v>3</v>
          </cell>
          <cell r="G31">
            <v>7</v>
          </cell>
        </row>
        <row r="32">
          <cell r="A32" t="str">
            <v>清水町</v>
          </cell>
          <cell r="B32">
            <v>341</v>
          </cell>
          <cell r="C32">
            <v>2</v>
          </cell>
          <cell r="D32">
            <v>6</v>
          </cell>
          <cell r="F32">
            <v>4</v>
          </cell>
          <cell r="G32">
            <v>12</v>
          </cell>
        </row>
        <row r="33">
          <cell r="A33" t="str">
            <v>長泉町</v>
          </cell>
          <cell r="B33">
            <v>342</v>
          </cell>
          <cell r="C33">
            <v>9</v>
          </cell>
          <cell r="D33">
            <v>51</v>
          </cell>
          <cell r="E33">
            <v>1</v>
          </cell>
          <cell r="F33">
            <v>5</v>
          </cell>
          <cell r="G33">
            <v>66</v>
          </cell>
        </row>
        <row r="34">
          <cell r="A34" t="str">
            <v>小山町</v>
          </cell>
          <cell r="B34">
            <v>344</v>
          </cell>
          <cell r="C34">
            <v>5</v>
          </cell>
          <cell r="D34">
            <v>27</v>
          </cell>
          <cell r="F34">
            <v>1</v>
          </cell>
          <cell r="G34">
            <v>33</v>
          </cell>
        </row>
        <row r="35">
          <cell r="A35" t="str">
            <v>吉田町</v>
          </cell>
          <cell r="B35">
            <v>424</v>
          </cell>
          <cell r="C35">
            <v>5</v>
          </cell>
          <cell r="F35">
            <v>1</v>
          </cell>
          <cell r="G35">
            <v>6</v>
          </cell>
        </row>
        <row r="36">
          <cell r="A36" t="str">
            <v>森町</v>
          </cell>
          <cell r="B36">
            <v>461</v>
          </cell>
          <cell r="C36">
            <v>1</v>
          </cell>
          <cell r="G36">
            <v>1</v>
          </cell>
        </row>
        <row r="37">
          <cell r="A37" t="str">
            <v>中央区</v>
          </cell>
          <cell r="B37">
            <v>138</v>
          </cell>
          <cell r="C37">
            <v>123</v>
          </cell>
          <cell r="D37">
            <v>93</v>
          </cell>
          <cell r="F37">
            <v>128</v>
          </cell>
          <cell r="G37">
            <v>344</v>
          </cell>
        </row>
        <row r="38">
          <cell r="A38" t="str">
            <v>浜名区</v>
          </cell>
          <cell r="B38">
            <v>139</v>
          </cell>
          <cell r="C38">
            <v>37</v>
          </cell>
          <cell r="D38">
            <v>21</v>
          </cell>
          <cell r="F38">
            <v>4</v>
          </cell>
          <cell r="G38">
            <v>62</v>
          </cell>
        </row>
        <row r="39">
          <cell r="A39" t="str">
            <v>天竜区</v>
          </cell>
          <cell r="B39">
            <v>140</v>
          </cell>
          <cell r="C39">
            <v>5</v>
          </cell>
          <cell r="F39">
            <v>2</v>
          </cell>
          <cell r="G39">
            <v>7</v>
          </cell>
        </row>
        <row r="40">
          <cell r="A40" t="str">
            <v>川根本町</v>
          </cell>
          <cell r="B40">
            <v>429</v>
          </cell>
          <cell r="C40">
            <v>1</v>
          </cell>
          <cell r="G40">
            <v>1</v>
          </cell>
        </row>
        <row r="41">
          <cell r="A41" t="str">
            <v/>
          </cell>
          <cell r="B41" t="str">
            <v>総計</v>
          </cell>
          <cell r="C41">
            <v>667</v>
          </cell>
          <cell r="D41">
            <v>392</v>
          </cell>
          <cell r="E41">
            <v>2</v>
          </cell>
          <cell r="F41">
            <v>310</v>
          </cell>
          <cell r="G41">
            <v>1371</v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"/>
      <sheetName val="記者提供資料用"/>
      <sheetName val="11表"/>
      <sheetName val="14表"/>
      <sheetName val="11市町別マンション戸数"/>
      <sheetName val="11市町別戸数"/>
      <sheetName val="市町別戸数（記者提供用）"/>
      <sheetName val="17建築工法建て方別（木造）"/>
      <sheetName val="toukei●【地域】（資金・利用関係）"/>
      <sheetName val="toukei●【地域】（構造）"/>
      <sheetName val="市町コード"/>
      <sheetName val="地域コード"/>
      <sheetName val="Sheet1"/>
    </sheetNames>
    <sheetDataSet>
      <sheetData sheetId="0">
        <row r="2">
          <cell r="A2">
            <v>2026</v>
          </cell>
          <cell r="B2">
            <v>1</v>
          </cell>
        </row>
      </sheetData>
      <sheetData sheetId="1"/>
      <sheetData sheetId="2"/>
      <sheetData sheetId="3"/>
      <sheetData sheetId="4">
        <row r="1">
          <cell r="B1" t="str">
            <v>工事別</v>
          </cell>
          <cell r="C1" t="str">
            <v>(複数のアイテム)</v>
          </cell>
        </row>
        <row r="2">
          <cell r="B2" t="str">
            <v>建て方</v>
          </cell>
          <cell r="C2" t="str">
            <v>共同住宅</v>
          </cell>
        </row>
        <row r="3">
          <cell r="B3" t="str">
            <v>構造</v>
          </cell>
          <cell r="C3" t="str">
            <v>(複数のアイテム)</v>
          </cell>
        </row>
        <row r="4">
          <cell r="B4" t="str">
            <v>利用関係</v>
          </cell>
          <cell r="C4" t="str">
            <v>分譲住宅</v>
          </cell>
        </row>
        <row r="6">
          <cell r="B6" t="str">
            <v>合計 / 戸数</v>
          </cell>
        </row>
        <row r="7">
          <cell r="A7" t="str">
            <v>市町名</v>
          </cell>
          <cell r="B7" t="str">
            <v>都市番号</v>
          </cell>
          <cell r="C7" t="str">
            <v>集計</v>
          </cell>
        </row>
        <row r="8">
          <cell r="A8" t="str">
            <v>該当無</v>
          </cell>
          <cell r="B8" t="str">
            <v>総計</v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</sheetData>
      <sheetData sheetId="5">
        <row r="2">
          <cell r="B2" t="str">
            <v>工事別</v>
          </cell>
          <cell r="C2" t="str">
            <v>(複数のアイテム)</v>
          </cell>
        </row>
        <row r="3">
          <cell r="C3" t="str">
            <v>持家</v>
          </cell>
        </row>
        <row r="4">
          <cell r="B4" t="str">
            <v>合計 / 戸数</v>
          </cell>
          <cell r="C4" t="str">
            <v>利用関係</v>
          </cell>
        </row>
        <row r="5">
          <cell r="A5" t="str">
            <v>市町名</v>
          </cell>
          <cell r="B5" t="str">
            <v>都市番号</v>
          </cell>
          <cell r="C5" t="str">
            <v>持家</v>
          </cell>
          <cell r="D5" t="str">
            <v>貸家</v>
          </cell>
          <cell r="E5" t="str">
            <v>給与住宅</v>
          </cell>
          <cell r="F5" t="str">
            <v>分譲住宅</v>
          </cell>
          <cell r="G5" t="str">
            <v>総計</v>
          </cell>
        </row>
        <row r="6">
          <cell r="A6" t="str">
            <v>葵区</v>
          </cell>
          <cell r="B6">
            <v>101</v>
          </cell>
          <cell r="C6">
            <v>51</v>
          </cell>
          <cell r="D6">
            <v>53</v>
          </cell>
          <cell r="F6">
            <v>13</v>
          </cell>
          <cell r="G6">
            <v>117</v>
          </cell>
        </row>
        <row r="7">
          <cell r="A7" t="str">
            <v>駿河区</v>
          </cell>
          <cell r="B7">
            <v>102</v>
          </cell>
          <cell r="C7">
            <v>35</v>
          </cell>
          <cell r="D7">
            <v>47</v>
          </cell>
          <cell r="E7">
            <v>1</v>
          </cell>
          <cell r="F7">
            <v>14</v>
          </cell>
          <cell r="G7">
            <v>97</v>
          </cell>
        </row>
        <row r="8">
          <cell r="A8" t="str">
            <v>清水区</v>
          </cell>
          <cell r="B8">
            <v>103</v>
          </cell>
          <cell r="C8">
            <v>43</v>
          </cell>
          <cell r="D8">
            <v>8</v>
          </cell>
          <cell r="F8">
            <v>11</v>
          </cell>
          <cell r="G8">
            <v>62</v>
          </cell>
        </row>
        <row r="9">
          <cell r="A9" t="str">
            <v>沼津市</v>
          </cell>
          <cell r="B9">
            <v>203</v>
          </cell>
          <cell r="C9">
            <v>24</v>
          </cell>
          <cell r="D9">
            <v>18</v>
          </cell>
          <cell r="F9">
            <v>4</v>
          </cell>
          <cell r="G9">
            <v>46</v>
          </cell>
        </row>
        <row r="10">
          <cell r="A10" t="str">
            <v>熱海市</v>
          </cell>
          <cell r="B10">
            <v>205</v>
          </cell>
          <cell r="C10">
            <v>2</v>
          </cell>
          <cell r="D10">
            <v>6</v>
          </cell>
          <cell r="F10">
            <v>1</v>
          </cell>
          <cell r="G10">
            <v>9</v>
          </cell>
        </row>
        <row r="11">
          <cell r="A11" t="str">
            <v>三島市</v>
          </cell>
          <cell r="B11">
            <v>206</v>
          </cell>
          <cell r="C11">
            <v>20</v>
          </cell>
          <cell r="D11">
            <v>22</v>
          </cell>
          <cell r="F11">
            <v>12</v>
          </cell>
          <cell r="G11">
            <v>54</v>
          </cell>
        </row>
        <row r="12">
          <cell r="A12" t="str">
            <v>富士宮市</v>
          </cell>
          <cell r="B12">
            <v>207</v>
          </cell>
          <cell r="C12">
            <v>19</v>
          </cell>
          <cell r="D12">
            <v>6</v>
          </cell>
          <cell r="F12">
            <v>8</v>
          </cell>
          <cell r="G12">
            <v>33</v>
          </cell>
        </row>
        <row r="13">
          <cell r="A13" t="str">
            <v>伊東市</v>
          </cell>
          <cell r="B13">
            <v>208</v>
          </cell>
          <cell r="C13">
            <v>6</v>
          </cell>
          <cell r="F13">
            <v>1</v>
          </cell>
          <cell r="G13">
            <v>7</v>
          </cell>
        </row>
        <row r="14">
          <cell r="A14" t="str">
            <v>島田市</v>
          </cell>
          <cell r="B14">
            <v>209</v>
          </cell>
          <cell r="C14">
            <v>16</v>
          </cell>
          <cell r="D14">
            <v>16</v>
          </cell>
          <cell r="F14">
            <v>8</v>
          </cell>
          <cell r="G14">
            <v>40</v>
          </cell>
        </row>
        <row r="15">
          <cell r="A15" t="str">
            <v>富士市</v>
          </cell>
          <cell r="B15">
            <v>210</v>
          </cell>
          <cell r="C15">
            <v>24</v>
          </cell>
          <cell r="D15">
            <v>6</v>
          </cell>
          <cell r="F15">
            <v>4</v>
          </cell>
          <cell r="G15">
            <v>34</v>
          </cell>
        </row>
        <row r="16">
          <cell r="A16" t="str">
            <v>磐田市</v>
          </cell>
          <cell r="B16">
            <v>211</v>
          </cell>
          <cell r="C16">
            <v>48</v>
          </cell>
          <cell r="D16">
            <v>8</v>
          </cell>
          <cell r="F16">
            <v>28</v>
          </cell>
          <cell r="G16">
            <v>84</v>
          </cell>
        </row>
        <row r="17">
          <cell r="A17" t="str">
            <v>焼津市</v>
          </cell>
          <cell r="B17">
            <v>212</v>
          </cell>
          <cell r="C17">
            <v>31</v>
          </cell>
          <cell r="D17">
            <v>4</v>
          </cell>
          <cell r="F17">
            <v>8</v>
          </cell>
          <cell r="G17">
            <v>43</v>
          </cell>
        </row>
        <row r="18">
          <cell r="A18" t="str">
            <v>掛川市</v>
          </cell>
          <cell r="B18">
            <v>213</v>
          </cell>
          <cell r="C18">
            <v>28</v>
          </cell>
          <cell r="F18">
            <v>12</v>
          </cell>
          <cell r="G18">
            <v>40</v>
          </cell>
        </row>
        <row r="19">
          <cell r="A19" t="str">
            <v>藤枝市</v>
          </cell>
          <cell r="B19">
            <v>214</v>
          </cell>
          <cell r="C19">
            <v>17</v>
          </cell>
          <cell r="D19">
            <v>16</v>
          </cell>
          <cell r="F19">
            <v>4</v>
          </cell>
          <cell r="G19">
            <v>37</v>
          </cell>
        </row>
        <row r="20">
          <cell r="A20" t="str">
            <v>御殿場市</v>
          </cell>
          <cell r="B20">
            <v>215</v>
          </cell>
          <cell r="C20">
            <v>9</v>
          </cell>
          <cell r="D20">
            <v>13</v>
          </cell>
          <cell r="G20">
            <v>22</v>
          </cell>
        </row>
        <row r="21">
          <cell r="A21" t="str">
            <v>袋井市</v>
          </cell>
          <cell r="B21">
            <v>216</v>
          </cell>
          <cell r="C21">
            <v>21</v>
          </cell>
          <cell r="D21">
            <v>8</v>
          </cell>
          <cell r="F21">
            <v>9</v>
          </cell>
          <cell r="G21">
            <v>38</v>
          </cell>
        </row>
        <row r="22">
          <cell r="A22" t="str">
            <v>下田市</v>
          </cell>
          <cell r="B22">
            <v>219</v>
          </cell>
          <cell r="C22">
            <v>4</v>
          </cell>
          <cell r="D22">
            <v>4</v>
          </cell>
          <cell r="G22">
            <v>8</v>
          </cell>
        </row>
        <row r="23">
          <cell r="A23" t="str">
            <v>裾野市</v>
          </cell>
          <cell r="B23">
            <v>220</v>
          </cell>
          <cell r="C23">
            <v>5</v>
          </cell>
          <cell r="F23">
            <v>2</v>
          </cell>
          <cell r="G23">
            <v>7</v>
          </cell>
        </row>
        <row r="24">
          <cell r="A24" t="str">
            <v>湖西市</v>
          </cell>
          <cell r="B24">
            <v>221</v>
          </cell>
          <cell r="C24">
            <v>12</v>
          </cell>
          <cell r="D24">
            <v>4</v>
          </cell>
          <cell r="F24">
            <v>10</v>
          </cell>
          <cell r="G24">
            <v>26</v>
          </cell>
        </row>
        <row r="25">
          <cell r="A25" t="str">
            <v>伊豆市</v>
          </cell>
          <cell r="B25">
            <v>222</v>
          </cell>
          <cell r="C25">
            <v>1</v>
          </cell>
          <cell r="G25">
            <v>1</v>
          </cell>
        </row>
        <row r="26">
          <cell r="A26" t="str">
            <v>御前崎市</v>
          </cell>
          <cell r="B26">
            <v>223</v>
          </cell>
          <cell r="C26">
            <v>5</v>
          </cell>
          <cell r="G26">
            <v>5</v>
          </cell>
        </row>
        <row r="27">
          <cell r="A27" t="str">
            <v>菊川市</v>
          </cell>
          <cell r="B27">
            <v>224</v>
          </cell>
          <cell r="C27">
            <v>6</v>
          </cell>
          <cell r="D27">
            <v>10</v>
          </cell>
          <cell r="F27">
            <v>1</v>
          </cell>
          <cell r="G27">
            <v>17</v>
          </cell>
        </row>
        <row r="28">
          <cell r="A28" t="str">
            <v>伊豆の国市</v>
          </cell>
          <cell r="B28">
            <v>225</v>
          </cell>
          <cell r="C28">
            <v>8</v>
          </cell>
          <cell r="F28">
            <v>4</v>
          </cell>
          <cell r="G28">
            <v>12</v>
          </cell>
        </row>
        <row r="29">
          <cell r="A29" t="str">
            <v>牧之原市</v>
          </cell>
          <cell r="B29">
            <v>226</v>
          </cell>
          <cell r="C29">
            <v>4</v>
          </cell>
          <cell r="F29">
            <v>2</v>
          </cell>
          <cell r="G29">
            <v>6</v>
          </cell>
        </row>
        <row r="30">
          <cell r="A30" t="str">
            <v>河津町</v>
          </cell>
          <cell r="B30">
            <v>302</v>
          </cell>
          <cell r="F30">
            <v>1</v>
          </cell>
          <cell r="G30">
            <v>1</v>
          </cell>
        </row>
        <row r="31">
          <cell r="A31" t="str">
            <v>南伊豆町</v>
          </cell>
          <cell r="B31">
            <v>304</v>
          </cell>
          <cell r="C31">
            <v>1</v>
          </cell>
          <cell r="G31">
            <v>1</v>
          </cell>
        </row>
        <row r="32">
          <cell r="A32" t="str">
            <v>函南町</v>
          </cell>
          <cell r="B32">
            <v>325</v>
          </cell>
          <cell r="C32">
            <v>2</v>
          </cell>
          <cell r="F32">
            <v>4</v>
          </cell>
          <cell r="G32">
            <v>6</v>
          </cell>
        </row>
        <row r="33">
          <cell r="A33" t="str">
            <v>清水町</v>
          </cell>
          <cell r="B33">
            <v>341</v>
          </cell>
          <cell r="C33">
            <v>13</v>
          </cell>
          <cell r="D33">
            <v>8</v>
          </cell>
          <cell r="F33">
            <v>4</v>
          </cell>
          <cell r="G33">
            <v>25</v>
          </cell>
        </row>
        <row r="34">
          <cell r="A34" t="str">
            <v>長泉町</v>
          </cell>
          <cell r="B34">
            <v>342</v>
          </cell>
          <cell r="C34">
            <v>2</v>
          </cell>
          <cell r="D34">
            <v>9</v>
          </cell>
          <cell r="G34">
            <v>11</v>
          </cell>
        </row>
        <row r="35">
          <cell r="A35" t="str">
            <v>小山町</v>
          </cell>
          <cell r="B35">
            <v>344</v>
          </cell>
          <cell r="C35">
            <v>1</v>
          </cell>
          <cell r="D35">
            <v>8</v>
          </cell>
          <cell r="G35">
            <v>9</v>
          </cell>
        </row>
        <row r="36">
          <cell r="A36" t="str">
            <v>吉田町</v>
          </cell>
          <cell r="B36">
            <v>424</v>
          </cell>
          <cell r="C36">
            <v>4</v>
          </cell>
          <cell r="D36">
            <v>6</v>
          </cell>
          <cell r="F36">
            <v>7</v>
          </cell>
          <cell r="G36">
            <v>17</v>
          </cell>
        </row>
        <row r="37">
          <cell r="A37" t="str">
            <v>森町</v>
          </cell>
          <cell r="B37">
            <v>461</v>
          </cell>
          <cell r="C37">
            <v>3</v>
          </cell>
          <cell r="G37">
            <v>3</v>
          </cell>
        </row>
        <row r="38">
          <cell r="A38" t="str">
            <v>中央区</v>
          </cell>
          <cell r="B38">
            <v>138</v>
          </cell>
          <cell r="C38">
            <v>95</v>
          </cell>
          <cell r="D38">
            <v>183</v>
          </cell>
          <cell r="E38">
            <v>1</v>
          </cell>
          <cell r="F38">
            <v>34</v>
          </cell>
          <cell r="G38">
            <v>313</v>
          </cell>
        </row>
        <row r="39">
          <cell r="A39" t="str">
            <v>浜名区</v>
          </cell>
          <cell r="B39">
            <v>139</v>
          </cell>
          <cell r="C39">
            <v>36</v>
          </cell>
          <cell r="D39">
            <v>34</v>
          </cell>
          <cell r="F39">
            <v>4</v>
          </cell>
          <cell r="G39">
            <v>74</v>
          </cell>
        </row>
        <row r="40">
          <cell r="A40" t="str">
            <v>天竜区</v>
          </cell>
          <cell r="B40">
            <v>140</v>
          </cell>
          <cell r="C40">
            <v>4</v>
          </cell>
          <cell r="G40">
            <v>4</v>
          </cell>
        </row>
        <row r="41">
          <cell r="A41" t="str">
            <v>東伊豆町</v>
          </cell>
          <cell r="B41">
            <v>301</v>
          </cell>
          <cell r="C41">
            <v>1</v>
          </cell>
          <cell r="G41">
            <v>1</v>
          </cell>
        </row>
        <row r="42">
          <cell r="A42" t="str">
            <v>松崎町</v>
          </cell>
          <cell r="B42">
            <v>305</v>
          </cell>
          <cell r="C42">
            <v>1</v>
          </cell>
          <cell r="G42">
            <v>1</v>
          </cell>
        </row>
        <row r="43">
          <cell r="A43" t="str">
            <v>西伊豆町</v>
          </cell>
          <cell r="B43">
            <v>306</v>
          </cell>
          <cell r="D43">
            <v>5</v>
          </cell>
          <cell r="G43">
            <v>5</v>
          </cell>
        </row>
        <row r="44">
          <cell r="A44" t="str">
            <v/>
          </cell>
          <cell r="B44" t="str">
            <v>総計</v>
          </cell>
          <cell r="C44">
            <v>602</v>
          </cell>
          <cell r="D44">
            <v>502</v>
          </cell>
          <cell r="E44">
            <v>2</v>
          </cell>
          <cell r="F44">
            <v>210</v>
          </cell>
          <cell r="G44">
            <v>1316</v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"/>
      <sheetName val="記者提供資料用"/>
      <sheetName val="11表"/>
      <sheetName val="14表"/>
      <sheetName val="11市町別マンション戸数"/>
      <sheetName val="11市町別戸数"/>
      <sheetName val="市町別戸数（記者提供用）"/>
      <sheetName val="17建築工法建て方別（木造）"/>
      <sheetName val="toukei●【地域】（資金・利用関係）"/>
      <sheetName val="toukei●【地域】（構造）"/>
      <sheetName val="市町コード"/>
      <sheetName val="地域コード"/>
      <sheetName val="Sheet1"/>
    </sheetNames>
    <sheetDataSet>
      <sheetData sheetId="0">
        <row r="2">
          <cell r="A2">
            <v>2026</v>
          </cell>
          <cell r="B2">
            <v>2</v>
          </cell>
        </row>
      </sheetData>
      <sheetData sheetId="1"/>
      <sheetData sheetId="2"/>
      <sheetData sheetId="3"/>
      <sheetData sheetId="4">
        <row r="1">
          <cell r="B1" t="str">
            <v>工事別</v>
          </cell>
          <cell r="C1" t="str">
            <v>(複数のアイテム)</v>
          </cell>
        </row>
        <row r="2">
          <cell r="B2" t="str">
            <v>建て方</v>
          </cell>
          <cell r="C2" t="str">
            <v>共同住宅</v>
          </cell>
        </row>
        <row r="3">
          <cell r="B3" t="str">
            <v>構造</v>
          </cell>
          <cell r="C3" t="str">
            <v>(複数のアイテム)</v>
          </cell>
        </row>
        <row r="4">
          <cell r="B4" t="str">
            <v>利用関係</v>
          </cell>
          <cell r="C4" t="str">
            <v>分譲住宅</v>
          </cell>
        </row>
        <row r="6">
          <cell r="B6" t="str">
            <v>合計 / 戸数</v>
          </cell>
        </row>
        <row r="7">
          <cell r="A7" t="str">
            <v>市町名</v>
          </cell>
          <cell r="B7" t="str">
            <v>都市番号</v>
          </cell>
          <cell r="C7" t="str">
            <v>集計</v>
          </cell>
        </row>
        <row r="8">
          <cell r="A8" t="str">
            <v>該当無</v>
          </cell>
          <cell r="B8" t="str">
            <v>総計</v>
          </cell>
        </row>
        <row r="9">
          <cell r="A9" t="str">
            <v/>
          </cell>
        </row>
        <row r="10">
          <cell r="A10" t="str">
            <v/>
          </cell>
        </row>
        <row r="11">
          <cell r="A11" t="str">
            <v/>
          </cell>
        </row>
        <row r="12">
          <cell r="A12" t="str">
            <v/>
          </cell>
        </row>
        <row r="13">
          <cell r="A13" t="str">
            <v/>
          </cell>
        </row>
        <row r="14">
          <cell r="A14" t="str">
            <v/>
          </cell>
        </row>
        <row r="15">
          <cell r="A15" t="str">
            <v/>
          </cell>
        </row>
        <row r="16">
          <cell r="A16" t="str">
            <v/>
          </cell>
        </row>
        <row r="17">
          <cell r="A17" t="str">
            <v/>
          </cell>
        </row>
        <row r="18">
          <cell r="A18" t="str">
            <v/>
          </cell>
        </row>
        <row r="19">
          <cell r="A19" t="str">
            <v/>
          </cell>
        </row>
        <row r="20">
          <cell r="A20" t="str">
            <v/>
          </cell>
        </row>
        <row r="21">
          <cell r="A21" t="str">
            <v/>
          </cell>
        </row>
        <row r="22">
          <cell r="A22" t="str">
            <v/>
          </cell>
        </row>
        <row r="23">
          <cell r="A23" t="str">
            <v/>
          </cell>
        </row>
        <row r="24">
          <cell r="A24" t="str">
            <v/>
          </cell>
        </row>
        <row r="25">
          <cell r="A25" t="str">
            <v/>
          </cell>
        </row>
        <row r="26">
          <cell r="A26" t="str">
            <v/>
          </cell>
        </row>
        <row r="27">
          <cell r="A27" t="str">
            <v/>
          </cell>
        </row>
        <row r="28">
          <cell r="A28" t="str">
            <v/>
          </cell>
        </row>
        <row r="29">
          <cell r="A29" t="str">
            <v/>
          </cell>
        </row>
        <row r="30">
          <cell r="A30" t="str">
            <v/>
          </cell>
        </row>
        <row r="31">
          <cell r="A31" t="str">
            <v/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</sheetData>
      <sheetData sheetId="5">
        <row r="2">
          <cell r="B2" t="str">
            <v>工事別</v>
          </cell>
          <cell r="C2" t="str">
            <v>(複数のアイテム)</v>
          </cell>
        </row>
        <row r="3">
          <cell r="C3" t="str">
            <v>持家</v>
          </cell>
        </row>
        <row r="4">
          <cell r="B4" t="str">
            <v>合計 / 戸数</v>
          </cell>
          <cell r="C4" t="str">
            <v>利用関係</v>
          </cell>
        </row>
        <row r="5">
          <cell r="A5" t="str">
            <v>市町名</v>
          </cell>
          <cell r="B5" t="str">
            <v>都市番号</v>
          </cell>
          <cell r="C5" t="str">
            <v>持家</v>
          </cell>
          <cell r="D5" t="str">
            <v>貸家</v>
          </cell>
          <cell r="E5" t="str">
            <v>給与住宅</v>
          </cell>
          <cell r="F5" t="str">
            <v>分譲住宅</v>
          </cell>
          <cell r="G5" t="str">
            <v>総計</v>
          </cell>
        </row>
        <row r="6">
          <cell r="A6" t="str">
            <v>葵区</v>
          </cell>
          <cell r="B6">
            <v>101</v>
          </cell>
          <cell r="C6">
            <v>33</v>
          </cell>
          <cell r="D6">
            <v>45</v>
          </cell>
          <cell r="F6">
            <v>10</v>
          </cell>
          <cell r="G6">
            <v>88</v>
          </cell>
        </row>
        <row r="7">
          <cell r="A7" t="str">
            <v>駿河区</v>
          </cell>
          <cell r="B7">
            <v>102</v>
          </cell>
          <cell r="C7">
            <v>22</v>
          </cell>
          <cell r="D7">
            <v>16</v>
          </cell>
          <cell r="F7">
            <v>14</v>
          </cell>
          <cell r="G7">
            <v>52</v>
          </cell>
        </row>
        <row r="8">
          <cell r="A8" t="str">
            <v>清水区</v>
          </cell>
          <cell r="B8">
            <v>103</v>
          </cell>
          <cell r="C8">
            <v>35</v>
          </cell>
          <cell r="D8">
            <v>106</v>
          </cell>
          <cell r="F8">
            <v>11</v>
          </cell>
          <cell r="G8">
            <v>152</v>
          </cell>
        </row>
        <row r="9">
          <cell r="A9" t="str">
            <v>沼津市</v>
          </cell>
          <cell r="B9">
            <v>203</v>
          </cell>
          <cell r="C9">
            <v>20</v>
          </cell>
          <cell r="D9">
            <v>18</v>
          </cell>
          <cell r="F9">
            <v>12</v>
          </cell>
          <cell r="G9">
            <v>50</v>
          </cell>
        </row>
        <row r="10">
          <cell r="A10" t="str">
            <v>熱海市</v>
          </cell>
          <cell r="B10">
            <v>205</v>
          </cell>
          <cell r="C10">
            <v>2</v>
          </cell>
          <cell r="G10">
            <v>2</v>
          </cell>
        </row>
        <row r="11">
          <cell r="A11" t="str">
            <v>三島市</v>
          </cell>
          <cell r="B11">
            <v>206</v>
          </cell>
          <cell r="C11">
            <v>15</v>
          </cell>
          <cell r="D11">
            <v>9</v>
          </cell>
          <cell r="F11">
            <v>8</v>
          </cell>
          <cell r="G11">
            <v>32</v>
          </cell>
        </row>
        <row r="12">
          <cell r="A12" t="str">
            <v>富士宮市</v>
          </cell>
          <cell r="B12">
            <v>207</v>
          </cell>
          <cell r="C12">
            <v>22</v>
          </cell>
          <cell r="D12">
            <v>11</v>
          </cell>
          <cell r="F12">
            <v>7</v>
          </cell>
          <cell r="G12">
            <v>40</v>
          </cell>
        </row>
        <row r="13">
          <cell r="A13" t="str">
            <v>伊東市</v>
          </cell>
          <cell r="B13">
            <v>208</v>
          </cell>
          <cell r="C13">
            <v>4</v>
          </cell>
          <cell r="G13">
            <v>4</v>
          </cell>
        </row>
        <row r="14">
          <cell r="A14" t="str">
            <v>島田市</v>
          </cell>
          <cell r="B14">
            <v>209</v>
          </cell>
          <cell r="C14">
            <v>15</v>
          </cell>
          <cell r="D14">
            <v>5</v>
          </cell>
          <cell r="F14">
            <v>6</v>
          </cell>
          <cell r="G14">
            <v>26</v>
          </cell>
        </row>
        <row r="15">
          <cell r="A15" t="str">
            <v>富士市</v>
          </cell>
          <cell r="B15">
            <v>210</v>
          </cell>
          <cell r="C15">
            <v>45</v>
          </cell>
          <cell r="D15">
            <v>28</v>
          </cell>
          <cell r="E15">
            <v>1</v>
          </cell>
          <cell r="F15">
            <v>17</v>
          </cell>
          <cell r="G15">
            <v>91</v>
          </cell>
        </row>
        <row r="16">
          <cell r="A16" t="str">
            <v>磐田市</v>
          </cell>
          <cell r="B16">
            <v>211</v>
          </cell>
          <cell r="C16">
            <v>22</v>
          </cell>
          <cell r="D16">
            <v>26</v>
          </cell>
          <cell r="F16">
            <v>14</v>
          </cell>
          <cell r="G16">
            <v>62</v>
          </cell>
        </row>
        <row r="17">
          <cell r="A17" t="str">
            <v>焼津市</v>
          </cell>
          <cell r="B17">
            <v>212</v>
          </cell>
          <cell r="C17">
            <v>25</v>
          </cell>
          <cell r="D17">
            <v>24</v>
          </cell>
          <cell r="F17">
            <v>16</v>
          </cell>
          <cell r="G17">
            <v>65</v>
          </cell>
        </row>
        <row r="18">
          <cell r="A18" t="str">
            <v>掛川市</v>
          </cell>
          <cell r="B18">
            <v>213</v>
          </cell>
          <cell r="C18">
            <v>15</v>
          </cell>
          <cell r="F18">
            <v>1</v>
          </cell>
          <cell r="G18">
            <v>16</v>
          </cell>
        </row>
        <row r="19">
          <cell r="A19" t="str">
            <v>藤枝市</v>
          </cell>
          <cell r="B19">
            <v>214</v>
          </cell>
          <cell r="C19">
            <v>22</v>
          </cell>
          <cell r="D19">
            <v>6</v>
          </cell>
          <cell r="F19">
            <v>6</v>
          </cell>
          <cell r="G19">
            <v>34</v>
          </cell>
        </row>
        <row r="20">
          <cell r="A20" t="str">
            <v>御殿場市</v>
          </cell>
          <cell r="B20">
            <v>215</v>
          </cell>
          <cell r="C20">
            <v>17</v>
          </cell>
          <cell r="D20">
            <v>8</v>
          </cell>
          <cell r="F20">
            <v>8</v>
          </cell>
          <cell r="G20">
            <v>33</v>
          </cell>
        </row>
        <row r="21">
          <cell r="A21" t="str">
            <v>袋井市</v>
          </cell>
          <cell r="B21">
            <v>216</v>
          </cell>
          <cell r="C21">
            <v>23</v>
          </cell>
          <cell r="D21">
            <v>15</v>
          </cell>
          <cell r="F21">
            <v>6</v>
          </cell>
          <cell r="G21">
            <v>44</v>
          </cell>
        </row>
        <row r="22">
          <cell r="A22" t="str">
            <v>下田市</v>
          </cell>
          <cell r="B22">
            <v>219</v>
          </cell>
          <cell r="C22">
            <v>2</v>
          </cell>
          <cell r="G22">
            <v>2</v>
          </cell>
        </row>
        <row r="23">
          <cell r="A23" t="str">
            <v>裾野市</v>
          </cell>
          <cell r="B23">
            <v>220</v>
          </cell>
          <cell r="C23">
            <v>3</v>
          </cell>
          <cell r="D23">
            <v>4</v>
          </cell>
          <cell r="F23">
            <v>1</v>
          </cell>
          <cell r="G23">
            <v>8</v>
          </cell>
        </row>
        <row r="24">
          <cell r="A24" t="str">
            <v>湖西市</v>
          </cell>
          <cell r="B24">
            <v>221</v>
          </cell>
          <cell r="C24">
            <v>9</v>
          </cell>
          <cell r="D24">
            <v>14</v>
          </cell>
          <cell r="F24">
            <v>2</v>
          </cell>
          <cell r="G24">
            <v>25</v>
          </cell>
        </row>
        <row r="25">
          <cell r="A25" t="str">
            <v>伊豆市</v>
          </cell>
          <cell r="B25">
            <v>222</v>
          </cell>
          <cell r="C25">
            <v>1</v>
          </cell>
          <cell r="G25">
            <v>1</v>
          </cell>
        </row>
        <row r="26">
          <cell r="A26" t="str">
            <v>御前崎市</v>
          </cell>
          <cell r="B26">
            <v>223</v>
          </cell>
          <cell r="C26">
            <v>5</v>
          </cell>
          <cell r="G26">
            <v>5</v>
          </cell>
        </row>
        <row r="27">
          <cell r="A27" t="str">
            <v>菊川市</v>
          </cell>
          <cell r="B27">
            <v>224</v>
          </cell>
          <cell r="C27">
            <v>10</v>
          </cell>
          <cell r="D27">
            <v>12</v>
          </cell>
          <cell r="F27">
            <v>7</v>
          </cell>
          <cell r="G27">
            <v>29</v>
          </cell>
        </row>
        <row r="28">
          <cell r="A28" t="str">
            <v>伊豆の国市</v>
          </cell>
          <cell r="B28">
            <v>225</v>
          </cell>
          <cell r="C28">
            <v>4</v>
          </cell>
          <cell r="F28">
            <v>2</v>
          </cell>
          <cell r="G28">
            <v>6</v>
          </cell>
        </row>
        <row r="29">
          <cell r="A29" t="str">
            <v>牧之原市</v>
          </cell>
          <cell r="B29">
            <v>226</v>
          </cell>
          <cell r="C29">
            <v>9</v>
          </cell>
          <cell r="G29">
            <v>9</v>
          </cell>
        </row>
        <row r="30">
          <cell r="A30" t="str">
            <v>函南町</v>
          </cell>
          <cell r="B30">
            <v>325</v>
          </cell>
          <cell r="C30">
            <v>2</v>
          </cell>
          <cell r="F30">
            <v>5</v>
          </cell>
          <cell r="G30">
            <v>7</v>
          </cell>
        </row>
        <row r="31">
          <cell r="A31" t="str">
            <v>清水町</v>
          </cell>
          <cell r="B31">
            <v>341</v>
          </cell>
          <cell r="C31">
            <v>8</v>
          </cell>
          <cell r="D31">
            <v>19</v>
          </cell>
          <cell r="F31">
            <v>5</v>
          </cell>
          <cell r="G31">
            <v>32</v>
          </cell>
        </row>
        <row r="32">
          <cell r="A32" t="str">
            <v>長泉町</v>
          </cell>
          <cell r="B32">
            <v>342</v>
          </cell>
          <cell r="C32">
            <v>4</v>
          </cell>
          <cell r="D32">
            <v>17</v>
          </cell>
          <cell r="F32">
            <v>2</v>
          </cell>
          <cell r="G32">
            <v>23</v>
          </cell>
        </row>
        <row r="33">
          <cell r="A33" t="str">
            <v>小山町</v>
          </cell>
          <cell r="B33">
            <v>344</v>
          </cell>
          <cell r="C33">
            <v>4</v>
          </cell>
          <cell r="F33">
            <v>2</v>
          </cell>
          <cell r="G33">
            <v>6</v>
          </cell>
        </row>
        <row r="34">
          <cell r="A34" t="str">
            <v>吉田町</v>
          </cell>
          <cell r="B34">
            <v>424</v>
          </cell>
          <cell r="C34">
            <v>7</v>
          </cell>
          <cell r="G34">
            <v>7</v>
          </cell>
        </row>
        <row r="35">
          <cell r="A35" t="str">
            <v>森町</v>
          </cell>
          <cell r="B35">
            <v>461</v>
          </cell>
          <cell r="C35">
            <v>3</v>
          </cell>
          <cell r="G35">
            <v>3</v>
          </cell>
        </row>
        <row r="36">
          <cell r="A36" t="str">
            <v>中央区</v>
          </cell>
          <cell r="B36">
            <v>138</v>
          </cell>
          <cell r="C36">
            <v>88</v>
          </cell>
          <cell r="D36">
            <v>98</v>
          </cell>
          <cell r="F36">
            <v>46</v>
          </cell>
          <cell r="G36">
            <v>232</v>
          </cell>
        </row>
        <row r="37">
          <cell r="A37" t="str">
            <v>浜名区</v>
          </cell>
          <cell r="B37">
            <v>139</v>
          </cell>
          <cell r="C37">
            <v>32</v>
          </cell>
          <cell r="D37">
            <v>28</v>
          </cell>
          <cell r="F37">
            <v>7</v>
          </cell>
          <cell r="G37">
            <v>67</v>
          </cell>
        </row>
        <row r="38">
          <cell r="A38" t="str">
            <v>天竜区</v>
          </cell>
          <cell r="B38">
            <v>140</v>
          </cell>
          <cell r="C38">
            <v>4</v>
          </cell>
          <cell r="G38">
            <v>4</v>
          </cell>
        </row>
        <row r="39">
          <cell r="A39" t="str">
            <v>東伊豆町</v>
          </cell>
          <cell r="B39">
            <v>301</v>
          </cell>
          <cell r="C39">
            <v>2</v>
          </cell>
          <cell r="G39">
            <v>2</v>
          </cell>
        </row>
        <row r="40">
          <cell r="A40" t="str">
            <v>松崎町</v>
          </cell>
          <cell r="B40">
            <v>305</v>
          </cell>
          <cell r="C40">
            <v>1</v>
          </cell>
          <cell r="G40">
            <v>1</v>
          </cell>
        </row>
        <row r="41">
          <cell r="A41" t="str">
            <v>西伊豆町</v>
          </cell>
          <cell r="B41">
            <v>306</v>
          </cell>
          <cell r="C41">
            <v>1</v>
          </cell>
          <cell r="G41">
            <v>1</v>
          </cell>
        </row>
        <row r="42">
          <cell r="A42" t="str">
            <v/>
          </cell>
          <cell r="B42" t="str">
            <v>総計</v>
          </cell>
          <cell r="C42">
            <v>536</v>
          </cell>
          <cell r="D42">
            <v>509</v>
          </cell>
          <cell r="E42">
            <v>1</v>
          </cell>
          <cell r="F42">
            <v>215</v>
          </cell>
          <cell r="G42">
            <v>1261</v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47"/>
  <sheetViews>
    <sheetView workbookViewId="0">
      <selection activeCell="J2" sqref="J2"/>
    </sheetView>
  </sheetViews>
  <sheetFormatPr defaultRowHeight="13.5"/>
  <sheetData>
    <row r="2" spans="1:8" ht="17.25">
      <c r="A2" s="1"/>
      <c r="C2" s="7"/>
      <c r="D2" s="7"/>
      <c r="E2" s="11"/>
      <c r="F2" s="11" t="s">
        <v>20</v>
      </c>
      <c r="G2" s="13" t="str">
        <f>[7]データ!A2&amp;"年"&amp;[7]データ!B2&amp;"月"</f>
        <v>2026年1月</v>
      </c>
      <c r="H2" s="14"/>
    </row>
    <row r="3" spans="1:8">
      <c r="A3" s="1"/>
      <c r="C3" s="8"/>
      <c r="D3" s="8"/>
      <c r="E3" s="8"/>
      <c r="F3" s="8"/>
      <c r="G3" s="8"/>
      <c r="H3" s="15" t="s">
        <v>5</v>
      </c>
    </row>
    <row r="4" spans="1:8">
      <c r="A4" s="1"/>
      <c r="B4" s="2" t="s">
        <v>53</v>
      </c>
      <c r="C4" s="9" t="s">
        <v>49</v>
      </c>
      <c r="D4" s="2" t="s">
        <v>47</v>
      </c>
      <c r="E4" s="2" t="s">
        <v>9</v>
      </c>
      <c r="F4" s="12" t="s">
        <v>55</v>
      </c>
      <c r="G4" s="2" t="s">
        <v>15</v>
      </c>
      <c r="H4" s="16" t="s">
        <v>17</v>
      </c>
    </row>
    <row r="5" spans="1:8">
      <c r="A5" s="1"/>
      <c r="B5" s="3" t="s">
        <v>32</v>
      </c>
      <c r="C5" s="10">
        <f>IFERROR(VLOOKUP($B5,'[7]11市町別戸数'!$A:$G,7,FALSE),0)</f>
        <v>117</v>
      </c>
      <c r="D5" s="10">
        <f>IFERROR(VLOOKUP($B5,'[7]11市町別戸数'!$A:$G,3,FALSE),0)</f>
        <v>51</v>
      </c>
      <c r="E5" s="10">
        <f>IFERROR(VLOOKUP($B5,'[7]11市町別戸数'!$A:$G,4,FALSE),0)</f>
        <v>53</v>
      </c>
      <c r="F5" s="10">
        <f>IFERROR(VLOOKUP($B5,'[7]11市町別戸数'!$A:$G,5,FALSE),0)</f>
        <v>0</v>
      </c>
      <c r="G5" s="10">
        <f>IFERROR(VLOOKUP($B5,'[7]11市町別戸数'!$A:$G,6,FALSE),0)</f>
        <v>13</v>
      </c>
      <c r="H5" s="10">
        <f>IFERROR(VLOOKUP($B5,'[7]11市町別マンション戸数'!A:C,3,FALSE),0)</f>
        <v>0</v>
      </c>
    </row>
    <row r="6" spans="1:8">
      <c r="A6" s="1"/>
      <c r="B6" s="3" t="s">
        <v>10</v>
      </c>
      <c r="C6" s="10">
        <f>IFERROR(VLOOKUP($B6,'[7]11市町別戸数'!$A:$G,7,FALSE),0)</f>
        <v>97</v>
      </c>
      <c r="D6" s="10">
        <f>IFERROR(VLOOKUP($B6,'[7]11市町別戸数'!$A:$G,3,FALSE),0)</f>
        <v>35</v>
      </c>
      <c r="E6" s="10">
        <f>IFERROR(VLOOKUP($B6,'[7]11市町別戸数'!$A:$G,4,FALSE),0)</f>
        <v>47</v>
      </c>
      <c r="F6" s="10">
        <f>IFERROR(VLOOKUP($B6,'[7]11市町別戸数'!$A:$G,5,FALSE),0)</f>
        <v>1</v>
      </c>
      <c r="G6" s="10">
        <f>IFERROR(VLOOKUP($B6,'[7]11市町別戸数'!$A:$G,6,FALSE),0)</f>
        <v>14</v>
      </c>
      <c r="H6" s="10">
        <f>IFERROR(VLOOKUP($B6,'[7]11市町別マンション戸数'!A:C,3,FALSE),0)</f>
        <v>0</v>
      </c>
    </row>
    <row r="7" spans="1:8">
      <c r="A7" s="1"/>
      <c r="B7" s="3" t="s">
        <v>8</v>
      </c>
      <c r="C7" s="10">
        <f>IFERROR(VLOOKUP($B7,'[7]11市町別戸数'!$A:$G,7,FALSE),0)</f>
        <v>62</v>
      </c>
      <c r="D7" s="10">
        <f>IFERROR(VLOOKUP($B7,'[7]11市町別戸数'!$A:$G,3,FALSE),0)</f>
        <v>43</v>
      </c>
      <c r="E7" s="10">
        <f>IFERROR(VLOOKUP($B7,'[7]11市町別戸数'!$A:$G,4,FALSE),0)</f>
        <v>8</v>
      </c>
      <c r="F7" s="10">
        <f>IFERROR(VLOOKUP($B7,'[7]11市町別戸数'!$A:$G,5,FALSE),0)</f>
        <v>0</v>
      </c>
      <c r="G7" s="10">
        <f>IFERROR(VLOOKUP($B7,'[7]11市町別戸数'!$A:$G,6,FALSE),0)</f>
        <v>11</v>
      </c>
      <c r="H7" s="10">
        <f>IFERROR(VLOOKUP($B7,'[7]11市町別マンション戸数'!A:C,3,FALSE),0)</f>
        <v>0</v>
      </c>
    </row>
    <row r="8" spans="1:8">
      <c r="A8" s="1"/>
      <c r="B8" s="3" t="s">
        <v>35</v>
      </c>
      <c r="C8" s="10">
        <f t="shared" ref="C8:H8" si="0">SUM(C5:C7)</f>
        <v>276</v>
      </c>
      <c r="D8" s="10">
        <f t="shared" si="0"/>
        <v>129</v>
      </c>
      <c r="E8" s="10">
        <f t="shared" si="0"/>
        <v>108</v>
      </c>
      <c r="F8" s="10">
        <f t="shared" si="0"/>
        <v>1</v>
      </c>
      <c r="G8" s="10">
        <f t="shared" si="0"/>
        <v>38</v>
      </c>
      <c r="H8" s="10">
        <f t="shared" si="0"/>
        <v>0</v>
      </c>
    </row>
    <row r="9" spans="1:8">
      <c r="A9" s="1"/>
      <c r="B9" s="3" t="s">
        <v>33</v>
      </c>
      <c r="C9" s="10">
        <f>IFERROR(VLOOKUP($B9,'[7]11市町別戸数'!$A:$G,7,FALSE),0)</f>
        <v>313</v>
      </c>
      <c r="D9" s="10">
        <f>IFERROR(VLOOKUP($B9,'[7]11市町別戸数'!$A:$G,3,FALSE),0)</f>
        <v>95</v>
      </c>
      <c r="E9" s="10">
        <f>IFERROR(VLOOKUP($B9,'[7]11市町別戸数'!$A:$G,4,FALSE),0)</f>
        <v>183</v>
      </c>
      <c r="F9" s="10">
        <f>IFERROR(VLOOKUP($B9,'[7]11市町別戸数'!$A:$G,5,FALSE),0)</f>
        <v>1</v>
      </c>
      <c r="G9" s="10">
        <f>IFERROR(VLOOKUP($B9,'[7]11市町別戸数'!$A:$G,6,FALSE),0)</f>
        <v>34</v>
      </c>
      <c r="H9" s="10">
        <f>IFERROR(VLOOKUP($B9,'[7]11市町別マンション戸数'!A:C,3,FALSE),0)</f>
        <v>0</v>
      </c>
    </row>
    <row r="10" spans="1:8">
      <c r="A10" s="1"/>
      <c r="B10" s="3" t="s">
        <v>27</v>
      </c>
      <c r="C10" s="10">
        <f>IFERROR(VLOOKUP($B10,'[7]11市町別戸数'!$A:$G,7,FALSE),0)</f>
        <v>74</v>
      </c>
      <c r="D10" s="10">
        <f>IFERROR(VLOOKUP($B10,'[7]11市町別戸数'!$A:$G,3,FALSE),0)</f>
        <v>36</v>
      </c>
      <c r="E10" s="10">
        <f>IFERROR(VLOOKUP($B10,'[7]11市町別戸数'!$A:$G,4,FALSE),0)</f>
        <v>34</v>
      </c>
      <c r="F10" s="10">
        <f>IFERROR(VLOOKUP($B10,'[7]11市町別戸数'!$A:$G,5,FALSE),0)</f>
        <v>0</v>
      </c>
      <c r="G10" s="10">
        <f>IFERROR(VLOOKUP($B10,'[7]11市町別戸数'!$A:$G,6,FALSE),0)</f>
        <v>4</v>
      </c>
      <c r="H10" s="10">
        <f>IFERROR(VLOOKUP($B10,'[7]11市町別マンション戸数'!A:C,3,FALSE),0)</f>
        <v>0</v>
      </c>
    </row>
    <row r="11" spans="1:8">
      <c r="A11" s="1"/>
      <c r="B11" s="3" t="s">
        <v>56</v>
      </c>
      <c r="C11" s="10">
        <f>IFERROR(VLOOKUP($B11,'[7]11市町別戸数'!$A:$G,7,FALSE),0)</f>
        <v>4</v>
      </c>
      <c r="D11" s="10">
        <f>IFERROR(VLOOKUP($B11,'[7]11市町別戸数'!$A:$G,3,FALSE),0)</f>
        <v>4</v>
      </c>
      <c r="E11" s="10">
        <f>IFERROR(VLOOKUP($B11,'[7]11市町別戸数'!$A:$G,4,FALSE),0)</f>
        <v>0</v>
      </c>
      <c r="F11" s="10">
        <f>IFERROR(VLOOKUP($B11,'[7]11市町別戸数'!$A:$G,5,FALSE),0)</f>
        <v>0</v>
      </c>
      <c r="G11" s="10">
        <f>IFERROR(VLOOKUP($B11,'[7]11市町別戸数'!$A:$G,6,FALSE),0)</f>
        <v>0</v>
      </c>
      <c r="H11" s="10">
        <f>IFERROR(VLOOKUP($B11,'[7]11市町別マンション戸数'!A:C,3,FALSE),0)</f>
        <v>0</v>
      </c>
    </row>
    <row r="12" spans="1:8">
      <c r="A12" s="1"/>
      <c r="B12" s="3" t="s">
        <v>4</v>
      </c>
      <c r="C12" s="10">
        <f t="shared" ref="C12:H12" si="1">SUM(C9:C11)</f>
        <v>391</v>
      </c>
      <c r="D12" s="10">
        <f t="shared" si="1"/>
        <v>135</v>
      </c>
      <c r="E12" s="10">
        <f t="shared" si="1"/>
        <v>217</v>
      </c>
      <c r="F12" s="10">
        <f t="shared" si="1"/>
        <v>1</v>
      </c>
      <c r="G12" s="10">
        <f t="shared" si="1"/>
        <v>38</v>
      </c>
      <c r="H12" s="10">
        <f t="shared" si="1"/>
        <v>0</v>
      </c>
    </row>
    <row r="13" spans="1:8">
      <c r="A13" s="1"/>
      <c r="B13" s="3" t="s">
        <v>7</v>
      </c>
      <c r="C13" s="10">
        <f>IFERROR(VLOOKUP($B13,'[7]11市町別戸数'!$A:$G,7,FALSE),0)</f>
        <v>46</v>
      </c>
      <c r="D13" s="10">
        <f>IFERROR(VLOOKUP($B13,'[7]11市町別戸数'!$A:$G,3,FALSE),0)</f>
        <v>24</v>
      </c>
      <c r="E13" s="10">
        <f>IFERROR(VLOOKUP($B13,'[7]11市町別戸数'!$A:$G,4,FALSE),0)</f>
        <v>18</v>
      </c>
      <c r="F13" s="10">
        <f>IFERROR(VLOOKUP($B13,'[7]11市町別戸数'!$A:$G,5,FALSE),0)</f>
        <v>0</v>
      </c>
      <c r="G13" s="10">
        <f>IFERROR(VLOOKUP($B13,'[7]11市町別戸数'!$A:$G,6,FALSE),0)</f>
        <v>4</v>
      </c>
      <c r="H13" s="10">
        <f>IFERROR(VLOOKUP($B13,'[7]11市町別マンション戸数'!A:C,3,FALSE),0)</f>
        <v>0</v>
      </c>
    </row>
    <row r="14" spans="1:8">
      <c r="A14" s="1"/>
      <c r="B14" s="3" t="s">
        <v>21</v>
      </c>
      <c r="C14" s="10">
        <f>IFERROR(VLOOKUP($B14,'[7]11市町別戸数'!$A:$G,7,FALSE),0)</f>
        <v>9</v>
      </c>
      <c r="D14" s="10">
        <f>IFERROR(VLOOKUP($B14,'[7]11市町別戸数'!$A:$G,3,FALSE),0)</f>
        <v>2</v>
      </c>
      <c r="E14" s="10">
        <f>IFERROR(VLOOKUP($B14,'[7]11市町別戸数'!$A:$G,4,FALSE),0)</f>
        <v>6</v>
      </c>
      <c r="F14" s="10">
        <f>IFERROR(VLOOKUP($B14,'[7]11市町別戸数'!$A:$G,5,FALSE),0)</f>
        <v>0</v>
      </c>
      <c r="G14" s="10">
        <f>IFERROR(VLOOKUP($B14,'[7]11市町別戸数'!$A:$G,6,FALSE),0)</f>
        <v>1</v>
      </c>
      <c r="H14" s="10">
        <f>IFERROR(VLOOKUP($B14,'[7]11市町別マンション戸数'!A:C,3,FALSE),0)</f>
        <v>0</v>
      </c>
    </row>
    <row r="15" spans="1:8">
      <c r="A15" s="1"/>
      <c r="B15" s="3" t="s">
        <v>38</v>
      </c>
      <c r="C15" s="10">
        <f>IFERROR(VLOOKUP($B15,'[7]11市町別戸数'!$A:$G,7,FALSE),0)</f>
        <v>54</v>
      </c>
      <c r="D15" s="10">
        <f>IFERROR(VLOOKUP($B15,'[7]11市町別戸数'!$A:$G,3,FALSE),0)</f>
        <v>20</v>
      </c>
      <c r="E15" s="10">
        <f>IFERROR(VLOOKUP($B15,'[7]11市町別戸数'!$A:$G,4,FALSE),0)</f>
        <v>22</v>
      </c>
      <c r="F15" s="10">
        <f>IFERROR(VLOOKUP($B15,'[7]11市町別戸数'!$A:$G,5,FALSE),0)</f>
        <v>0</v>
      </c>
      <c r="G15" s="10">
        <f>IFERROR(VLOOKUP($B15,'[7]11市町別戸数'!$A:$G,6,FALSE),0)</f>
        <v>12</v>
      </c>
      <c r="H15" s="10">
        <f>IFERROR(VLOOKUP($B15,'[7]11市町別マンション戸数'!A:C,3,FALSE),0)</f>
        <v>0</v>
      </c>
    </row>
    <row r="16" spans="1:8">
      <c r="A16" s="1"/>
      <c r="B16" s="3" t="s">
        <v>41</v>
      </c>
      <c r="C16" s="10">
        <f>IFERROR(VLOOKUP($B16,'[7]11市町別戸数'!$A:$G,7,FALSE),0)</f>
        <v>33</v>
      </c>
      <c r="D16" s="10">
        <f>IFERROR(VLOOKUP($B16,'[7]11市町別戸数'!$A:$G,3,FALSE),0)</f>
        <v>19</v>
      </c>
      <c r="E16" s="10">
        <f>IFERROR(VLOOKUP($B16,'[7]11市町別戸数'!$A:$G,4,FALSE),0)</f>
        <v>6</v>
      </c>
      <c r="F16" s="10">
        <f>IFERROR(VLOOKUP($B16,'[7]11市町別戸数'!$A:$G,5,FALSE),0)</f>
        <v>0</v>
      </c>
      <c r="G16" s="10">
        <f>IFERROR(VLOOKUP($B16,'[7]11市町別戸数'!$A:$G,6,FALSE),0)</f>
        <v>8</v>
      </c>
      <c r="H16" s="10">
        <f>IFERROR(VLOOKUP($B16,'[7]11市町別マンション戸数'!A:C,3,FALSE),0)</f>
        <v>0</v>
      </c>
    </row>
    <row r="17" spans="1:8">
      <c r="A17" s="1"/>
      <c r="B17" s="3" t="s">
        <v>45</v>
      </c>
      <c r="C17" s="10">
        <f>IFERROR(VLOOKUP($B17,'[7]11市町別戸数'!$A:$G,7,FALSE),0)</f>
        <v>7</v>
      </c>
      <c r="D17" s="10">
        <f>IFERROR(VLOOKUP($B17,'[7]11市町別戸数'!$A:$G,3,FALSE),0)</f>
        <v>6</v>
      </c>
      <c r="E17" s="10">
        <f>IFERROR(VLOOKUP($B17,'[7]11市町別戸数'!$A:$G,4,FALSE),0)</f>
        <v>0</v>
      </c>
      <c r="F17" s="10">
        <f>IFERROR(VLOOKUP($B17,'[7]11市町別戸数'!$A:$G,5,FALSE),0)</f>
        <v>0</v>
      </c>
      <c r="G17" s="10">
        <f>IFERROR(VLOOKUP($B17,'[7]11市町別戸数'!$A:$G,6,FALSE),0)</f>
        <v>1</v>
      </c>
      <c r="H17" s="10">
        <f>IFERROR(VLOOKUP($B17,'[7]11市町別マンション戸数'!A:C,3,FALSE),0)</f>
        <v>0</v>
      </c>
    </row>
    <row r="18" spans="1:8">
      <c r="A18" s="1"/>
      <c r="B18" s="3" t="s">
        <v>46</v>
      </c>
      <c r="C18" s="10">
        <f>IFERROR(VLOOKUP($B18,'[7]11市町別戸数'!$A:$G,7,FALSE),0)</f>
        <v>40</v>
      </c>
      <c r="D18" s="10">
        <f>IFERROR(VLOOKUP($B18,'[7]11市町別戸数'!$A:$G,3,FALSE),0)</f>
        <v>16</v>
      </c>
      <c r="E18" s="10">
        <f>IFERROR(VLOOKUP($B18,'[7]11市町別戸数'!$A:$G,4,FALSE),0)</f>
        <v>16</v>
      </c>
      <c r="F18" s="10">
        <f>IFERROR(VLOOKUP($B18,'[7]11市町別戸数'!$A:$G,5,FALSE),0)</f>
        <v>0</v>
      </c>
      <c r="G18" s="10">
        <f>IFERROR(VLOOKUP($B18,'[7]11市町別戸数'!$A:$G,6,FALSE),0)</f>
        <v>8</v>
      </c>
      <c r="H18" s="10">
        <f>IFERROR(VLOOKUP($B18,'[7]11市町別マンション戸数'!A:C,3,FALSE),0)</f>
        <v>0</v>
      </c>
    </row>
    <row r="19" spans="1:8">
      <c r="A19" s="1"/>
      <c r="B19" s="3" t="s">
        <v>11</v>
      </c>
      <c r="C19" s="10">
        <f>IFERROR(VLOOKUP($B19,'[7]11市町別戸数'!$A:$G,7,FALSE),0)</f>
        <v>34</v>
      </c>
      <c r="D19" s="10">
        <f>IFERROR(VLOOKUP($B19,'[7]11市町別戸数'!$A:$G,3,FALSE),0)</f>
        <v>24</v>
      </c>
      <c r="E19" s="10">
        <f>IFERROR(VLOOKUP($B19,'[7]11市町別戸数'!$A:$G,4,FALSE),0)</f>
        <v>6</v>
      </c>
      <c r="F19" s="10">
        <f>IFERROR(VLOOKUP($B19,'[7]11市町別戸数'!$A:$G,5,FALSE),0)</f>
        <v>0</v>
      </c>
      <c r="G19" s="10">
        <f>IFERROR(VLOOKUP($B19,'[7]11市町別戸数'!$A:$G,6,FALSE),0)</f>
        <v>4</v>
      </c>
      <c r="H19" s="10">
        <f>IFERROR(VLOOKUP($B19,'[7]11市町別マンション戸数'!A:C,3,FALSE),0)</f>
        <v>0</v>
      </c>
    </row>
    <row r="20" spans="1:8">
      <c r="A20" s="1"/>
      <c r="B20" s="3" t="s">
        <v>37</v>
      </c>
      <c r="C20" s="10">
        <f>IFERROR(VLOOKUP($B20,'[7]11市町別戸数'!$A:$G,7,FALSE),0)</f>
        <v>84</v>
      </c>
      <c r="D20" s="10">
        <f>IFERROR(VLOOKUP($B20,'[7]11市町別戸数'!$A:$G,3,FALSE),0)</f>
        <v>48</v>
      </c>
      <c r="E20" s="10">
        <f>IFERROR(VLOOKUP($B20,'[7]11市町別戸数'!$A:$G,4,FALSE),0)</f>
        <v>8</v>
      </c>
      <c r="F20" s="10">
        <f>IFERROR(VLOOKUP($B20,'[7]11市町別戸数'!$A:$G,5,FALSE),0)</f>
        <v>0</v>
      </c>
      <c r="G20" s="10">
        <f>IFERROR(VLOOKUP($B20,'[7]11市町別戸数'!$A:$G,6,FALSE),0)</f>
        <v>28</v>
      </c>
      <c r="H20" s="10">
        <f>IFERROR(VLOOKUP($B20,'[7]11市町別マンション戸数'!A:C,3,FALSE),0)</f>
        <v>0</v>
      </c>
    </row>
    <row r="21" spans="1:8">
      <c r="A21" s="1"/>
      <c r="B21" s="3" t="s">
        <v>26</v>
      </c>
      <c r="C21" s="10">
        <f>IFERROR(VLOOKUP($B21,'[7]11市町別戸数'!$A:$G,7,FALSE),0)</f>
        <v>43</v>
      </c>
      <c r="D21" s="10">
        <f>IFERROR(VLOOKUP($B21,'[7]11市町別戸数'!$A:$G,3,FALSE),0)</f>
        <v>31</v>
      </c>
      <c r="E21" s="10">
        <f>IFERROR(VLOOKUP($B21,'[7]11市町別戸数'!$A:$G,4,FALSE),0)</f>
        <v>4</v>
      </c>
      <c r="F21" s="10">
        <f>IFERROR(VLOOKUP($B21,'[7]11市町別戸数'!$A:$G,5,FALSE),0)</f>
        <v>0</v>
      </c>
      <c r="G21" s="10">
        <f>IFERROR(VLOOKUP($B21,'[7]11市町別戸数'!$A:$G,6,FALSE),0)</f>
        <v>8</v>
      </c>
      <c r="H21" s="10">
        <f>IFERROR(VLOOKUP($B21,'[7]11市町別マンション戸数'!A:C,3,FALSE),0)</f>
        <v>0</v>
      </c>
    </row>
    <row r="22" spans="1:8">
      <c r="A22" s="1"/>
      <c r="B22" s="3" t="s">
        <v>2</v>
      </c>
      <c r="C22" s="10">
        <f>IFERROR(VLOOKUP($B22,'[7]11市町別戸数'!$A:$G,7,FALSE),0)</f>
        <v>40</v>
      </c>
      <c r="D22" s="10">
        <f>IFERROR(VLOOKUP($B22,'[7]11市町別戸数'!$A:$G,3,FALSE),0)</f>
        <v>28</v>
      </c>
      <c r="E22" s="10">
        <f>IFERROR(VLOOKUP($B22,'[7]11市町別戸数'!$A:$G,4,FALSE),0)</f>
        <v>0</v>
      </c>
      <c r="F22" s="10">
        <f>IFERROR(VLOOKUP($B22,'[7]11市町別戸数'!$A:$G,5,FALSE),0)</f>
        <v>0</v>
      </c>
      <c r="G22" s="10">
        <f>IFERROR(VLOOKUP($B22,'[7]11市町別戸数'!$A:$G,6,FALSE),0)</f>
        <v>12</v>
      </c>
      <c r="H22" s="10">
        <f>IFERROR(VLOOKUP($B22,'[7]11市町別マンション戸数'!A:C,3,FALSE),0)</f>
        <v>0</v>
      </c>
    </row>
    <row r="23" spans="1:8">
      <c r="A23" s="1"/>
      <c r="B23" s="3" t="s">
        <v>39</v>
      </c>
      <c r="C23" s="10">
        <f>IFERROR(VLOOKUP($B23,'[7]11市町別戸数'!$A:$G,7,FALSE),0)</f>
        <v>37</v>
      </c>
      <c r="D23" s="10">
        <f>IFERROR(VLOOKUP($B23,'[7]11市町別戸数'!$A:$G,3,FALSE),0)</f>
        <v>17</v>
      </c>
      <c r="E23" s="10">
        <f>IFERROR(VLOOKUP($B23,'[7]11市町別戸数'!$A:$G,4,FALSE),0)</f>
        <v>16</v>
      </c>
      <c r="F23" s="10">
        <f>IFERROR(VLOOKUP($B23,'[7]11市町別戸数'!$A:$G,5,FALSE),0)</f>
        <v>0</v>
      </c>
      <c r="G23" s="10">
        <f>IFERROR(VLOOKUP($B23,'[7]11市町別戸数'!$A:$G,6,FALSE),0)</f>
        <v>4</v>
      </c>
      <c r="H23" s="10">
        <f>IFERROR(VLOOKUP($B23,'[7]11市町別マンション戸数'!A:C,3,FALSE),0)</f>
        <v>0</v>
      </c>
    </row>
    <row r="24" spans="1:8">
      <c r="A24" s="1"/>
      <c r="B24" s="3" t="s">
        <v>48</v>
      </c>
      <c r="C24" s="10">
        <f>IFERROR(VLOOKUP($B24,'[7]11市町別戸数'!$A:$G,7,FALSE),0)</f>
        <v>22</v>
      </c>
      <c r="D24" s="10">
        <f>IFERROR(VLOOKUP($B24,'[7]11市町別戸数'!$A:$G,3,FALSE),0)</f>
        <v>9</v>
      </c>
      <c r="E24" s="10">
        <f>IFERROR(VLOOKUP($B24,'[7]11市町別戸数'!$A:$G,4,FALSE),0)</f>
        <v>13</v>
      </c>
      <c r="F24" s="10">
        <f>IFERROR(VLOOKUP($B24,'[7]11市町別戸数'!$A:$G,5,FALSE),0)</f>
        <v>0</v>
      </c>
      <c r="G24" s="10">
        <f>IFERROR(VLOOKUP($B24,'[7]11市町別戸数'!$A:$G,6,FALSE),0)</f>
        <v>0</v>
      </c>
      <c r="H24" s="10">
        <f>IFERROR(VLOOKUP($B24,'[7]11市町別マンション戸数'!A:C,3,FALSE),0)</f>
        <v>0</v>
      </c>
    </row>
    <row r="25" spans="1:8">
      <c r="A25" s="1"/>
      <c r="B25" s="3" t="s">
        <v>22</v>
      </c>
      <c r="C25" s="10">
        <f>IFERROR(VLOOKUP($B25,'[7]11市町別戸数'!$A:$G,7,FALSE),0)</f>
        <v>38</v>
      </c>
      <c r="D25" s="10">
        <f>IFERROR(VLOOKUP($B25,'[7]11市町別戸数'!$A:$G,3,FALSE),0)</f>
        <v>21</v>
      </c>
      <c r="E25" s="10">
        <f>IFERROR(VLOOKUP($B25,'[7]11市町別戸数'!$A:$G,4,FALSE),0)</f>
        <v>8</v>
      </c>
      <c r="F25" s="10">
        <f>IFERROR(VLOOKUP($B25,'[7]11市町別戸数'!$A:$G,5,FALSE),0)</f>
        <v>0</v>
      </c>
      <c r="G25" s="10">
        <f>IFERROR(VLOOKUP($B25,'[7]11市町別戸数'!$A:$G,6,FALSE),0)</f>
        <v>9</v>
      </c>
      <c r="H25" s="10">
        <f>IFERROR(VLOOKUP($B25,'[7]11市町別マンション戸数'!A:C,3,FALSE),0)</f>
        <v>0</v>
      </c>
    </row>
    <row r="26" spans="1:8">
      <c r="A26" s="1"/>
      <c r="B26" s="3" t="s">
        <v>42</v>
      </c>
      <c r="C26" s="10">
        <f>IFERROR(VLOOKUP($B26,'[7]11市町別戸数'!$A:$G,7,FALSE),0)</f>
        <v>8</v>
      </c>
      <c r="D26" s="10">
        <f>IFERROR(VLOOKUP($B26,'[7]11市町別戸数'!$A:$G,3,FALSE),0)</f>
        <v>4</v>
      </c>
      <c r="E26" s="10">
        <f>IFERROR(VLOOKUP($B26,'[7]11市町別戸数'!$A:$G,4,FALSE),0)</f>
        <v>4</v>
      </c>
      <c r="F26" s="10">
        <f>IFERROR(VLOOKUP($B26,'[7]11市町別戸数'!$A:$G,5,FALSE),0)</f>
        <v>0</v>
      </c>
      <c r="G26" s="10">
        <f>IFERROR(VLOOKUP($B26,'[7]11市町別戸数'!$A:$G,6,FALSE),0)</f>
        <v>0</v>
      </c>
      <c r="H26" s="10">
        <f>IFERROR(VLOOKUP($B26,'[7]11市町別マンション戸数'!A:C,3,FALSE),0)</f>
        <v>0</v>
      </c>
    </row>
    <row r="27" spans="1:8">
      <c r="A27" s="1"/>
      <c r="B27" s="3" t="s">
        <v>36</v>
      </c>
      <c r="C27" s="10">
        <f>IFERROR(VLOOKUP($B27,'[7]11市町別戸数'!$A:$G,7,FALSE),0)</f>
        <v>7</v>
      </c>
      <c r="D27" s="10">
        <f>IFERROR(VLOOKUP($B27,'[7]11市町別戸数'!$A:$G,3,FALSE),0)</f>
        <v>5</v>
      </c>
      <c r="E27" s="10">
        <f>IFERROR(VLOOKUP($B27,'[7]11市町別戸数'!$A:$G,4,FALSE),0)</f>
        <v>0</v>
      </c>
      <c r="F27" s="10">
        <f>IFERROR(VLOOKUP($B27,'[7]11市町別戸数'!$A:$G,5,FALSE),0)</f>
        <v>0</v>
      </c>
      <c r="G27" s="10">
        <f>IFERROR(VLOOKUP($B27,'[7]11市町別戸数'!$A:$G,6,FALSE),0)</f>
        <v>2</v>
      </c>
      <c r="H27" s="10">
        <f>IFERROR(VLOOKUP($B27,'[7]11市町別マンション戸数'!A:C,3,FALSE),0)</f>
        <v>0</v>
      </c>
    </row>
    <row r="28" spans="1:8">
      <c r="A28" s="1"/>
      <c r="B28" s="3" t="s">
        <v>0</v>
      </c>
      <c r="C28" s="10">
        <f>IFERROR(VLOOKUP($B28,'[7]11市町別戸数'!$A:$G,7,FALSE),0)</f>
        <v>26</v>
      </c>
      <c r="D28" s="10">
        <f>IFERROR(VLOOKUP($B28,'[7]11市町別戸数'!$A:$G,3,FALSE),0)</f>
        <v>12</v>
      </c>
      <c r="E28" s="10">
        <f>IFERROR(VLOOKUP($B28,'[7]11市町別戸数'!$A:$G,4,FALSE),0)</f>
        <v>4</v>
      </c>
      <c r="F28" s="10">
        <f>IFERROR(VLOOKUP($B28,'[7]11市町別戸数'!$A:$G,5,FALSE),0)</f>
        <v>0</v>
      </c>
      <c r="G28" s="10">
        <f>IFERROR(VLOOKUP($B28,'[7]11市町別戸数'!$A:$G,6,FALSE),0)</f>
        <v>10</v>
      </c>
      <c r="H28" s="10">
        <f>IFERROR(VLOOKUP($B28,'[7]11市町別マンション戸数'!A:C,3,FALSE),0)</f>
        <v>0</v>
      </c>
    </row>
    <row r="29" spans="1:8">
      <c r="A29" s="1"/>
      <c r="B29" s="3" t="s">
        <v>43</v>
      </c>
      <c r="C29" s="10">
        <f>IFERROR(VLOOKUP($B29,'[7]11市町別戸数'!$A:$G,7,FALSE),0)</f>
        <v>1</v>
      </c>
      <c r="D29" s="10">
        <f>IFERROR(VLOOKUP($B29,'[7]11市町別戸数'!$A:$G,3,FALSE),0)</f>
        <v>1</v>
      </c>
      <c r="E29" s="10">
        <f>IFERROR(VLOOKUP($B29,'[7]11市町別戸数'!$A:$G,4,FALSE),0)</f>
        <v>0</v>
      </c>
      <c r="F29" s="10">
        <f>IFERROR(VLOOKUP($B29,'[7]11市町別戸数'!$A:$G,5,FALSE),0)</f>
        <v>0</v>
      </c>
      <c r="G29" s="10">
        <f>IFERROR(VLOOKUP($B29,'[7]11市町別戸数'!$A:$G,6,FALSE),0)</f>
        <v>0</v>
      </c>
      <c r="H29" s="10">
        <f>IFERROR(VLOOKUP($B29,'[7]11市町別マンション戸数'!A:C,3,FALSE),0)</f>
        <v>0</v>
      </c>
    </row>
    <row r="30" spans="1:8">
      <c r="A30" s="1"/>
      <c r="B30" s="3" t="s">
        <v>29</v>
      </c>
      <c r="C30" s="10">
        <f>IFERROR(VLOOKUP($B30,'[7]11市町別戸数'!$A:$G,7,FALSE),0)</f>
        <v>5</v>
      </c>
      <c r="D30" s="10">
        <f>IFERROR(VLOOKUP($B30,'[7]11市町別戸数'!$A:$G,3,FALSE),0)</f>
        <v>5</v>
      </c>
      <c r="E30" s="10">
        <f>IFERROR(VLOOKUP($B30,'[7]11市町別戸数'!$A:$G,4,FALSE),0)</f>
        <v>0</v>
      </c>
      <c r="F30" s="10">
        <f>IFERROR(VLOOKUP($B30,'[7]11市町別戸数'!$A:$G,5,FALSE),0)</f>
        <v>0</v>
      </c>
      <c r="G30" s="10">
        <f>IFERROR(VLOOKUP($B30,'[7]11市町別戸数'!$A:$G,6,FALSE),0)</f>
        <v>0</v>
      </c>
      <c r="H30" s="10">
        <f>IFERROR(VLOOKUP($B30,'[7]11市町別マンション戸数'!A:C,3,FALSE),0)</f>
        <v>0</v>
      </c>
    </row>
    <row r="31" spans="1:8">
      <c r="A31" s="1"/>
      <c r="B31" s="3" t="s">
        <v>23</v>
      </c>
      <c r="C31" s="10">
        <f>IFERROR(VLOOKUP($B31,'[7]11市町別戸数'!$A:$G,7,FALSE),0)</f>
        <v>17</v>
      </c>
      <c r="D31" s="10">
        <f>IFERROR(VLOOKUP($B31,'[7]11市町別戸数'!$A:$G,3,FALSE),0)</f>
        <v>6</v>
      </c>
      <c r="E31" s="10">
        <f>IFERROR(VLOOKUP($B31,'[7]11市町別戸数'!$A:$G,4,FALSE),0)</f>
        <v>10</v>
      </c>
      <c r="F31" s="10">
        <f>IFERROR(VLOOKUP($B31,'[7]11市町別戸数'!$A:$G,5,FALSE),0)</f>
        <v>0</v>
      </c>
      <c r="G31" s="10">
        <f>IFERROR(VLOOKUP($B31,'[7]11市町別戸数'!$A:$G,6,FALSE),0)</f>
        <v>1</v>
      </c>
      <c r="H31" s="10">
        <f>IFERROR(VLOOKUP($B31,'[7]11市町別マンション戸数'!A:C,3,FALSE),0)</f>
        <v>0</v>
      </c>
    </row>
    <row r="32" spans="1:8">
      <c r="A32" s="1"/>
      <c r="B32" s="3" t="s">
        <v>16</v>
      </c>
      <c r="C32" s="10">
        <f>IFERROR(VLOOKUP($B32,'[7]11市町別戸数'!$A:$G,7,FALSE),0)</f>
        <v>12</v>
      </c>
      <c r="D32" s="10">
        <f>IFERROR(VLOOKUP($B32,'[7]11市町別戸数'!$A:$G,3,FALSE),0)</f>
        <v>8</v>
      </c>
      <c r="E32" s="10">
        <f>IFERROR(VLOOKUP($B32,'[7]11市町別戸数'!$A:$G,4,FALSE),0)</f>
        <v>0</v>
      </c>
      <c r="F32" s="10">
        <f>IFERROR(VLOOKUP($B32,'[7]11市町別戸数'!$A:$G,5,FALSE),0)</f>
        <v>0</v>
      </c>
      <c r="G32" s="10">
        <f>IFERROR(VLOOKUP($B32,'[7]11市町別戸数'!$A:$G,6,FALSE),0)</f>
        <v>4</v>
      </c>
      <c r="H32" s="10">
        <f>IFERROR(VLOOKUP($B32,'[7]11市町別マンション戸数'!A:C,3,FALSE),0)</f>
        <v>0</v>
      </c>
    </row>
    <row r="33" spans="1:8">
      <c r="A33" s="1"/>
      <c r="B33" s="3" t="s">
        <v>25</v>
      </c>
      <c r="C33" s="10">
        <f>IFERROR(VLOOKUP($B33,'[7]11市町別戸数'!$A:$G,7,FALSE),0)</f>
        <v>6</v>
      </c>
      <c r="D33" s="10">
        <f>IFERROR(VLOOKUP($B33,'[7]11市町別戸数'!$A:$G,3,FALSE),0)</f>
        <v>4</v>
      </c>
      <c r="E33" s="10">
        <f>IFERROR(VLOOKUP($B33,'[7]11市町別戸数'!$A:$G,4,FALSE),0)</f>
        <v>0</v>
      </c>
      <c r="F33" s="10">
        <f>IFERROR(VLOOKUP($B33,'[7]11市町別戸数'!$A:$G,5,FALSE),0)</f>
        <v>0</v>
      </c>
      <c r="G33" s="10">
        <f>IFERROR(VLOOKUP($B33,'[7]11市町別戸数'!$A:$G,6,FALSE),0)</f>
        <v>2</v>
      </c>
      <c r="H33" s="10">
        <f>IFERROR(VLOOKUP($B33,'[7]11市町別マンション戸数'!A:C,3,FALSE),0)</f>
        <v>0</v>
      </c>
    </row>
    <row r="34" spans="1:8">
      <c r="A34" s="1"/>
      <c r="B34" s="3" t="s">
        <v>14</v>
      </c>
      <c r="C34" s="10">
        <f>IFERROR(VLOOKUP($B34,'[7]11市町別戸数'!$A:$G,7,FALSE),0)</f>
        <v>1</v>
      </c>
      <c r="D34" s="10">
        <f>IFERROR(VLOOKUP($B34,'[7]11市町別戸数'!$A:$G,3,FALSE),0)</f>
        <v>1</v>
      </c>
      <c r="E34" s="10">
        <f>IFERROR(VLOOKUP($B34,'[7]11市町別戸数'!$A:$G,4,FALSE),0)</f>
        <v>0</v>
      </c>
      <c r="F34" s="10">
        <f>IFERROR(VLOOKUP($B34,'[7]11市町別戸数'!$A:$G,5,FALSE),0)</f>
        <v>0</v>
      </c>
      <c r="G34" s="10">
        <f>IFERROR(VLOOKUP($B34,'[7]11市町別戸数'!$A:$G,6,FALSE),0)</f>
        <v>0</v>
      </c>
      <c r="H34" s="10">
        <f>IFERROR(VLOOKUP($B34,'[7]11市町別マンション戸数'!A:C,3,FALSE),0)</f>
        <v>0</v>
      </c>
    </row>
    <row r="35" spans="1:8">
      <c r="A35" s="1"/>
      <c r="B35" s="4" t="s">
        <v>52</v>
      </c>
      <c r="C35" s="10">
        <f>IFERROR(VLOOKUP($B35,'[7]11市町別戸数'!$A:$G,7,FALSE),0)</f>
        <v>1</v>
      </c>
      <c r="D35" s="10">
        <f>IFERROR(VLOOKUP($B35,'[7]11市町別戸数'!$A:$G,3,FALSE),0)</f>
        <v>0</v>
      </c>
      <c r="E35" s="10">
        <f>IFERROR(VLOOKUP($B35,'[7]11市町別戸数'!$A:$G,4,FALSE),0)</f>
        <v>0</v>
      </c>
      <c r="F35" s="10">
        <f>IFERROR(VLOOKUP($B35,'[7]11市町別戸数'!$A:$G,5,FALSE),0)</f>
        <v>0</v>
      </c>
      <c r="G35" s="10">
        <f>IFERROR(VLOOKUP($B35,'[7]11市町別戸数'!$A:$G,6,FALSE),0)</f>
        <v>1</v>
      </c>
      <c r="H35" s="10">
        <f>IFERROR(VLOOKUP($B35,'[7]11市町別マンション戸数'!A:C,3,FALSE),0)</f>
        <v>0</v>
      </c>
    </row>
    <row r="36" spans="1:8">
      <c r="A36" s="1"/>
      <c r="B36" s="3" t="s">
        <v>50</v>
      </c>
      <c r="C36" s="10">
        <f>IFERROR(VLOOKUP($B36,'[7]11市町別戸数'!$A:$G,7,FALSE),0)</f>
        <v>1</v>
      </c>
      <c r="D36" s="10">
        <f>IFERROR(VLOOKUP($B36,'[7]11市町別戸数'!$A:$G,3,FALSE),0)</f>
        <v>1</v>
      </c>
      <c r="E36" s="10">
        <f>IFERROR(VLOOKUP($B36,'[7]11市町別戸数'!$A:$G,4,FALSE),0)</f>
        <v>0</v>
      </c>
      <c r="F36" s="10">
        <f>IFERROR(VLOOKUP($B36,'[7]11市町別戸数'!$A:$G,5,FALSE),0)</f>
        <v>0</v>
      </c>
      <c r="G36" s="10">
        <f>IFERROR(VLOOKUP($B36,'[7]11市町別戸数'!$A:$G,6,FALSE),0)</f>
        <v>0</v>
      </c>
      <c r="H36" s="10">
        <f>IFERROR(VLOOKUP($B36,'[7]11市町別マンション戸数'!A:C,3,FALSE),0)</f>
        <v>0</v>
      </c>
    </row>
    <row r="37" spans="1:8">
      <c r="A37" s="1"/>
      <c r="B37" s="3" t="s">
        <v>12</v>
      </c>
      <c r="C37" s="10">
        <f>IFERROR(VLOOKUP($B37,'[7]11市町別戸数'!$A:$G,7,FALSE),0)</f>
        <v>1</v>
      </c>
      <c r="D37" s="10">
        <f>IFERROR(VLOOKUP($B37,'[7]11市町別戸数'!$A:$G,3,FALSE),0)</f>
        <v>1</v>
      </c>
      <c r="E37" s="10">
        <f>IFERROR(VLOOKUP($B37,'[7]11市町別戸数'!$A:$G,4,FALSE),0)</f>
        <v>0</v>
      </c>
      <c r="F37" s="10">
        <f>IFERROR(VLOOKUP($B37,'[7]11市町別戸数'!$A:$G,5,FALSE),0)</f>
        <v>0</v>
      </c>
      <c r="G37" s="10">
        <f>IFERROR(VLOOKUP($B37,'[7]11市町別戸数'!$A:$G,6,FALSE),0)</f>
        <v>0</v>
      </c>
      <c r="H37" s="10">
        <f>IFERROR(VLOOKUP($B37,'[7]11市町別マンション戸数'!A:C,3,FALSE),0)</f>
        <v>0</v>
      </c>
    </row>
    <row r="38" spans="1:8">
      <c r="A38" s="1"/>
      <c r="B38" s="4" t="s">
        <v>30</v>
      </c>
      <c r="C38" s="10">
        <f>IFERROR(VLOOKUP($B38,'[7]11市町別戸数'!$A:$G,7,FALSE),0)</f>
        <v>5</v>
      </c>
      <c r="D38" s="10">
        <f>IFERROR(VLOOKUP($B38,'[7]11市町別戸数'!$A:$G,3,FALSE),0)</f>
        <v>0</v>
      </c>
      <c r="E38" s="10">
        <f>IFERROR(VLOOKUP($B38,'[7]11市町別戸数'!$A:$G,4,FALSE),0)</f>
        <v>5</v>
      </c>
      <c r="F38" s="10">
        <f>IFERROR(VLOOKUP($B38,'[7]11市町別戸数'!$A:$G,5,FALSE),0)</f>
        <v>0</v>
      </c>
      <c r="G38" s="10">
        <f>IFERROR(VLOOKUP($B38,'[7]11市町別戸数'!$A:$G,6,FALSE),0)</f>
        <v>0</v>
      </c>
      <c r="H38" s="10">
        <f>IFERROR(VLOOKUP($B38,'[7]11市町別マンション戸数'!A:C,3,FALSE),0)</f>
        <v>0</v>
      </c>
    </row>
    <row r="39" spans="1:8">
      <c r="A39" s="1"/>
      <c r="B39" s="3" t="s">
        <v>24</v>
      </c>
      <c r="C39" s="10">
        <f>IFERROR(VLOOKUP($B39,'[7]11市町別戸数'!$A:$G,7,FALSE),0)</f>
        <v>6</v>
      </c>
      <c r="D39" s="10">
        <f>IFERROR(VLOOKUP($B39,'[7]11市町別戸数'!$A:$G,3,FALSE),0)</f>
        <v>2</v>
      </c>
      <c r="E39" s="10">
        <f>IFERROR(VLOOKUP($B39,'[7]11市町別戸数'!$A:$G,4,FALSE),0)</f>
        <v>0</v>
      </c>
      <c r="F39" s="10">
        <f>IFERROR(VLOOKUP($B39,'[7]11市町別戸数'!$A:$G,5,FALSE),0)</f>
        <v>0</v>
      </c>
      <c r="G39" s="10">
        <f>IFERROR(VLOOKUP($B39,'[7]11市町別戸数'!$A:$G,6,FALSE),0)</f>
        <v>4</v>
      </c>
      <c r="H39" s="10">
        <f>IFERROR(VLOOKUP($B39,'[7]11市町別マンション戸数'!A:C,3,FALSE),0)</f>
        <v>0</v>
      </c>
    </row>
    <row r="40" spans="1:8">
      <c r="A40" s="1"/>
      <c r="B40" s="3" t="s">
        <v>44</v>
      </c>
      <c r="C40" s="10">
        <f>IFERROR(VLOOKUP($B40,'[7]11市町別戸数'!$A:$G,7,FALSE),0)</f>
        <v>25</v>
      </c>
      <c r="D40" s="10">
        <f>IFERROR(VLOOKUP($B40,'[7]11市町別戸数'!$A:$G,3,FALSE),0)</f>
        <v>13</v>
      </c>
      <c r="E40" s="10">
        <f>IFERROR(VLOOKUP($B40,'[7]11市町別戸数'!$A:$G,4,FALSE),0)</f>
        <v>8</v>
      </c>
      <c r="F40" s="10">
        <f>IFERROR(VLOOKUP($B40,'[7]11市町別戸数'!$A:$G,5,FALSE),0)</f>
        <v>0</v>
      </c>
      <c r="G40" s="10">
        <f>IFERROR(VLOOKUP($B40,'[7]11市町別戸数'!$A:$G,6,FALSE),0)</f>
        <v>4</v>
      </c>
      <c r="H40" s="10">
        <f>IFERROR(VLOOKUP($B40,'[7]11市町別マンション戸数'!A:C,3,FALSE),0)</f>
        <v>0</v>
      </c>
    </row>
    <row r="41" spans="1:8">
      <c r="A41" s="1"/>
      <c r="B41" s="3" t="s">
        <v>13</v>
      </c>
      <c r="C41" s="10">
        <f>IFERROR(VLOOKUP($B41,'[7]11市町別戸数'!$A:$G,7,FALSE),0)</f>
        <v>11</v>
      </c>
      <c r="D41" s="10">
        <f>IFERROR(VLOOKUP($B41,'[7]11市町別戸数'!$A:$G,3,FALSE),0)</f>
        <v>2</v>
      </c>
      <c r="E41" s="10">
        <f>IFERROR(VLOOKUP($B41,'[7]11市町別戸数'!$A:$G,4,FALSE),0)</f>
        <v>9</v>
      </c>
      <c r="F41" s="10">
        <f>IFERROR(VLOOKUP($B41,'[7]11市町別戸数'!$A:$G,5,FALSE),0)</f>
        <v>0</v>
      </c>
      <c r="G41" s="10">
        <f>IFERROR(VLOOKUP($B41,'[7]11市町別戸数'!$A:$G,6,FALSE),0)</f>
        <v>0</v>
      </c>
      <c r="H41" s="10">
        <f>IFERROR(VLOOKUP($B41,'[7]11市町別マンション戸数'!A:C,3,FALSE),0)</f>
        <v>0</v>
      </c>
    </row>
    <row r="42" spans="1:8">
      <c r="A42" s="1"/>
      <c r="B42" s="3" t="s">
        <v>3</v>
      </c>
      <c r="C42" s="10">
        <f>IFERROR(VLOOKUP($B42,'[7]11市町別戸数'!$A:$G,7,FALSE),0)</f>
        <v>9</v>
      </c>
      <c r="D42" s="10">
        <f>IFERROR(VLOOKUP($B42,'[7]11市町別戸数'!$A:$G,3,FALSE),0)</f>
        <v>1</v>
      </c>
      <c r="E42" s="10">
        <f>IFERROR(VLOOKUP($B42,'[7]11市町別戸数'!$A:$G,4,FALSE),0)</f>
        <v>8</v>
      </c>
      <c r="F42" s="10">
        <f>IFERROR(VLOOKUP($B42,'[7]11市町別戸数'!$A:$G,5,FALSE),0)</f>
        <v>0</v>
      </c>
      <c r="G42" s="10">
        <f>IFERROR(VLOOKUP($B42,'[7]11市町別戸数'!$A:$G,6,FALSE),0)</f>
        <v>0</v>
      </c>
      <c r="H42" s="10">
        <f>IFERROR(VLOOKUP($B42,'[7]11市町別マンション戸数'!A:C,3,FALSE),0)</f>
        <v>0</v>
      </c>
    </row>
    <row r="43" spans="1:8">
      <c r="A43" s="1"/>
      <c r="B43" s="3" t="s">
        <v>40</v>
      </c>
      <c r="C43" s="10">
        <f>IFERROR(VLOOKUP($B43,'[7]11市町別戸数'!$A:$G,7,FALSE),0)</f>
        <v>17</v>
      </c>
      <c r="D43" s="10">
        <f>IFERROR(VLOOKUP($B43,'[7]11市町別戸数'!$A:$G,3,FALSE),0)</f>
        <v>4</v>
      </c>
      <c r="E43" s="10">
        <f>IFERROR(VLOOKUP($B43,'[7]11市町別戸数'!$A:$G,4,FALSE),0)</f>
        <v>6</v>
      </c>
      <c r="F43" s="10">
        <f>IFERROR(VLOOKUP($B43,'[7]11市町別戸数'!$A:$G,5,FALSE),0)</f>
        <v>0</v>
      </c>
      <c r="G43" s="10">
        <f>IFERROR(VLOOKUP($B43,'[7]11市町別戸数'!$A:$G,6,FALSE),0)</f>
        <v>7</v>
      </c>
      <c r="H43" s="10">
        <f>IFERROR(VLOOKUP($B43,'[7]11市町別マンション戸数'!A:C,3,FALSE),0)</f>
        <v>0</v>
      </c>
    </row>
    <row r="44" spans="1:8">
      <c r="A44" s="1"/>
      <c r="B44" s="3" t="s">
        <v>1</v>
      </c>
      <c r="C44" s="10">
        <f>IFERROR(VLOOKUP($B44,'[7]11市町別戸数'!$A:$G,7,FALSE),0)</f>
        <v>0</v>
      </c>
      <c r="D44" s="10">
        <f>IFERROR(VLOOKUP($B44,'[7]11市町別戸数'!$A:$G,3,FALSE),0)</f>
        <v>0</v>
      </c>
      <c r="E44" s="10">
        <f>IFERROR(VLOOKUP($B44,'[7]11市町別戸数'!$A:$G,4,FALSE),0)</f>
        <v>0</v>
      </c>
      <c r="F44" s="10">
        <f>IFERROR(VLOOKUP($B44,'[7]11市町別戸数'!$A:$G,5,FALSE),0)</f>
        <v>0</v>
      </c>
      <c r="G44" s="10">
        <f>IFERROR(VLOOKUP($B44,'[7]11市町別戸数'!$A:$G,6,FALSE),0)</f>
        <v>0</v>
      </c>
      <c r="H44" s="10">
        <f>IFERROR(VLOOKUP($B44,'[7]11市町別マンション戸数'!A:C,3,FALSE),0)</f>
        <v>0</v>
      </c>
    </row>
    <row r="45" spans="1:8">
      <c r="A45" s="1"/>
      <c r="B45" s="5" t="s">
        <v>51</v>
      </c>
      <c r="C45" s="10">
        <f>IFERROR(VLOOKUP($B45,'[7]11市町別戸数'!$A:$G,7,FALSE),0)</f>
        <v>3</v>
      </c>
      <c r="D45" s="10">
        <f>IFERROR(VLOOKUP($B45,'[7]11市町別戸数'!$A:$G,3,FALSE),0)</f>
        <v>3</v>
      </c>
      <c r="E45" s="10">
        <f>IFERROR(VLOOKUP($B45,'[7]11市町別戸数'!$A:$G,4,FALSE),0)</f>
        <v>0</v>
      </c>
      <c r="F45" s="10">
        <f>IFERROR(VLOOKUP($B45,'[7]11市町別戸数'!$A:$G,5,FALSE),0)</f>
        <v>0</v>
      </c>
      <c r="G45" s="10">
        <f>IFERROR(VLOOKUP($B45,'[7]11市町別戸数'!$A:$G,6,FALSE),0)</f>
        <v>0</v>
      </c>
      <c r="H45" s="10">
        <f>IFERROR(VLOOKUP($B45,'[7]11市町別マンション戸数'!A:C,3,FALSE),0)</f>
        <v>0</v>
      </c>
    </row>
    <row r="46" spans="1:8">
      <c r="A46" s="1"/>
      <c r="B46" s="6" t="s">
        <v>18</v>
      </c>
      <c r="C46" s="10">
        <f t="shared" ref="C46:H46" si="2">SUM(C5:C45)-C8-C12</f>
        <v>1316</v>
      </c>
      <c r="D46" s="10">
        <f t="shared" si="2"/>
        <v>602</v>
      </c>
      <c r="E46" s="10">
        <f t="shared" si="2"/>
        <v>502</v>
      </c>
      <c r="F46" s="10">
        <f t="shared" si="2"/>
        <v>2</v>
      </c>
      <c r="G46" s="10">
        <f t="shared" si="2"/>
        <v>210</v>
      </c>
      <c r="H46" s="10">
        <f t="shared" si="2"/>
        <v>0</v>
      </c>
    </row>
    <row r="47" spans="1:8">
      <c r="A47" s="1"/>
    </row>
  </sheetData>
  <phoneticPr fontId="4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47"/>
  <sheetViews>
    <sheetView workbookViewId="0">
      <selection activeCell="J2" sqref="J2"/>
    </sheetView>
  </sheetViews>
  <sheetFormatPr defaultRowHeight="13.5"/>
  <sheetData>
    <row r="2" spans="1:8" ht="17.25">
      <c r="A2" s="1"/>
      <c r="C2" s="7"/>
      <c r="D2" s="7"/>
      <c r="E2" s="11"/>
      <c r="F2" s="11" t="s">
        <v>20</v>
      </c>
      <c r="G2" s="13" t="str">
        <f>[8]データ!A2&amp;"年"&amp;[8]データ!B2&amp;"月"</f>
        <v>2026年2月</v>
      </c>
      <c r="H2" s="14"/>
    </row>
    <row r="3" spans="1:8">
      <c r="A3" s="1"/>
      <c r="C3" s="8"/>
      <c r="D3" s="8"/>
      <c r="E3" s="8"/>
      <c r="F3" s="8"/>
      <c r="G3" s="8"/>
      <c r="H3" s="15" t="s">
        <v>5</v>
      </c>
    </row>
    <row r="4" spans="1:8">
      <c r="A4" s="1"/>
      <c r="B4" s="2" t="s">
        <v>53</v>
      </c>
      <c r="C4" s="9" t="s">
        <v>49</v>
      </c>
      <c r="D4" s="2" t="s">
        <v>47</v>
      </c>
      <c r="E4" s="2" t="s">
        <v>9</v>
      </c>
      <c r="F4" s="12" t="s">
        <v>55</v>
      </c>
      <c r="G4" s="2" t="s">
        <v>15</v>
      </c>
      <c r="H4" s="16" t="s">
        <v>17</v>
      </c>
    </row>
    <row r="5" spans="1:8">
      <c r="A5" s="1"/>
      <c r="B5" s="3" t="s">
        <v>32</v>
      </c>
      <c r="C5" s="10">
        <f>IFERROR(VLOOKUP($B5,'[8]11市町別戸数'!$A:$G,7,FALSE),0)</f>
        <v>88</v>
      </c>
      <c r="D5" s="10">
        <f>IFERROR(VLOOKUP($B5,'[8]11市町別戸数'!$A:$G,3,FALSE),0)</f>
        <v>33</v>
      </c>
      <c r="E5" s="10">
        <f>IFERROR(VLOOKUP($B5,'[8]11市町別戸数'!$A:$G,4,FALSE),0)</f>
        <v>45</v>
      </c>
      <c r="F5" s="10">
        <f>IFERROR(VLOOKUP($B5,'[8]11市町別戸数'!$A:$G,5,FALSE),0)</f>
        <v>0</v>
      </c>
      <c r="G5" s="10">
        <f>IFERROR(VLOOKUP($B5,'[8]11市町別戸数'!$A:$G,6,FALSE),0)</f>
        <v>10</v>
      </c>
      <c r="H5" s="10">
        <f>IFERROR(VLOOKUP($B5,'[8]11市町別マンション戸数'!A:C,3,FALSE),0)</f>
        <v>0</v>
      </c>
    </row>
    <row r="6" spans="1:8">
      <c r="A6" s="1"/>
      <c r="B6" s="3" t="s">
        <v>10</v>
      </c>
      <c r="C6" s="10">
        <f>IFERROR(VLOOKUP($B6,'[8]11市町別戸数'!$A:$G,7,FALSE),0)</f>
        <v>52</v>
      </c>
      <c r="D6" s="10">
        <f>IFERROR(VLOOKUP($B6,'[8]11市町別戸数'!$A:$G,3,FALSE),0)</f>
        <v>22</v>
      </c>
      <c r="E6" s="10">
        <f>IFERROR(VLOOKUP($B6,'[8]11市町別戸数'!$A:$G,4,FALSE),0)</f>
        <v>16</v>
      </c>
      <c r="F6" s="10">
        <f>IFERROR(VLOOKUP($B6,'[8]11市町別戸数'!$A:$G,5,FALSE),0)</f>
        <v>0</v>
      </c>
      <c r="G6" s="10">
        <f>IFERROR(VLOOKUP($B6,'[8]11市町別戸数'!$A:$G,6,FALSE),0)</f>
        <v>14</v>
      </c>
      <c r="H6" s="10">
        <f>IFERROR(VLOOKUP($B6,'[8]11市町別マンション戸数'!A:C,3,FALSE),0)</f>
        <v>0</v>
      </c>
    </row>
    <row r="7" spans="1:8">
      <c r="A7" s="1"/>
      <c r="B7" s="3" t="s">
        <v>8</v>
      </c>
      <c r="C7" s="10">
        <f>IFERROR(VLOOKUP($B7,'[8]11市町別戸数'!$A:$G,7,FALSE),0)</f>
        <v>152</v>
      </c>
      <c r="D7" s="10">
        <f>IFERROR(VLOOKUP($B7,'[8]11市町別戸数'!$A:$G,3,FALSE),0)</f>
        <v>35</v>
      </c>
      <c r="E7" s="10">
        <f>IFERROR(VLOOKUP($B7,'[8]11市町別戸数'!$A:$G,4,FALSE),0)</f>
        <v>106</v>
      </c>
      <c r="F7" s="10">
        <f>IFERROR(VLOOKUP($B7,'[8]11市町別戸数'!$A:$G,5,FALSE),0)</f>
        <v>0</v>
      </c>
      <c r="G7" s="10">
        <f>IFERROR(VLOOKUP($B7,'[8]11市町別戸数'!$A:$G,6,FALSE),0)</f>
        <v>11</v>
      </c>
      <c r="H7" s="10">
        <f>IFERROR(VLOOKUP($B7,'[8]11市町別マンション戸数'!A:C,3,FALSE),0)</f>
        <v>0</v>
      </c>
    </row>
    <row r="8" spans="1:8">
      <c r="A8" s="1"/>
      <c r="B8" s="3" t="s">
        <v>35</v>
      </c>
      <c r="C8" s="10">
        <f t="shared" ref="C8:H8" si="0">SUM(C5:C7)</f>
        <v>292</v>
      </c>
      <c r="D8" s="10">
        <f t="shared" si="0"/>
        <v>90</v>
      </c>
      <c r="E8" s="10">
        <f t="shared" si="0"/>
        <v>167</v>
      </c>
      <c r="F8" s="10">
        <f t="shared" si="0"/>
        <v>0</v>
      </c>
      <c r="G8" s="10">
        <f t="shared" si="0"/>
        <v>35</v>
      </c>
      <c r="H8" s="10">
        <f t="shared" si="0"/>
        <v>0</v>
      </c>
    </row>
    <row r="9" spans="1:8">
      <c r="A9" s="1"/>
      <c r="B9" s="3" t="s">
        <v>33</v>
      </c>
      <c r="C9" s="10">
        <f>IFERROR(VLOOKUP($B9,'[8]11市町別戸数'!$A:$G,7,FALSE),0)</f>
        <v>232</v>
      </c>
      <c r="D9" s="10">
        <f>IFERROR(VLOOKUP($B9,'[8]11市町別戸数'!$A:$G,3,FALSE),0)</f>
        <v>88</v>
      </c>
      <c r="E9" s="10">
        <f>IFERROR(VLOOKUP($B9,'[8]11市町別戸数'!$A:$G,4,FALSE),0)</f>
        <v>98</v>
      </c>
      <c r="F9" s="10">
        <f>IFERROR(VLOOKUP($B9,'[8]11市町別戸数'!$A:$G,5,FALSE),0)</f>
        <v>0</v>
      </c>
      <c r="G9" s="10">
        <f>IFERROR(VLOOKUP($B9,'[8]11市町別戸数'!$A:$G,6,FALSE),0)</f>
        <v>46</v>
      </c>
      <c r="H9" s="10">
        <f>IFERROR(VLOOKUP($B9,'[8]11市町別マンション戸数'!A:C,3,FALSE),0)</f>
        <v>0</v>
      </c>
    </row>
    <row r="10" spans="1:8">
      <c r="A10" s="1"/>
      <c r="B10" s="3" t="s">
        <v>27</v>
      </c>
      <c r="C10" s="10">
        <f>IFERROR(VLOOKUP($B10,'[8]11市町別戸数'!$A:$G,7,FALSE),0)</f>
        <v>67</v>
      </c>
      <c r="D10" s="10">
        <f>IFERROR(VLOOKUP($B10,'[8]11市町別戸数'!$A:$G,3,FALSE),0)</f>
        <v>32</v>
      </c>
      <c r="E10" s="10">
        <f>IFERROR(VLOOKUP($B10,'[8]11市町別戸数'!$A:$G,4,FALSE),0)</f>
        <v>28</v>
      </c>
      <c r="F10" s="10">
        <f>IFERROR(VLOOKUP($B10,'[8]11市町別戸数'!$A:$G,5,FALSE),0)</f>
        <v>0</v>
      </c>
      <c r="G10" s="10">
        <f>IFERROR(VLOOKUP($B10,'[8]11市町別戸数'!$A:$G,6,FALSE),0)</f>
        <v>7</v>
      </c>
      <c r="H10" s="10">
        <f>IFERROR(VLOOKUP($B10,'[8]11市町別マンション戸数'!A:C,3,FALSE),0)</f>
        <v>0</v>
      </c>
    </row>
    <row r="11" spans="1:8">
      <c r="A11" s="1"/>
      <c r="B11" s="3" t="s">
        <v>56</v>
      </c>
      <c r="C11" s="10">
        <f>IFERROR(VLOOKUP($B11,'[8]11市町別戸数'!$A:$G,7,FALSE),0)</f>
        <v>4</v>
      </c>
      <c r="D11" s="10">
        <f>IFERROR(VLOOKUP($B11,'[8]11市町別戸数'!$A:$G,3,FALSE),0)</f>
        <v>4</v>
      </c>
      <c r="E11" s="10">
        <f>IFERROR(VLOOKUP($B11,'[8]11市町別戸数'!$A:$G,4,FALSE),0)</f>
        <v>0</v>
      </c>
      <c r="F11" s="10">
        <f>IFERROR(VLOOKUP($B11,'[8]11市町別戸数'!$A:$G,5,FALSE),0)</f>
        <v>0</v>
      </c>
      <c r="G11" s="10">
        <f>IFERROR(VLOOKUP($B11,'[8]11市町別戸数'!$A:$G,6,FALSE),0)</f>
        <v>0</v>
      </c>
      <c r="H11" s="10">
        <f>IFERROR(VLOOKUP($B11,'[8]11市町別マンション戸数'!A:C,3,FALSE),0)</f>
        <v>0</v>
      </c>
    </row>
    <row r="12" spans="1:8">
      <c r="A12" s="1"/>
      <c r="B12" s="3" t="s">
        <v>4</v>
      </c>
      <c r="C12" s="10">
        <f t="shared" ref="C12:H12" si="1">SUM(C9:C11)</f>
        <v>303</v>
      </c>
      <c r="D12" s="10">
        <f t="shared" si="1"/>
        <v>124</v>
      </c>
      <c r="E12" s="10">
        <f t="shared" si="1"/>
        <v>126</v>
      </c>
      <c r="F12" s="10">
        <f t="shared" si="1"/>
        <v>0</v>
      </c>
      <c r="G12" s="10">
        <f t="shared" si="1"/>
        <v>53</v>
      </c>
      <c r="H12" s="10">
        <f t="shared" si="1"/>
        <v>0</v>
      </c>
    </row>
    <row r="13" spans="1:8">
      <c r="A13" s="1"/>
      <c r="B13" s="3" t="s">
        <v>7</v>
      </c>
      <c r="C13" s="10">
        <f>IFERROR(VLOOKUP($B13,'[8]11市町別戸数'!$A:$G,7,FALSE),0)</f>
        <v>50</v>
      </c>
      <c r="D13" s="10">
        <f>IFERROR(VLOOKUP($B13,'[8]11市町別戸数'!$A:$G,3,FALSE),0)</f>
        <v>20</v>
      </c>
      <c r="E13" s="10">
        <f>IFERROR(VLOOKUP($B13,'[8]11市町別戸数'!$A:$G,4,FALSE),0)</f>
        <v>18</v>
      </c>
      <c r="F13" s="10">
        <f>IFERROR(VLOOKUP($B13,'[8]11市町別戸数'!$A:$G,5,FALSE),0)</f>
        <v>0</v>
      </c>
      <c r="G13" s="10">
        <f>IFERROR(VLOOKUP($B13,'[8]11市町別戸数'!$A:$G,6,FALSE),0)</f>
        <v>12</v>
      </c>
      <c r="H13" s="10">
        <f>IFERROR(VLOOKUP($B13,'[8]11市町別マンション戸数'!A:C,3,FALSE),0)</f>
        <v>0</v>
      </c>
    </row>
    <row r="14" spans="1:8">
      <c r="A14" s="1"/>
      <c r="B14" s="3" t="s">
        <v>21</v>
      </c>
      <c r="C14" s="10">
        <f>IFERROR(VLOOKUP($B14,'[8]11市町別戸数'!$A:$G,7,FALSE),0)</f>
        <v>2</v>
      </c>
      <c r="D14" s="10">
        <f>IFERROR(VLOOKUP($B14,'[8]11市町別戸数'!$A:$G,3,FALSE),0)</f>
        <v>2</v>
      </c>
      <c r="E14" s="10">
        <f>IFERROR(VLOOKUP($B14,'[8]11市町別戸数'!$A:$G,4,FALSE),0)</f>
        <v>0</v>
      </c>
      <c r="F14" s="10">
        <f>IFERROR(VLOOKUP($B14,'[8]11市町別戸数'!$A:$G,5,FALSE),0)</f>
        <v>0</v>
      </c>
      <c r="G14" s="10">
        <f>IFERROR(VLOOKUP($B14,'[8]11市町別戸数'!$A:$G,6,FALSE),0)</f>
        <v>0</v>
      </c>
      <c r="H14" s="10">
        <f>IFERROR(VLOOKUP($B14,'[8]11市町別マンション戸数'!A:C,3,FALSE),0)</f>
        <v>0</v>
      </c>
    </row>
    <row r="15" spans="1:8">
      <c r="A15" s="1"/>
      <c r="B15" s="3" t="s">
        <v>38</v>
      </c>
      <c r="C15" s="10">
        <f>IFERROR(VLOOKUP($B15,'[8]11市町別戸数'!$A:$G,7,FALSE),0)</f>
        <v>32</v>
      </c>
      <c r="D15" s="10">
        <f>IFERROR(VLOOKUP($B15,'[8]11市町別戸数'!$A:$G,3,FALSE),0)</f>
        <v>15</v>
      </c>
      <c r="E15" s="10">
        <f>IFERROR(VLOOKUP($B15,'[8]11市町別戸数'!$A:$G,4,FALSE),0)</f>
        <v>9</v>
      </c>
      <c r="F15" s="10">
        <f>IFERROR(VLOOKUP($B15,'[8]11市町別戸数'!$A:$G,5,FALSE),0)</f>
        <v>0</v>
      </c>
      <c r="G15" s="10">
        <f>IFERROR(VLOOKUP($B15,'[8]11市町別戸数'!$A:$G,6,FALSE),0)</f>
        <v>8</v>
      </c>
      <c r="H15" s="10">
        <f>IFERROR(VLOOKUP($B15,'[8]11市町別マンション戸数'!A:C,3,FALSE),0)</f>
        <v>0</v>
      </c>
    </row>
    <row r="16" spans="1:8">
      <c r="A16" s="1"/>
      <c r="B16" s="3" t="s">
        <v>41</v>
      </c>
      <c r="C16" s="10">
        <f>IFERROR(VLOOKUP($B16,'[8]11市町別戸数'!$A:$G,7,FALSE),0)</f>
        <v>40</v>
      </c>
      <c r="D16" s="10">
        <f>IFERROR(VLOOKUP($B16,'[8]11市町別戸数'!$A:$G,3,FALSE),0)</f>
        <v>22</v>
      </c>
      <c r="E16" s="10">
        <f>IFERROR(VLOOKUP($B16,'[8]11市町別戸数'!$A:$G,4,FALSE),0)</f>
        <v>11</v>
      </c>
      <c r="F16" s="10">
        <f>IFERROR(VLOOKUP($B16,'[8]11市町別戸数'!$A:$G,5,FALSE),0)</f>
        <v>0</v>
      </c>
      <c r="G16" s="10">
        <f>IFERROR(VLOOKUP($B16,'[8]11市町別戸数'!$A:$G,6,FALSE),0)</f>
        <v>7</v>
      </c>
      <c r="H16" s="10">
        <f>IFERROR(VLOOKUP($B16,'[8]11市町別マンション戸数'!A:C,3,FALSE),0)</f>
        <v>0</v>
      </c>
    </row>
    <row r="17" spans="1:8">
      <c r="A17" s="1"/>
      <c r="B17" s="3" t="s">
        <v>45</v>
      </c>
      <c r="C17" s="10">
        <f>IFERROR(VLOOKUP($B17,'[8]11市町別戸数'!$A:$G,7,FALSE),0)</f>
        <v>4</v>
      </c>
      <c r="D17" s="10">
        <f>IFERROR(VLOOKUP($B17,'[8]11市町別戸数'!$A:$G,3,FALSE),0)</f>
        <v>4</v>
      </c>
      <c r="E17" s="10">
        <f>IFERROR(VLOOKUP($B17,'[8]11市町別戸数'!$A:$G,4,FALSE),0)</f>
        <v>0</v>
      </c>
      <c r="F17" s="10">
        <f>IFERROR(VLOOKUP($B17,'[8]11市町別戸数'!$A:$G,5,FALSE),0)</f>
        <v>0</v>
      </c>
      <c r="G17" s="10">
        <f>IFERROR(VLOOKUP($B17,'[8]11市町別戸数'!$A:$G,6,FALSE),0)</f>
        <v>0</v>
      </c>
      <c r="H17" s="10">
        <f>IFERROR(VLOOKUP($B17,'[8]11市町別マンション戸数'!A:C,3,FALSE),0)</f>
        <v>0</v>
      </c>
    </row>
    <row r="18" spans="1:8">
      <c r="A18" s="1"/>
      <c r="B18" s="3" t="s">
        <v>46</v>
      </c>
      <c r="C18" s="10">
        <f>IFERROR(VLOOKUP($B18,'[8]11市町別戸数'!$A:$G,7,FALSE),0)</f>
        <v>26</v>
      </c>
      <c r="D18" s="10">
        <f>IFERROR(VLOOKUP($B18,'[8]11市町別戸数'!$A:$G,3,FALSE),0)</f>
        <v>15</v>
      </c>
      <c r="E18" s="10">
        <f>IFERROR(VLOOKUP($B18,'[8]11市町別戸数'!$A:$G,4,FALSE),0)</f>
        <v>5</v>
      </c>
      <c r="F18" s="10">
        <f>IFERROR(VLOOKUP($B18,'[8]11市町別戸数'!$A:$G,5,FALSE),0)</f>
        <v>0</v>
      </c>
      <c r="G18" s="10">
        <f>IFERROR(VLOOKUP($B18,'[8]11市町別戸数'!$A:$G,6,FALSE),0)</f>
        <v>6</v>
      </c>
      <c r="H18" s="10">
        <f>IFERROR(VLOOKUP($B18,'[8]11市町別マンション戸数'!A:C,3,FALSE),0)</f>
        <v>0</v>
      </c>
    </row>
    <row r="19" spans="1:8">
      <c r="A19" s="1"/>
      <c r="B19" s="3" t="s">
        <v>11</v>
      </c>
      <c r="C19" s="10">
        <f>IFERROR(VLOOKUP($B19,'[8]11市町別戸数'!$A:$G,7,FALSE),0)</f>
        <v>91</v>
      </c>
      <c r="D19" s="10">
        <f>IFERROR(VLOOKUP($B19,'[8]11市町別戸数'!$A:$G,3,FALSE),0)</f>
        <v>45</v>
      </c>
      <c r="E19" s="10">
        <f>IFERROR(VLOOKUP($B19,'[8]11市町別戸数'!$A:$G,4,FALSE),0)</f>
        <v>28</v>
      </c>
      <c r="F19" s="10">
        <f>IFERROR(VLOOKUP($B19,'[8]11市町別戸数'!$A:$G,5,FALSE),0)</f>
        <v>1</v>
      </c>
      <c r="G19" s="10">
        <f>IFERROR(VLOOKUP($B19,'[8]11市町別戸数'!$A:$G,6,FALSE),0)</f>
        <v>17</v>
      </c>
      <c r="H19" s="10">
        <f>IFERROR(VLOOKUP($B19,'[8]11市町別マンション戸数'!A:C,3,FALSE),0)</f>
        <v>0</v>
      </c>
    </row>
    <row r="20" spans="1:8">
      <c r="A20" s="1"/>
      <c r="B20" s="3" t="s">
        <v>37</v>
      </c>
      <c r="C20" s="10">
        <f>IFERROR(VLOOKUP($B20,'[8]11市町別戸数'!$A:$G,7,FALSE),0)</f>
        <v>62</v>
      </c>
      <c r="D20" s="10">
        <f>IFERROR(VLOOKUP($B20,'[8]11市町別戸数'!$A:$G,3,FALSE),0)</f>
        <v>22</v>
      </c>
      <c r="E20" s="10">
        <f>IFERROR(VLOOKUP($B20,'[8]11市町別戸数'!$A:$G,4,FALSE),0)</f>
        <v>26</v>
      </c>
      <c r="F20" s="10">
        <f>IFERROR(VLOOKUP($B20,'[8]11市町別戸数'!$A:$G,5,FALSE),0)</f>
        <v>0</v>
      </c>
      <c r="G20" s="10">
        <f>IFERROR(VLOOKUP($B20,'[8]11市町別戸数'!$A:$G,6,FALSE),0)</f>
        <v>14</v>
      </c>
      <c r="H20" s="10">
        <f>IFERROR(VLOOKUP($B20,'[8]11市町別マンション戸数'!A:C,3,FALSE),0)</f>
        <v>0</v>
      </c>
    </row>
    <row r="21" spans="1:8">
      <c r="A21" s="1"/>
      <c r="B21" s="3" t="s">
        <v>26</v>
      </c>
      <c r="C21" s="10">
        <f>IFERROR(VLOOKUP($B21,'[8]11市町別戸数'!$A:$G,7,FALSE),0)</f>
        <v>65</v>
      </c>
      <c r="D21" s="10">
        <f>IFERROR(VLOOKUP($B21,'[8]11市町別戸数'!$A:$G,3,FALSE),0)</f>
        <v>25</v>
      </c>
      <c r="E21" s="10">
        <f>IFERROR(VLOOKUP($B21,'[8]11市町別戸数'!$A:$G,4,FALSE),0)</f>
        <v>24</v>
      </c>
      <c r="F21" s="10">
        <f>IFERROR(VLOOKUP($B21,'[8]11市町別戸数'!$A:$G,5,FALSE),0)</f>
        <v>0</v>
      </c>
      <c r="G21" s="10">
        <f>IFERROR(VLOOKUP($B21,'[8]11市町別戸数'!$A:$G,6,FALSE),0)</f>
        <v>16</v>
      </c>
      <c r="H21" s="10">
        <f>IFERROR(VLOOKUP($B21,'[8]11市町別マンション戸数'!A:C,3,FALSE),0)</f>
        <v>0</v>
      </c>
    </row>
    <row r="22" spans="1:8">
      <c r="A22" s="1"/>
      <c r="B22" s="3" t="s">
        <v>2</v>
      </c>
      <c r="C22" s="10">
        <f>IFERROR(VLOOKUP($B22,'[8]11市町別戸数'!$A:$G,7,FALSE),0)</f>
        <v>16</v>
      </c>
      <c r="D22" s="10">
        <f>IFERROR(VLOOKUP($B22,'[8]11市町別戸数'!$A:$G,3,FALSE),0)</f>
        <v>15</v>
      </c>
      <c r="E22" s="10">
        <f>IFERROR(VLOOKUP($B22,'[8]11市町別戸数'!$A:$G,4,FALSE),0)</f>
        <v>0</v>
      </c>
      <c r="F22" s="10">
        <f>IFERROR(VLOOKUP($B22,'[8]11市町別戸数'!$A:$G,5,FALSE),0)</f>
        <v>0</v>
      </c>
      <c r="G22" s="10">
        <f>IFERROR(VLOOKUP($B22,'[8]11市町別戸数'!$A:$G,6,FALSE),0)</f>
        <v>1</v>
      </c>
      <c r="H22" s="10">
        <f>IFERROR(VLOOKUP($B22,'[8]11市町別マンション戸数'!A:C,3,FALSE),0)</f>
        <v>0</v>
      </c>
    </row>
    <row r="23" spans="1:8">
      <c r="A23" s="1"/>
      <c r="B23" s="3" t="s">
        <v>39</v>
      </c>
      <c r="C23" s="10">
        <f>IFERROR(VLOOKUP($B23,'[8]11市町別戸数'!$A:$G,7,FALSE),0)</f>
        <v>34</v>
      </c>
      <c r="D23" s="10">
        <f>IFERROR(VLOOKUP($B23,'[8]11市町別戸数'!$A:$G,3,FALSE),0)</f>
        <v>22</v>
      </c>
      <c r="E23" s="10">
        <f>IFERROR(VLOOKUP($B23,'[8]11市町別戸数'!$A:$G,4,FALSE),0)</f>
        <v>6</v>
      </c>
      <c r="F23" s="10">
        <f>IFERROR(VLOOKUP($B23,'[8]11市町別戸数'!$A:$G,5,FALSE),0)</f>
        <v>0</v>
      </c>
      <c r="G23" s="10">
        <f>IFERROR(VLOOKUP($B23,'[8]11市町別戸数'!$A:$G,6,FALSE),0)</f>
        <v>6</v>
      </c>
      <c r="H23" s="10">
        <f>IFERROR(VLOOKUP($B23,'[8]11市町別マンション戸数'!A:C,3,FALSE),0)</f>
        <v>0</v>
      </c>
    </row>
    <row r="24" spans="1:8">
      <c r="A24" s="1"/>
      <c r="B24" s="3" t="s">
        <v>48</v>
      </c>
      <c r="C24" s="10">
        <f>IFERROR(VLOOKUP($B24,'[8]11市町別戸数'!$A:$G,7,FALSE),0)</f>
        <v>33</v>
      </c>
      <c r="D24" s="10">
        <f>IFERROR(VLOOKUP($B24,'[8]11市町別戸数'!$A:$G,3,FALSE),0)</f>
        <v>17</v>
      </c>
      <c r="E24" s="10">
        <f>IFERROR(VLOOKUP($B24,'[8]11市町別戸数'!$A:$G,4,FALSE),0)</f>
        <v>8</v>
      </c>
      <c r="F24" s="10">
        <f>IFERROR(VLOOKUP($B24,'[8]11市町別戸数'!$A:$G,5,FALSE),0)</f>
        <v>0</v>
      </c>
      <c r="G24" s="10">
        <f>IFERROR(VLOOKUP($B24,'[8]11市町別戸数'!$A:$G,6,FALSE),0)</f>
        <v>8</v>
      </c>
      <c r="H24" s="10">
        <f>IFERROR(VLOOKUP($B24,'[8]11市町別マンション戸数'!A:C,3,FALSE),0)</f>
        <v>0</v>
      </c>
    </row>
    <row r="25" spans="1:8">
      <c r="A25" s="1"/>
      <c r="B25" s="3" t="s">
        <v>22</v>
      </c>
      <c r="C25" s="10">
        <f>IFERROR(VLOOKUP($B25,'[8]11市町別戸数'!$A:$G,7,FALSE),0)</f>
        <v>44</v>
      </c>
      <c r="D25" s="10">
        <f>IFERROR(VLOOKUP($B25,'[8]11市町別戸数'!$A:$G,3,FALSE),0)</f>
        <v>23</v>
      </c>
      <c r="E25" s="10">
        <f>IFERROR(VLOOKUP($B25,'[8]11市町別戸数'!$A:$G,4,FALSE),0)</f>
        <v>15</v>
      </c>
      <c r="F25" s="10">
        <f>IFERROR(VLOOKUP($B25,'[8]11市町別戸数'!$A:$G,5,FALSE),0)</f>
        <v>0</v>
      </c>
      <c r="G25" s="10">
        <f>IFERROR(VLOOKUP($B25,'[8]11市町別戸数'!$A:$G,6,FALSE),0)</f>
        <v>6</v>
      </c>
      <c r="H25" s="10">
        <f>IFERROR(VLOOKUP($B25,'[8]11市町別マンション戸数'!A:C,3,FALSE),0)</f>
        <v>0</v>
      </c>
    </row>
    <row r="26" spans="1:8">
      <c r="A26" s="1"/>
      <c r="B26" s="3" t="s">
        <v>42</v>
      </c>
      <c r="C26" s="10">
        <f>IFERROR(VLOOKUP($B26,'[8]11市町別戸数'!$A:$G,7,FALSE),0)</f>
        <v>2</v>
      </c>
      <c r="D26" s="10">
        <f>IFERROR(VLOOKUP($B26,'[8]11市町別戸数'!$A:$G,3,FALSE),0)</f>
        <v>2</v>
      </c>
      <c r="E26" s="10">
        <f>IFERROR(VLOOKUP($B26,'[8]11市町別戸数'!$A:$G,4,FALSE),0)</f>
        <v>0</v>
      </c>
      <c r="F26" s="10">
        <f>IFERROR(VLOOKUP($B26,'[8]11市町別戸数'!$A:$G,5,FALSE),0)</f>
        <v>0</v>
      </c>
      <c r="G26" s="10">
        <f>IFERROR(VLOOKUP($B26,'[8]11市町別戸数'!$A:$G,6,FALSE),0)</f>
        <v>0</v>
      </c>
      <c r="H26" s="10">
        <f>IFERROR(VLOOKUP($B26,'[8]11市町別マンション戸数'!A:C,3,FALSE),0)</f>
        <v>0</v>
      </c>
    </row>
    <row r="27" spans="1:8">
      <c r="A27" s="1"/>
      <c r="B27" s="3" t="s">
        <v>36</v>
      </c>
      <c r="C27" s="10">
        <f>IFERROR(VLOOKUP($B27,'[8]11市町別戸数'!$A:$G,7,FALSE),0)</f>
        <v>8</v>
      </c>
      <c r="D27" s="10">
        <f>IFERROR(VLOOKUP($B27,'[8]11市町別戸数'!$A:$G,3,FALSE),0)</f>
        <v>3</v>
      </c>
      <c r="E27" s="10">
        <f>IFERROR(VLOOKUP($B27,'[8]11市町別戸数'!$A:$G,4,FALSE),0)</f>
        <v>4</v>
      </c>
      <c r="F27" s="10">
        <f>IFERROR(VLOOKUP($B27,'[8]11市町別戸数'!$A:$G,5,FALSE),0)</f>
        <v>0</v>
      </c>
      <c r="G27" s="10">
        <f>IFERROR(VLOOKUP($B27,'[8]11市町別戸数'!$A:$G,6,FALSE),0)</f>
        <v>1</v>
      </c>
      <c r="H27" s="10">
        <f>IFERROR(VLOOKUP($B27,'[8]11市町別マンション戸数'!A:C,3,FALSE),0)</f>
        <v>0</v>
      </c>
    </row>
    <row r="28" spans="1:8">
      <c r="A28" s="1"/>
      <c r="B28" s="3" t="s">
        <v>0</v>
      </c>
      <c r="C28" s="10">
        <f>IFERROR(VLOOKUP($B28,'[8]11市町別戸数'!$A:$G,7,FALSE),0)</f>
        <v>25</v>
      </c>
      <c r="D28" s="10">
        <f>IFERROR(VLOOKUP($B28,'[8]11市町別戸数'!$A:$G,3,FALSE),0)</f>
        <v>9</v>
      </c>
      <c r="E28" s="10">
        <f>IFERROR(VLOOKUP($B28,'[8]11市町別戸数'!$A:$G,4,FALSE),0)</f>
        <v>14</v>
      </c>
      <c r="F28" s="10">
        <f>IFERROR(VLOOKUP($B28,'[8]11市町別戸数'!$A:$G,5,FALSE),0)</f>
        <v>0</v>
      </c>
      <c r="G28" s="10">
        <f>IFERROR(VLOOKUP($B28,'[8]11市町別戸数'!$A:$G,6,FALSE),0)</f>
        <v>2</v>
      </c>
      <c r="H28" s="10">
        <f>IFERROR(VLOOKUP($B28,'[8]11市町別マンション戸数'!A:C,3,FALSE),0)</f>
        <v>0</v>
      </c>
    </row>
    <row r="29" spans="1:8">
      <c r="A29" s="1"/>
      <c r="B29" s="3" t="s">
        <v>43</v>
      </c>
      <c r="C29" s="10">
        <f>IFERROR(VLOOKUP($B29,'[8]11市町別戸数'!$A:$G,7,FALSE),0)</f>
        <v>1</v>
      </c>
      <c r="D29" s="10">
        <f>IFERROR(VLOOKUP($B29,'[8]11市町別戸数'!$A:$G,3,FALSE),0)</f>
        <v>1</v>
      </c>
      <c r="E29" s="10">
        <f>IFERROR(VLOOKUP($B29,'[8]11市町別戸数'!$A:$G,4,FALSE),0)</f>
        <v>0</v>
      </c>
      <c r="F29" s="10">
        <f>IFERROR(VLOOKUP($B29,'[8]11市町別戸数'!$A:$G,5,FALSE),0)</f>
        <v>0</v>
      </c>
      <c r="G29" s="10">
        <f>IFERROR(VLOOKUP($B29,'[8]11市町別戸数'!$A:$G,6,FALSE),0)</f>
        <v>0</v>
      </c>
      <c r="H29" s="10">
        <f>IFERROR(VLOOKUP($B29,'[8]11市町別マンション戸数'!A:C,3,FALSE),0)</f>
        <v>0</v>
      </c>
    </row>
    <row r="30" spans="1:8">
      <c r="A30" s="1"/>
      <c r="B30" s="3" t="s">
        <v>29</v>
      </c>
      <c r="C30" s="10">
        <f>IFERROR(VLOOKUP($B30,'[8]11市町別戸数'!$A:$G,7,FALSE),0)</f>
        <v>5</v>
      </c>
      <c r="D30" s="10">
        <f>IFERROR(VLOOKUP($B30,'[8]11市町別戸数'!$A:$G,3,FALSE),0)</f>
        <v>5</v>
      </c>
      <c r="E30" s="10">
        <f>IFERROR(VLOOKUP($B30,'[8]11市町別戸数'!$A:$G,4,FALSE),0)</f>
        <v>0</v>
      </c>
      <c r="F30" s="10">
        <f>IFERROR(VLOOKUP($B30,'[8]11市町別戸数'!$A:$G,5,FALSE),0)</f>
        <v>0</v>
      </c>
      <c r="G30" s="10">
        <f>IFERROR(VLOOKUP($B30,'[8]11市町別戸数'!$A:$G,6,FALSE),0)</f>
        <v>0</v>
      </c>
      <c r="H30" s="10">
        <f>IFERROR(VLOOKUP($B30,'[8]11市町別マンション戸数'!A:C,3,FALSE),0)</f>
        <v>0</v>
      </c>
    </row>
    <row r="31" spans="1:8">
      <c r="A31" s="1"/>
      <c r="B31" s="3" t="s">
        <v>23</v>
      </c>
      <c r="C31" s="10">
        <f>IFERROR(VLOOKUP($B31,'[8]11市町別戸数'!$A:$G,7,FALSE),0)</f>
        <v>29</v>
      </c>
      <c r="D31" s="10">
        <f>IFERROR(VLOOKUP($B31,'[8]11市町別戸数'!$A:$G,3,FALSE),0)</f>
        <v>10</v>
      </c>
      <c r="E31" s="10">
        <f>IFERROR(VLOOKUP($B31,'[8]11市町別戸数'!$A:$G,4,FALSE),0)</f>
        <v>12</v>
      </c>
      <c r="F31" s="10">
        <f>IFERROR(VLOOKUP($B31,'[8]11市町別戸数'!$A:$G,5,FALSE),0)</f>
        <v>0</v>
      </c>
      <c r="G31" s="10">
        <f>IFERROR(VLOOKUP($B31,'[8]11市町別戸数'!$A:$G,6,FALSE),0)</f>
        <v>7</v>
      </c>
      <c r="H31" s="10">
        <f>IFERROR(VLOOKUP($B31,'[8]11市町別マンション戸数'!A:C,3,FALSE),0)</f>
        <v>0</v>
      </c>
    </row>
    <row r="32" spans="1:8">
      <c r="A32" s="1"/>
      <c r="B32" s="3" t="s">
        <v>16</v>
      </c>
      <c r="C32" s="10">
        <f>IFERROR(VLOOKUP($B32,'[8]11市町別戸数'!$A:$G,7,FALSE),0)</f>
        <v>6</v>
      </c>
      <c r="D32" s="10">
        <f>IFERROR(VLOOKUP($B32,'[8]11市町別戸数'!$A:$G,3,FALSE),0)</f>
        <v>4</v>
      </c>
      <c r="E32" s="10">
        <f>IFERROR(VLOOKUP($B32,'[8]11市町別戸数'!$A:$G,4,FALSE),0)</f>
        <v>0</v>
      </c>
      <c r="F32" s="10">
        <f>IFERROR(VLOOKUP($B32,'[8]11市町別戸数'!$A:$G,5,FALSE),0)</f>
        <v>0</v>
      </c>
      <c r="G32" s="10">
        <f>IFERROR(VLOOKUP($B32,'[8]11市町別戸数'!$A:$G,6,FALSE),0)</f>
        <v>2</v>
      </c>
      <c r="H32" s="10">
        <f>IFERROR(VLOOKUP($B32,'[8]11市町別マンション戸数'!A:C,3,FALSE),0)</f>
        <v>0</v>
      </c>
    </row>
    <row r="33" spans="1:8">
      <c r="A33" s="1"/>
      <c r="B33" s="3" t="s">
        <v>25</v>
      </c>
      <c r="C33" s="10">
        <f>IFERROR(VLOOKUP($B33,'[8]11市町別戸数'!$A:$G,7,FALSE),0)</f>
        <v>9</v>
      </c>
      <c r="D33" s="10">
        <f>IFERROR(VLOOKUP($B33,'[8]11市町別戸数'!$A:$G,3,FALSE),0)</f>
        <v>9</v>
      </c>
      <c r="E33" s="10">
        <f>IFERROR(VLOOKUP($B33,'[8]11市町別戸数'!$A:$G,4,FALSE),0)</f>
        <v>0</v>
      </c>
      <c r="F33" s="10">
        <f>IFERROR(VLOOKUP($B33,'[8]11市町別戸数'!$A:$G,5,FALSE),0)</f>
        <v>0</v>
      </c>
      <c r="G33" s="10">
        <f>IFERROR(VLOOKUP($B33,'[8]11市町別戸数'!$A:$G,6,FALSE),0)</f>
        <v>0</v>
      </c>
      <c r="H33" s="10">
        <f>IFERROR(VLOOKUP($B33,'[8]11市町別マンション戸数'!A:C,3,FALSE),0)</f>
        <v>0</v>
      </c>
    </row>
    <row r="34" spans="1:8">
      <c r="A34" s="1"/>
      <c r="B34" s="3" t="s">
        <v>14</v>
      </c>
      <c r="C34" s="10">
        <f>IFERROR(VLOOKUP($B34,'[8]11市町別戸数'!$A:$G,7,FALSE),0)</f>
        <v>2</v>
      </c>
      <c r="D34" s="10">
        <f>IFERROR(VLOOKUP($B34,'[8]11市町別戸数'!$A:$G,3,FALSE),0)</f>
        <v>2</v>
      </c>
      <c r="E34" s="10">
        <f>IFERROR(VLOOKUP($B34,'[8]11市町別戸数'!$A:$G,4,FALSE),0)</f>
        <v>0</v>
      </c>
      <c r="F34" s="10">
        <f>IFERROR(VLOOKUP($B34,'[8]11市町別戸数'!$A:$G,5,FALSE),0)</f>
        <v>0</v>
      </c>
      <c r="G34" s="10">
        <f>IFERROR(VLOOKUP($B34,'[8]11市町別戸数'!$A:$G,6,FALSE),0)</f>
        <v>0</v>
      </c>
      <c r="H34" s="10">
        <f>IFERROR(VLOOKUP($B34,'[8]11市町別マンション戸数'!A:C,3,FALSE),0)</f>
        <v>0</v>
      </c>
    </row>
    <row r="35" spans="1:8">
      <c r="A35" s="1"/>
      <c r="B35" s="4" t="s">
        <v>52</v>
      </c>
      <c r="C35" s="10">
        <f>IFERROR(VLOOKUP($B35,'[8]11市町別戸数'!$A:$G,7,FALSE),0)</f>
        <v>0</v>
      </c>
      <c r="D35" s="10">
        <f>IFERROR(VLOOKUP($B35,'[8]11市町別戸数'!$A:$G,3,FALSE),0)</f>
        <v>0</v>
      </c>
      <c r="E35" s="10">
        <f>IFERROR(VLOOKUP($B35,'[8]11市町別戸数'!$A:$G,4,FALSE),0)</f>
        <v>0</v>
      </c>
      <c r="F35" s="10">
        <f>IFERROR(VLOOKUP($B35,'[8]11市町別戸数'!$A:$G,5,FALSE),0)</f>
        <v>0</v>
      </c>
      <c r="G35" s="10">
        <f>IFERROR(VLOOKUP($B35,'[8]11市町別戸数'!$A:$G,6,FALSE),0)</f>
        <v>0</v>
      </c>
      <c r="H35" s="10">
        <f>IFERROR(VLOOKUP($B35,'[8]11市町別マンション戸数'!A:C,3,FALSE),0)</f>
        <v>0</v>
      </c>
    </row>
    <row r="36" spans="1:8">
      <c r="A36" s="1"/>
      <c r="B36" s="3" t="s">
        <v>50</v>
      </c>
      <c r="C36" s="10">
        <f>IFERROR(VLOOKUP($B36,'[8]11市町別戸数'!$A:$G,7,FALSE),0)</f>
        <v>0</v>
      </c>
      <c r="D36" s="10">
        <f>IFERROR(VLOOKUP($B36,'[8]11市町別戸数'!$A:$G,3,FALSE),0)</f>
        <v>0</v>
      </c>
      <c r="E36" s="10">
        <f>IFERROR(VLOOKUP($B36,'[8]11市町別戸数'!$A:$G,4,FALSE),0)</f>
        <v>0</v>
      </c>
      <c r="F36" s="10">
        <f>IFERROR(VLOOKUP($B36,'[8]11市町別戸数'!$A:$G,5,FALSE),0)</f>
        <v>0</v>
      </c>
      <c r="G36" s="10">
        <f>IFERROR(VLOOKUP($B36,'[8]11市町別戸数'!$A:$G,6,FALSE),0)</f>
        <v>0</v>
      </c>
      <c r="H36" s="10">
        <f>IFERROR(VLOOKUP($B36,'[8]11市町別マンション戸数'!A:C,3,FALSE),0)</f>
        <v>0</v>
      </c>
    </row>
    <row r="37" spans="1:8">
      <c r="A37" s="1"/>
      <c r="B37" s="3" t="s">
        <v>12</v>
      </c>
      <c r="C37" s="10">
        <f>IFERROR(VLOOKUP($B37,'[8]11市町別戸数'!$A:$G,7,FALSE),0)</f>
        <v>1</v>
      </c>
      <c r="D37" s="10">
        <f>IFERROR(VLOOKUP($B37,'[8]11市町別戸数'!$A:$G,3,FALSE),0)</f>
        <v>1</v>
      </c>
      <c r="E37" s="10">
        <f>IFERROR(VLOOKUP($B37,'[8]11市町別戸数'!$A:$G,4,FALSE),0)</f>
        <v>0</v>
      </c>
      <c r="F37" s="10">
        <f>IFERROR(VLOOKUP($B37,'[8]11市町別戸数'!$A:$G,5,FALSE),0)</f>
        <v>0</v>
      </c>
      <c r="G37" s="10">
        <f>IFERROR(VLOOKUP($B37,'[8]11市町別戸数'!$A:$G,6,FALSE),0)</f>
        <v>0</v>
      </c>
      <c r="H37" s="10">
        <f>IFERROR(VLOOKUP($B37,'[8]11市町別マンション戸数'!A:C,3,FALSE),0)</f>
        <v>0</v>
      </c>
    </row>
    <row r="38" spans="1:8">
      <c r="A38" s="1"/>
      <c r="B38" s="4" t="s">
        <v>30</v>
      </c>
      <c r="C38" s="10">
        <f>IFERROR(VLOOKUP($B38,'[8]11市町別戸数'!$A:$G,7,FALSE),0)</f>
        <v>1</v>
      </c>
      <c r="D38" s="10">
        <f>IFERROR(VLOOKUP($B38,'[8]11市町別戸数'!$A:$G,3,FALSE),0)</f>
        <v>1</v>
      </c>
      <c r="E38" s="10">
        <f>IFERROR(VLOOKUP($B38,'[8]11市町別戸数'!$A:$G,4,FALSE),0)</f>
        <v>0</v>
      </c>
      <c r="F38" s="10">
        <f>IFERROR(VLOOKUP($B38,'[8]11市町別戸数'!$A:$G,5,FALSE),0)</f>
        <v>0</v>
      </c>
      <c r="G38" s="10">
        <f>IFERROR(VLOOKUP($B38,'[8]11市町別戸数'!$A:$G,6,FALSE),0)</f>
        <v>0</v>
      </c>
      <c r="H38" s="10">
        <f>IFERROR(VLOOKUP($B38,'[8]11市町別マンション戸数'!A:C,3,FALSE),0)</f>
        <v>0</v>
      </c>
    </row>
    <row r="39" spans="1:8">
      <c r="A39" s="1"/>
      <c r="B39" s="3" t="s">
        <v>24</v>
      </c>
      <c r="C39" s="10">
        <f>IFERROR(VLOOKUP($B39,'[8]11市町別戸数'!$A:$G,7,FALSE),0)</f>
        <v>7</v>
      </c>
      <c r="D39" s="10">
        <f>IFERROR(VLOOKUP($B39,'[8]11市町別戸数'!$A:$G,3,FALSE),0)</f>
        <v>2</v>
      </c>
      <c r="E39" s="10">
        <f>IFERROR(VLOOKUP($B39,'[8]11市町別戸数'!$A:$G,4,FALSE),0)</f>
        <v>0</v>
      </c>
      <c r="F39" s="10">
        <f>IFERROR(VLOOKUP($B39,'[8]11市町別戸数'!$A:$G,5,FALSE),0)</f>
        <v>0</v>
      </c>
      <c r="G39" s="10">
        <f>IFERROR(VLOOKUP($B39,'[8]11市町別戸数'!$A:$G,6,FALSE),0)</f>
        <v>5</v>
      </c>
      <c r="H39" s="10">
        <f>IFERROR(VLOOKUP($B39,'[8]11市町別マンション戸数'!A:C,3,FALSE),0)</f>
        <v>0</v>
      </c>
    </row>
    <row r="40" spans="1:8">
      <c r="A40" s="1"/>
      <c r="B40" s="3" t="s">
        <v>44</v>
      </c>
      <c r="C40" s="10">
        <f>IFERROR(VLOOKUP($B40,'[8]11市町別戸数'!$A:$G,7,FALSE),0)</f>
        <v>32</v>
      </c>
      <c r="D40" s="10">
        <f>IFERROR(VLOOKUP($B40,'[8]11市町別戸数'!$A:$G,3,FALSE),0)</f>
        <v>8</v>
      </c>
      <c r="E40" s="10">
        <f>IFERROR(VLOOKUP($B40,'[8]11市町別戸数'!$A:$G,4,FALSE),0)</f>
        <v>19</v>
      </c>
      <c r="F40" s="10">
        <f>IFERROR(VLOOKUP($B40,'[8]11市町別戸数'!$A:$G,5,FALSE),0)</f>
        <v>0</v>
      </c>
      <c r="G40" s="10">
        <f>IFERROR(VLOOKUP($B40,'[8]11市町別戸数'!$A:$G,6,FALSE),0)</f>
        <v>5</v>
      </c>
      <c r="H40" s="10">
        <f>IFERROR(VLOOKUP($B40,'[8]11市町別マンション戸数'!A:C,3,FALSE),0)</f>
        <v>0</v>
      </c>
    </row>
    <row r="41" spans="1:8">
      <c r="A41" s="1"/>
      <c r="B41" s="3" t="s">
        <v>13</v>
      </c>
      <c r="C41" s="10">
        <f>IFERROR(VLOOKUP($B41,'[8]11市町別戸数'!$A:$G,7,FALSE),0)</f>
        <v>23</v>
      </c>
      <c r="D41" s="10">
        <f>IFERROR(VLOOKUP($B41,'[8]11市町別戸数'!$A:$G,3,FALSE),0)</f>
        <v>4</v>
      </c>
      <c r="E41" s="10">
        <f>IFERROR(VLOOKUP($B41,'[8]11市町別戸数'!$A:$G,4,FALSE),0)</f>
        <v>17</v>
      </c>
      <c r="F41" s="10">
        <f>IFERROR(VLOOKUP($B41,'[8]11市町別戸数'!$A:$G,5,FALSE),0)</f>
        <v>0</v>
      </c>
      <c r="G41" s="10">
        <f>IFERROR(VLOOKUP($B41,'[8]11市町別戸数'!$A:$G,6,FALSE),0)</f>
        <v>2</v>
      </c>
      <c r="H41" s="10">
        <f>IFERROR(VLOOKUP($B41,'[8]11市町別マンション戸数'!A:C,3,FALSE),0)</f>
        <v>0</v>
      </c>
    </row>
    <row r="42" spans="1:8">
      <c r="A42" s="1"/>
      <c r="B42" s="3" t="s">
        <v>3</v>
      </c>
      <c r="C42" s="10">
        <f>IFERROR(VLOOKUP($B42,'[8]11市町別戸数'!$A:$G,7,FALSE),0)</f>
        <v>6</v>
      </c>
      <c r="D42" s="10">
        <f>IFERROR(VLOOKUP($B42,'[8]11市町別戸数'!$A:$G,3,FALSE),0)</f>
        <v>4</v>
      </c>
      <c r="E42" s="10">
        <f>IFERROR(VLOOKUP($B42,'[8]11市町別戸数'!$A:$G,4,FALSE),0)</f>
        <v>0</v>
      </c>
      <c r="F42" s="10">
        <f>IFERROR(VLOOKUP($B42,'[8]11市町別戸数'!$A:$G,5,FALSE),0)</f>
        <v>0</v>
      </c>
      <c r="G42" s="10">
        <f>IFERROR(VLOOKUP($B42,'[8]11市町別戸数'!$A:$G,6,FALSE),0)</f>
        <v>2</v>
      </c>
      <c r="H42" s="10">
        <f>IFERROR(VLOOKUP($B42,'[8]11市町別マンション戸数'!A:C,3,FALSE),0)</f>
        <v>0</v>
      </c>
    </row>
    <row r="43" spans="1:8">
      <c r="A43" s="1"/>
      <c r="B43" s="3" t="s">
        <v>40</v>
      </c>
      <c r="C43" s="10">
        <f>IFERROR(VLOOKUP($B43,'[8]11市町別戸数'!$A:$G,7,FALSE),0)</f>
        <v>7</v>
      </c>
      <c r="D43" s="10">
        <f>IFERROR(VLOOKUP($B43,'[8]11市町別戸数'!$A:$G,3,FALSE),0)</f>
        <v>7</v>
      </c>
      <c r="E43" s="10">
        <f>IFERROR(VLOOKUP($B43,'[8]11市町別戸数'!$A:$G,4,FALSE),0)</f>
        <v>0</v>
      </c>
      <c r="F43" s="10">
        <f>IFERROR(VLOOKUP($B43,'[8]11市町別戸数'!$A:$G,5,FALSE),0)</f>
        <v>0</v>
      </c>
      <c r="G43" s="10">
        <f>IFERROR(VLOOKUP($B43,'[8]11市町別戸数'!$A:$G,6,FALSE),0)</f>
        <v>0</v>
      </c>
      <c r="H43" s="10">
        <f>IFERROR(VLOOKUP($B43,'[8]11市町別マンション戸数'!A:C,3,FALSE),0)</f>
        <v>0</v>
      </c>
    </row>
    <row r="44" spans="1:8">
      <c r="A44" s="1"/>
      <c r="B44" s="3" t="s">
        <v>1</v>
      </c>
      <c r="C44" s="10">
        <f>IFERROR(VLOOKUP($B44,'[8]11市町別戸数'!$A:$G,7,FALSE),0)</f>
        <v>0</v>
      </c>
      <c r="D44" s="10">
        <f>IFERROR(VLOOKUP($B44,'[8]11市町別戸数'!$A:$G,3,FALSE),0)</f>
        <v>0</v>
      </c>
      <c r="E44" s="10">
        <f>IFERROR(VLOOKUP($B44,'[8]11市町別戸数'!$A:$G,4,FALSE),0)</f>
        <v>0</v>
      </c>
      <c r="F44" s="10">
        <f>IFERROR(VLOOKUP($B44,'[8]11市町別戸数'!$A:$G,5,FALSE),0)</f>
        <v>0</v>
      </c>
      <c r="G44" s="10">
        <f>IFERROR(VLOOKUP($B44,'[8]11市町別戸数'!$A:$G,6,FALSE),0)</f>
        <v>0</v>
      </c>
      <c r="H44" s="10">
        <f>IFERROR(VLOOKUP($B44,'[8]11市町別マンション戸数'!A:C,3,FALSE),0)</f>
        <v>0</v>
      </c>
    </row>
    <row r="45" spans="1:8">
      <c r="A45" s="1"/>
      <c r="B45" s="5" t="s">
        <v>51</v>
      </c>
      <c r="C45" s="10">
        <f>IFERROR(VLOOKUP($B45,'[8]11市町別戸数'!$A:$G,7,FALSE),0)</f>
        <v>3</v>
      </c>
      <c r="D45" s="10">
        <f>IFERROR(VLOOKUP($B45,'[8]11市町別戸数'!$A:$G,3,FALSE),0)</f>
        <v>3</v>
      </c>
      <c r="E45" s="10">
        <f>IFERROR(VLOOKUP($B45,'[8]11市町別戸数'!$A:$G,4,FALSE),0)</f>
        <v>0</v>
      </c>
      <c r="F45" s="10">
        <f>IFERROR(VLOOKUP($B45,'[8]11市町別戸数'!$A:$G,5,FALSE),0)</f>
        <v>0</v>
      </c>
      <c r="G45" s="10">
        <f>IFERROR(VLOOKUP($B45,'[8]11市町別戸数'!$A:$G,6,FALSE),0)</f>
        <v>0</v>
      </c>
      <c r="H45" s="10">
        <f>IFERROR(VLOOKUP($B45,'[8]11市町別マンション戸数'!A:C,3,FALSE),0)</f>
        <v>0</v>
      </c>
    </row>
    <row r="46" spans="1:8">
      <c r="A46" s="1"/>
      <c r="B46" s="6" t="s">
        <v>18</v>
      </c>
      <c r="C46" s="10">
        <f t="shared" ref="C46:H46" si="2">SUM(C5:C45)-C8-C12</f>
        <v>1261</v>
      </c>
      <c r="D46" s="10">
        <f t="shared" si="2"/>
        <v>536</v>
      </c>
      <c r="E46" s="10">
        <f t="shared" si="2"/>
        <v>509</v>
      </c>
      <c r="F46" s="10">
        <f t="shared" si="2"/>
        <v>1</v>
      </c>
      <c r="G46" s="10">
        <f t="shared" si="2"/>
        <v>215</v>
      </c>
      <c r="H46" s="10">
        <f t="shared" si="2"/>
        <v>0</v>
      </c>
    </row>
    <row r="47" spans="1:8">
      <c r="A47" s="1"/>
    </row>
  </sheetData>
  <phoneticPr fontId="4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47"/>
  <sheetViews>
    <sheetView workbookViewId="0">
      <selection activeCell="J2" sqref="J2"/>
    </sheetView>
  </sheetViews>
  <sheetFormatPr defaultRowHeight="13.5"/>
  <sheetData>
    <row r="2" spans="1:8" ht="17.25">
      <c r="A2" s="1"/>
      <c r="C2" s="7"/>
      <c r="D2" s="7"/>
      <c r="E2" s="11"/>
      <c r="F2" s="11" t="s">
        <v>20</v>
      </c>
      <c r="G2" s="13" t="str">
        <f>[6]データ!A2&amp;"年"&amp;[6]データ!B2&amp;"月"</f>
        <v>2026年3月</v>
      </c>
      <c r="H2" s="14"/>
    </row>
    <row r="3" spans="1:8">
      <c r="A3" s="1"/>
      <c r="C3" s="8"/>
      <c r="D3" s="8"/>
      <c r="E3" s="8"/>
      <c r="F3" s="8"/>
      <c r="G3" s="8"/>
      <c r="H3" s="15" t="s">
        <v>5</v>
      </c>
    </row>
    <row r="4" spans="1:8">
      <c r="A4" s="1"/>
      <c r="B4" s="2" t="s">
        <v>53</v>
      </c>
      <c r="C4" s="9" t="s">
        <v>49</v>
      </c>
      <c r="D4" s="2" t="s">
        <v>47</v>
      </c>
      <c r="E4" s="2" t="s">
        <v>9</v>
      </c>
      <c r="F4" s="12" t="s">
        <v>55</v>
      </c>
      <c r="G4" s="2" t="s">
        <v>15</v>
      </c>
      <c r="H4" s="16" t="s">
        <v>17</v>
      </c>
    </row>
    <row r="5" spans="1:8">
      <c r="A5" s="1"/>
      <c r="B5" s="3" t="s">
        <v>32</v>
      </c>
      <c r="C5" s="10">
        <f>IFERROR(VLOOKUP($B5,'[6]11市町別戸数'!$A:$G,7,FALSE),0)</f>
        <v>64</v>
      </c>
      <c r="D5" s="10">
        <f>IFERROR(VLOOKUP($B5,'[6]11市町別戸数'!$A:$G,3,FALSE),0)</f>
        <v>43</v>
      </c>
      <c r="E5" s="10">
        <f>IFERROR(VLOOKUP($B5,'[6]11市町別戸数'!$A:$G,4,FALSE),0)</f>
        <v>12</v>
      </c>
      <c r="F5" s="10">
        <f>IFERROR(VLOOKUP($B5,'[6]11市町別戸数'!$A:$G,5,FALSE),0)</f>
        <v>0</v>
      </c>
      <c r="G5" s="10">
        <f>IFERROR(VLOOKUP($B5,'[6]11市町別戸数'!$A:$G,6,FALSE),0)</f>
        <v>9</v>
      </c>
      <c r="H5" s="10">
        <f>IFERROR(VLOOKUP($B5,'[6]11市町別マンション戸数'!A:C,3,FALSE),0)</f>
        <v>0</v>
      </c>
    </row>
    <row r="6" spans="1:8">
      <c r="A6" s="1"/>
      <c r="B6" s="3" t="s">
        <v>10</v>
      </c>
      <c r="C6" s="10">
        <f>IFERROR(VLOOKUP($B6,'[6]11市町別戸数'!$A:$G,7,FALSE),0)</f>
        <v>94</v>
      </c>
      <c r="D6" s="10">
        <f>IFERROR(VLOOKUP($B6,'[6]11市町別戸数'!$A:$G,3,FALSE),0)</f>
        <v>37</v>
      </c>
      <c r="E6" s="10">
        <f>IFERROR(VLOOKUP($B6,'[6]11市町別戸数'!$A:$G,4,FALSE),0)</f>
        <v>47</v>
      </c>
      <c r="F6" s="10">
        <f>IFERROR(VLOOKUP($B6,'[6]11市町別戸数'!$A:$G,5,FALSE),0)</f>
        <v>0</v>
      </c>
      <c r="G6" s="10">
        <f>IFERROR(VLOOKUP($B6,'[6]11市町別戸数'!$A:$G,6,FALSE),0)</f>
        <v>10</v>
      </c>
      <c r="H6" s="10">
        <f>IFERROR(VLOOKUP($B6,'[6]11市町別マンション戸数'!A:C,3,FALSE),0)</f>
        <v>0</v>
      </c>
    </row>
    <row r="7" spans="1:8">
      <c r="A7" s="1"/>
      <c r="B7" s="3" t="s">
        <v>8</v>
      </c>
      <c r="C7" s="10">
        <f>IFERROR(VLOOKUP($B7,'[6]11市町別戸数'!$A:$G,7,FALSE),0)</f>
        <v>68</v>
      </c>
      <c r="D7" s="10">
        <f>IFERROR(VLOOKUP($B7,'[6]11市町別戸数'!$A:$G,3,FALSE),0)</f>
        <v>47</v>
      </c>
      <c r="E7" s="10">
        <f>IFERROR(VLOOKUP($B7,'[6]11市町別戸数'!$A:$G,4,FALSE),0)</f>
        <v>12</v>
      </c>
      <c r="F7" s="10">
        <f>IFERROR(VLOOKUP($B7,'[6]11市町別戸数'!$A:$G,5,FALSE),0)</f>
        <v>1</v>
      </c>
      <c r="G7" s="10">
        <f>IFERROR(VLOOKUP($B7,'[6]11市町別戸数'!$A:$G,6,FALSE),0)</f>
        <v>8</v>
      </c>
      <c r="H7" s="10">
        <f>IFERROR(VLOOKUP($B7,'[6]11市町別マンション戸数'!A:C,3,FALSE),0)</f>
        <v>0</v>
      </c>
    </row>
    <row r="8" spans="1:8">
      <c r="A8" s="1"/>
      <c r="B8" s="3" t="s">
        <v>35</v>
      </c>
      <c r="C8" s="10">
        <f t="shared" ref="C8:H8" si="0">SUM(C5:C7)</f>
        <v>226</v>
      </c>
      <c r="D8" s="10">
        <f t="shared" si="0"/>
        <v>127</v>
      </c>
      <c r="E8" s="10">
        <f t="shared" si="0"/>
        <v>71</v>
      </c>
      <c r="F8" s="10">
        <f t="shared" si="0"/>
        <v>1</v>
      </c>
      <c r="G8" s="10">
        <f t="shared" si="0"/>
        <v>27</v>
      </c>
      <c r="H8" s="10">
        <f t="shared" si="0"/>
        <v>0</v>
      </c>
    </row>
    <row r="9" spans="1:8">
      <c r="A9" s="1"/>
      <c r="B9" s="3" t="s">
        <v>33</v>
      </c>
      <c r="C9" s="10">
        <f>IFERROR(VLOOKUP($B9,'[6]11市町別戸数'!$A:$G,7,FALSE),0)</f>
        <v>344</v>
      </c>
      <c r="D9" s="10">
        <f>IFERROR(VLOOKUP($B9,'[6]11市町別戸数'!$A:$G,3,FALSE),0)</f>
        <v>123</v>
      </c>
      <c r="E9" s="10">
        <f>IFERROR(VLOOKUP($B9,'[6]11市町別戸数'!$A:$G,4,FALSE),0)</f>
        <v>93</v>
      </c>
      <c r="F9" s="10">
        <f>IFERROR(VLOOKUP($B9,'[6]11市町別戸数'!$A:$G,5,FALSE),0)</f>
        <v>0</v>
      </c>
      <c r="G9" s="10">
        <f>IFERROR(VLOOKUP($B9,'[6]11市町別戸数'!$A:$G,6,FALSE),0)</f>
        <v>128</v>
      </c>
      <c r="H9" s="10">
        <f>IFERROR(VLOOKUP($B9,'[6]11市町別マンション戸数'!A:C,3,FALSE),0)</f>
        <v>83</v>
      </c>
    </row>
    <row r="10" spans="1:8">
      <c r="A10" s="1"/>
      <c r="B10" s="3" t="s">
        <v>27</v>
      </c>
      <c r="C10" s="10">
        <f>IFERROR(VLOOKUP($B10,'[6]11市町別戸数'!$A:$G,7,FALSE),0)</f>
        <v>62</v>
      </c>
      <c r="D10" s="10">
        <f>IFERROR(VLOOKUP($B10,'[6]11市町別戸数'!$A:$G,3,FALSE),0)</f>
        <v>37</v>
      </c>
      <c r="E10" s="10">
        <f>IFERROR(VLOOKUP($B10,'[6]11市町別戸数'!$A:$G,4,FALSE),0)</f>
        <v>21</v>
      </c>
      <c r="F10" s="10">
        <f>IFERROR(VLOOKUP($B10,'[6]11市町別戸数'!$A:$G,5,FALSE),0)</f>
        <v>0</v>
      </c>
      <c r="G10" s="10">
        <f>IFERROR(VLOOKUP($B10,'[6]11市町別戸数'!$A:$G,6,FALSE),0)</f>
        <v>4</v>
      </c>
      <c r="H10" s="10">
        <f>IFERROR(VLOOKUP($B10,'[6]11市町別マンション戸数'!A:C,3,FALSE),0)</f>
        <v>0</v>
      </c>
    </row>
    <row r="11" spans="1:8">
      <c r="A11" s="1"/>
      <c r="B11" s="3" t="s">
        <v>56</v>
      </c>
      <c r="C11" s="10">
        <f>IFERROR(VLOOKUP($B11,'[6]11市町別戸数'!$A:$G,7,FALSE),0)</f>
        <v>7</v>
      </c>
      <c r="D11" s="10">
        <f>IFERROR(VLOOKUP($B11,'[6]11市町別戸数'!$A:$G,3,FALSE),0)</f>
        <v>5</v>
      </c>
      <c r="E11" s="10">
        <f>IFERROR(VLOOKUP($B11,'[6]11市町別戸数'!$A:$G,4,FALSE),0)</f>
        <v>0</v>
      </c>
      <c r="F11" s="10">
        <f>IFERROR(VLOOKUP($B11,'[6]11市町別戸数'!$A:$G,5,FALSE),0)</f>
        <v>0</v>
      </c>
      <c r="G11" s="10">
        <f>IFERROR(VLOOKUP($B11,'[6]11市町別戸数'!$A:$G,6,FALSE),0)</f>
        <v>2</v>
      </c>
      <c r="H11" s="10">
        <f>IFERROR(VLOOKUP($B11,'[6]11市町別マンション戸数'!A:C,3,FALSE),0)</f>
        <v>0</v>
      </c>
    </row>
    <row r="12" spans="1:8">
      <c r="A12" s="1"/>
      <c r="B12" s="3" t="s">
        <v>4</v>
      </c>
      <c r="C12" s="10">
        <f t="shared" ref="C12:H12" si="1">SUM(C9:C11)</f>
        <v>413</v>
      </c>
      <c r="D12" s="10">
        <f t="shared" si="1"/>
        <v>165</v>
      </c>
      <c r="E12" s="10">
        <f t="shared" si="1"/>
        <v>114</v>
      </c>
      <c r="F12" s="10">
        <f t="shared" si="1"/>
        <v>0</v>
      </c>
      <c r="G12" s="10">
        <f t="shared" si="1"/>
        <v>134</v>
      </c>
      <c r="H12" s="10">
        <f t="shared" si="1"/>
        <v>83</v>
      </c>
    </row>
    <row r="13" spans="1:8">
      <c r="A13" s="1"/>
      <c r="B13" s="3" t="s">
        <v>7</v>
      </c>
      <c r="C13" s="10">
        <f>IFERROR(VLOOKUP($B13,'[6]11市町別戸数'!$A:$G,7,FALSE),0)</f>
        <v>44</v>
      </c>
      <c r="D13" s="10">
        <f>IFERROR(VLOOKUP($B13,'[6]11市町別戸数'!$A:$G,3,FALSE),0)</f>
        <v>32</v>
      </c>
      <c r="E13" s="10">
        <f>IFERROR(VLOOKUP($B13,'[6]11市町別戸数'!$A:$G,4,FALSE),0)</f>
        <v>0</v>
      </c>
      <c r="F13" s="10">
        <f>IFERROR(VLOOKUP($B13,'[6]11市町別戸数'!$A:$G,5,FALSE),0)</f>
        <v>0</v>
      </c>
      <c r="G13" s="10">
        <f>IFERROR(VLOOKUP($B13,'[6]11市町別戸数'!$A:$G,6,FALSE),0)</f>
        <v>12</v>
      </c>
      <c r="H13" s="10">
        <f>IFERROR(VLOOKUP($B13,'[6]11市町別マンション戸数'!A:C,3,FALSE),0)</f>
        <v>0</v>
      </c>
    </row>
    <row r="14" spans="1:8">
      <c r="A14" s="1"/>
      <c r="B14" s="3" t="s">
        <v>21</v>
      </c>
      <c r="C14" s="10">
        <f>IFERROR(VLOOKUP($B14,'[6]11市町別戸数'!$A:$G,7,FALSE),0)</f>
        <v>2</v>
      </c>
      <c r="D14" s="10">
        <f>IFERROR(VLOOKUP($B14,'[6]11市町別戸数'!$A:$G,3,FALSE),0)</f>
        <v>2</v>
      </c>
      <c r="E14" s="10">
        <f>IFERROR(VLOOKUP($B14,'[6]11市町別戸数'!$A:$G,4,FALSE),0)</f>
        <v>0</v>
      </c>
      <c r="F14" s="10">
        <f>IFERROR(VLOOKUP($B14,'[6]11市町別戸数'!$A:$G,5,FALSE),0)</f>
        <v>0</v>
      </c>
      <c r="G14" s="10">
        <f>IFERROR(VLOOKUP($B14,'[6]11市町別戸数'!$A:$G,6,FALSE),0)</f>
        <v>0</v>
      </c>
      <c r="H14" s="10">
        <f>IFERROR(VLOOKUP($B14,'[6]11市町別マンション戸数'!A:C,3,FALSE),0)</f>
        <v>0</v>
      </c>
    </row>
    <row r="15" spans="1:8">
      <c r="A15" s="1"/>
      <c r="B15" s="3" t="s">
        <v>38</v>
      </c>
      <c r="C15" s="10">
        <f>IFERROR(VLOOKUP($B15,'[6]11市町別戸数'!$A:$G,7,FALSE),0)</f>
        <v>33</v>
      </c>
      <c r="D15" s="10">
        <f>IFERROR(VLOOKUP($B15,'[6]11市町別戸数'!$A:$G,3,FALSE),0)</f>
        <v>16</v>
      </c>
      <c r="E15" s="10">
        <f>IFERROR(VLOOKUP($B15,'[6]11市町別戸数'!$A:$G,4,FALSE),0)</f>
        <v>9</v>
      </c>
      <c r="F15" s="10">
        <f>IFERROR(VLOOKUP($B15,'[6]11市町別戸数'!$A:$G,5,FALSE),0)</f>
        <v>0</v>
      </c>
      <c r="G15" s="10">
        <f>IFERROR(VLOOKUP($B15,'[6]11市町別戸数'!$A:$G,6,FALSE),0)</f>
        <v>8</v>
      </c>
      <c r="H15" s="10">
        <f>IFERROR(VLOOKUP($B15,'[6]11市町別マンション戸数'!A:C,3,FALSE),0)</f>
        <v>0</v>
      </c>
    </row>
    <row r="16" spans="1:8">
      <c r="A16" s="1"/>
      <c r="B16" s="3" t="s">
        <v>41</v>
      </c>
      <c r="C16" s="10">
        <f>IFERROR(VLOOKUP($B16,'[6]11市町別戸数'!$A:$G,7,FALSE),0)</f>
        <v>31</v>
      </c>
      <c r="D16" s="10">
        <f>IFERROR(VLOOKUP($B16,'[6]11市町別戸数'!$A:$G,3,FALSE),0)</f>
        <v>14</v>
      </c>
      <c r="E16" s="10">
        <f>IFERROR(VLOOKUP($B16,'[6]11市町別戸数'!$A:$G,4,FALSE),0)</f>
        <v>5</v>
      </c>
      <c r="F16" s="10">
        <f>IFERROR(VLOOKUP($B16,'[6]11市町別戸数'!$A:$G,5,FALSE),0)</f>
        <v>0</v>
      </c>
      <c r="G16" s="10">
        <f>IFERROR(VLOOKUP($B16,'[6]11市町別戸数'!$A:$G,6,FALSE),0)</f>
        <v>12</v>
      </c>
      <c r="H16" s="10">
        <f>IFERROR(VLOOKUP($B16,'[6]11市町別マンション戸数'!A:C,3,FALSE),0)</f>
        <v>0</v>
      </c>
    </row>
    <row r="17" spans="1:8">
      <c r="A17" s="1"/>
      <c r="B17" s="3" t="s">
        <v>45</v>
      </c>
      <c r="C17" s="10">
        <f>IFERROR(VLOOKUP($B17,'[6]11市町別戸数'!$A:$G,7,FALSE),0)</f>
        <v>12</v>
      </c>
      <c r="D17" s="10">
        <f>IFERROR(VLOOKUP($B17,'[6]11市町別戸数'!$A:$G,3,FALSE),0)</f>
        <v>10</v>
      </c>
      <c r="E17" s="10">
        <f>IFERROR(VLOOKUP($B17,'[6]11市町別戸数'!$A:$G,4,FALSE),0)</f>
        <v>0</v>
      </c>
      <c r="F17" s="10">
        <f>IFERROR(VLOOKUP($B17,'[6]11市町別戸数'!$A:$G,5,FALSE),0)</f>
        <v>0</v>
      </c>
      <c r="G17" s="10">
        <f>IFERROR(VLOOKUP($B17,'[6]11市町別戸数'!$A:$G,6,FALSE),0)</f>
        <v>2</v>
      </c>
      <c r="H17" s="10">
        <f>IFERROR(VLOOKUP($B17,'[6]11市町別マンション戸数'!A:C,3,FALSE),0)</f>
        <v>0</v>
      </c>
    </row>
    <row r="18" spans="1:8">
      <c r="A18" s="1"/>
      <c r="B18" s="3" t="s">
        <v>46</v>
      </c>
      <c r="C18" s="10">
        <f>IFERROR(VLOOKUP($B18,'[6]11市町別戸数'!$A:$G,7,FALSE),0)</f>
        <v>32</v>
      </c>
      <c r="D18" s="10">
        <f>IFERROR(VLOOKUP($B18,'[6]11市町別戸数'!$A:$G,3,FALSE),0)</f>
        <v>26</v>
      </c>
      <c r="E18" s="10">
        <f>IFERROR(VLOOKUP($B18,'[6]11市町別戸数'!$A:$G,4,FALSE),0)</f>
        <v>0</v>
      </c>
      <c r="F18" s="10">
        <f>IFERROR(VLOOKUP($B18,'[6]11市町別戸数'!$A:$G,5,FALSE),0)</f>
        <v>0</v>
      </c>
      <c r="G18" s="10">
        <f>IFERROR(VLOOKUP($B18,'[6]11市町別戸数'!$A:$G,6,FALSE),0)</f>
        <v>6</v>
      </c>
      <c r="H18" s="10">
        <f>IFERROR(VLOOKUP($B18,'[6]11市町別マンション戸数'!A:C,3,FALSE),0)</f>
        <v>0</v>
      </c>
    </row>
    <row r="19" spans="1:8">
      <c r="A19" s="1"/>
      <c r="B19" s="3" t="s">
        <v>11</v>
      </c>
      <c r="C19" s="10">
        <f>IFERROR(VLOOKUP($B19,'[6]11市町別戸数'!$A:$G,7,FALSE),0)</f>
        <v>70</v>
      </c>
      <c r="D19" s="10">
        <f>IFERROR(VLOOKUP($B19,'[6]11市町別戸数'!$A:$G,3,FALSE),0)</f>
        <v>41</v>
      </c>
      <c r="E19" s="10">
        <f>IFERROR(VLOOKUP($B19,'[6]11市町別戸数'!$A:$G,4,FALSE),0)</f>
        <v>8</v>
      </c>
      <c r="F19" s="10">
        <f>IFERROR(VLOOKUP($B19,'[6]11市町別戸数'!$A:$G,5,FALSE),0)</f>
        <v>0</v>
      </c>
      <c r="G19" s="10">
        <f>IFERROR(VLOOKUP($B19,'[6]11市町別戸数'!$A:$G,6,FALSE),0)</f>
        <v>21</v>
      </c>
      <c r="H19" s="10">
        <f>IFERROR(VLOOKUP($B19,'[6]11市町別マンション戸数'!A:C,3,FALSE),0)</f>
        <v>0</v>
      </c>
    </row>
    <row r="20" spans="1:8">
      <c r="A20" s="1"/>
      <c r="B20" s="3" t="s">
        <v>37</v>
      </c>
      <c r="C20" s="10">
        <f>IFERROR(VLOOKUP($B20,'[6]11市町別戸数'!$A:$G,7,FALSE),0)</f>
        <v>83</v>
      </c>
      <c r="D20" s="10">
        <f>IFERROR(VLOOKUP($B20,'[6]11市町別戸数'!$A:$G,3,FALSE),0)</f>
        <v>32</v>
      </c>
      <c r="E20" s="10">
        <f>IFERROR(VLOOKUP($B20,'[6]11市町別戸数'!$A:$G,4,FALSE),0)</f>
        <v>38</v>
      </c>
      <c r="F20" s="10">
        <f>IFERROR(VLOOKUP($B20,'[6]11市町別戸数'!$A:$G,5,FALSE),0)</f>
        <v>0</v>
      </c>
      <c r="G20" s="10">
        <f>IFERROR(VLOOKUP($B20,'[6]11市町別戸数'!$A:$G,6,FALSE),0)</f>
        <v>13</v>
      </c>
      <c r="H20" s="10">
        <f>IFERROR(VLOOKUP($B20,'[6]11市町別マンション戸数'!A:C,3,FALSE),0)</f>
        <v>0</v>
      </c>
    </row>
    <row r="21" spans="1:8">
      <c r="A21" s="1"/>
      <c r="B21" s="3" t="s">
        <v>26</v>
      </c>
      <c r="C21" s="10">
        <f>IFERROR(VLOOKUP($B21,'[6]11市町別戸数'!$A:$G,7,FALSE),0)</f>
        <v>44</v>
      </c>
      <c r="D21" s="10">
        <f>IFERROR(VLOOKUP($B21,'[6]11市町別戸数'!$A:$G,3,FALSE),0)</f>
        <v>29</v>
      </c>
      <c r="E21" s="10">
        <f>IFERROR(VLOOKUP($B21,'[6]11市町別戸数'!$A:$G,4,FALSE),0)</f>
        <v>4</v>
      </c>
      <c r="F21" s="10">
        <f>IFERROR(VLOOKUP($B21,'[6]11市町別戸数'!$A:$G,5,FALSE),0)</f>
        <v>0</v>
      </c>
      <c r="G21" s="10">
        <f>IFERROR(VLOOKUP($B21,'[6]11市町別戸数'!$A:$G,6,FALSE),0)</f>
        <v>11</v>
      </c>
      <c r="H21" s="10">
        <f>IFERROR(VLOOKUP($B21,'[6]11市町別マンション戸数'!A:C,3,FALSE),0)</f>
        <v>0</v>
      </c>
    </row>
    <row r="22" spans="1:8">
      <c r="A22" s="1"/>
      <c r="B22" s="3" t="s">
        <v>2</v>
      </c>
      <c r="C22" s="10">
        <f>IFERROR(VLOOKUP($B22,'[6]11市町別戸数'!$A:$G,7,FALSE),0)</f>
        <v>21</v>
      </c>
      <c r="D22" s="10">
        <f>IFERROR(VLOOKUP($B22,'[6]11市町別戸数'!$A:$G,3,FALSE),0)</f>
        <v>18</v>
      </c>
      <c r="E22" s="10">
        <f>IFERROR(VLOOKUP($B22,'[6]11市町別戸数'!$A:$G,4,FALSE),0)</f>
        <v>0</v>
      </c>
      <c r="F22" s="10">
        <f>IFERROR(VLOOKUP($B22,'[6]11市町別戸数'!$A:$G,5,FALSE),0)</f>
        <v>0</v>
      </c>
      <c r="G22" s="10">
        <f>IFERROR(VLOOKUP($B22,'[6]11市町別戸数'!$A:$G,6,FALSE),0)</f>
        <v>3</v>
      </c>
      <c r="H22" s="10">
        <f>IFERROR(VLOOKUP($B22,'[6]11市町別マンション戸数'!A:C,3,FALSE),0)</f>
        <v>0</v>
      </c>
    </row>
    <row r="23" spans="1:8">
      <c r="A23" s="1"/>
      <c r="B23" s="3" t="s">
        <v>39</v>
      </c>
      <c r="C23" s="10">
        <f>IFERROR(VLOOKUP($B23,'[6]11市町別戸数'!$A:$G,7,FALSE),0)</f>
        <v>79</v>
      </c>
      <c r="D23" s="10">
        <f>IFERROR(VLOOKUP($B23,'[6]11市町別戸数'!$A:$G,3,FALSE),0)</f>
        <v>33</v>
      </c>
      <c r="E23" s="10">
        <f>IFERROR(VLOOKUP($B23,'[6]11市町別戸数'!$A:$G,4,FALSE),0)</f>
        <v>25</v>
      </c>
      <c r="F23" s="10">
        <f>IFERROR(VLOOKUP($B23,'[6]11市町別戸数'!$A:$G,5,FALSE),0)</f>
        <v>0</v>
      </c>
      <c r="G23" s="10">
        <f>IFERROR(VLOOKUP($B23,'[6]11市町別戸数'!$A:$G,6,FALSE),0)</f>
        <v>21</v>
      </c>
      <c r="H23" s="10">
        <f>IFERROR(VLOOKUP($B23,'[6]11市町別マンション戸数'!A:C,3,FALSE),0)</f>
        <v>0</v>
      </c>
    </row>
    <row r="24" spans="1:8">
      <c r="A24" s="1"/>
      <c r="B24" s="3" t="s">
        <v>48</v>
      </c>
      <c r="C24" s="10">
        <f>IFERROR(VLOOKUP($B24,'[6]11市町別戸数'!$A:$G,7,FALSE),0)</f>
        <v>17</v>
      </c>
      <c r="D24" s="10">
        <f>IFERROR(VLOOKUP($B24,'[6]11市町別戸数'!$A:$G,3,FALSE),0)</f>
        <v>16</v>
      </c>
      <c r="E24" s="10">
        <f>IFERROR(VLOOKUP($B24,'[6]11市町別戸数'!$A:$G,4,FALSE),0)</f>
        <v>0</v>
      </c>
      <c r="F24" s="10">
        <f>IFERROR(VLOOKUP($B24,'[6]11市町別戸数'!$A:$G,5,FALSE),0)</f>
        <v>0</v>
      </c>
      <c r="G24" s="10">
        <f>IFERROR(VLOOKUP($B24,'[6]11市町別戸数'!$A:$G,6,FALSE),0)</f>
        <v>1</v>
      </c>
      <c r="H24" s="10">
        <f>IFERROR(VLOOKUP($B24,'[6]11市町別マンション戸数'!A:C,3,FALSE),0)</f>
        <v>0</v>
      </c>
    </row>
    <row r="25" spans="1:8">
      <c r="A25" s="1"/>
      <c r="B25" s="3" t="s">
        <v>22</v>
      </c>
      <c r="C25" s="10">
        <f>IFERROR(VLOOKUP($B25,'[6]11市町別戸数'!$A:$G,7,FALSE),0)</f>
        <v>25</v>
      </c>
      <c r="D25" s="10">
        <f>IFERROR(VLOOKUP($B25,'[6]11市町別戸数'!$A:$G,3,FALSE),0)</f>
        <v>17</v>
      </c>
      <c r="E25" s="10">
        <f>IFERROR(VLOOKUP($B25,'[6]11市町別戸数'!$A:$G,4,FALSE),0)</f>
        <v>0</v>
      </c>
      <c r="F25" s="10">
        <f>IFERROR(VLOOKUP($B25,'[6]11市町別戸数'!$A:$G,5,FALSE),0)</f>
        <v>0</v>
      </c>
      <c r="G25" s="10">
        <f>IFERROR(VLOOKUP($B25,'[6]11市町別戸数'!$A:$G,6,FALSE),0)</f>
        <v>8</v>
      </c>
      <c r="H25" s="10">
        <f>IFERROR(VLOOKUP($B25,'[6]11市町別マンション戸数'!A:C,3,FALSE),0)</f>
        <v>0</v>
      </c>
    </row>
    <row r="26" spans="1:8">
      <c r="A26" s="1"/>
      <c r="B26" s="3" t="s">
        <v>42</v>
      </c>
      <c r="C26" s="10">
        <f>IFERROR(VLOOKUP($B26,'[6]11市町別戸数'!$A:$G,7,FALSE),0)</f>
        <v>30</v>
      </c>
      <c r="D26" s="10">
        <f>IFERROR(VLOOKUP($B26,'[6]11市町別戸数'!$A:$G,3,FALSE),0)</f>
        <v>2</v>
      </c>
      <c r="E26" s="10">
        <f>IFERROR(VLOOKUP($B26,'[6]11市町別戸数'!$A:$G,4,FALSE),0)</f>
        <v>28</v>
      </c>
      <c r="F26" s="10">
        <f>IFERROR(VLOOKUP($B26,'[6]11市町別戸数'!$A:$G,5,FALSE),0)</f>
        <v>0</v>
      </c>
      <c r="G26" s="10">
        <f>IFERROR(VLOOKUP($B26,'[6]11市町別戸数'!$A:$G,6,FALSE),0)</f>
        <v>0</v>
      </c>
      <c r="H26" s="10">
        <f>IFERROR(VLOOKUP($B26,'[6]11市町別マンション戸数'!A:C,3,FALSE),0)</f>
        <v>0</v>
      </c>
    </row>
    <row r="27" spans="1:8">
      <c r="A27" s="1"/>
      <c r="B27" s="3" t="s">
        <v>36</v>
      </c>
      <c r="C27" s="10">
        <f>IFERROR(VLOOKUP($B27,'[6]11市町別戸数'!$A:$G,7,FALSE),0)</f>
        <v>10</v>
      </c>
      <c r="D27" s="10">
        <f>IFERROR(VLOOKUP($B27,'[6]11市町別戸数'!$A:$G,3,FALSE),0)</f>
        <v>8</v>
      </c>
      <c r="E27" s="10">
        <f>IFERROR(VLOOKUP($B27,'[6]11市町別戸数'!$A:$G,4,FALSE),0)</f>
        <v>0</v>
      </c>
      <c r="F27" s="10">
        <f>IFERROR(VLOOKUP($B27,'[6]11市町別戸数'!$A:$G,5,FALSE),0)</f>
        <v>0</v>
      </c>
      <c r="G27" s="10">
        <f>IFERROR(VLOOKUP($B27,'[6]11市町別戸数'!$A:$G,6,FALSE),0)</f>
        <v>2</v>
      </c>
      <c r="H27" s="10">
        <f>IFERROR(VLOOKUP($B27,'[6]11市町別マンション戸数'!A:C,3,FALSE),0)</f>
        <v>0</v>
      </c>
    </row>
    <row r="28" spans="1:8">
      <c r="A28" s="1"/>
      <c r="B28" s="3" t="s">
        <v>0</v>
      </c>
      <c r="C28" s="10">
        <f>IFERROR(VLOOKUP($B28,'[6]11市町別戸数'!$A:$G,7,FALSE),0)</f>
        <v>18</v>
      </c>
      <c r="D28" s="10">
        <f>IFERROR(VLOOKUP($B28,'[6]11市町別戸数'!$A:$G,3,FALSE),0)</f>
        <v>8</v>
      </c>
      <c r="E28" s="10">
        <f>IFERROR(VLOOKUP($B28,'[6]11市町別戸数'!$A:$G,4,FALSE),0)</f>
        <v>6</v>
      </c>
      <c r="F28" s="10">
        <f>IFERROR(VLOOKUP($B28,'[6]11市町別戸数'!$A:$G,5,FALSE),0)</f>
        <v>0</v>
      </c>
      <c r="G28" s="10">
        <f>IFERROR(VLOOKUP($B28,'[6]11市町別戸数'!$A:$G,6,FALSE),0)</f>
        <v>4</v>
      </c>
      <c r="H28" s="10">
        <f>IFERROR(VLOOKUP($B28,'[6]11市町別マンション戸数'!A:C,3,FALSE),0)</f>
        <v>0</v>
      </c>
    </row>
    <row r="29" spans="1:8">
      <c r="A29" s="1"/>
      <c r="B29" s="3" t="s">
        <v>43</v>
      </c>
      <c r="C29" s="10">
        <f>IFERROR(VLOOKUP($B29,'[6]11市町別戸数'!$A:$G,7,FALSE),0)</f>
        <v>3</v>
      </c>
      <c r="D29" s="10">
        <f>IFERROR(VLOOKUP($B29,'[6]11市町別戸数'!$A:$G,3,FALSE),0)</f>
        <v>3</v>
      </c>
      <c r="E29" s="10">
        <f>IFERROR(VLOOKUP($B29,'[6]11市町別戸数'!$A:$G,4,FALSE),0)</f>
        <v>0</v>
      </c>
      <c r="F29" s="10">
        <f>IFERROR(VLOOKUP($B29,'[6]11市町別戸数'!$A:$G,5,FALSE),0)</f>
        <v>0</v>
      </c>
      <c r="G29" s="10">
        <f>IFERROR(VLOOKUP($B29,'[6]11市町別戸数'!$A:$G,6,FALSE),0)</f>
        <v>0</v>
      </c>
      <c r="H29" s="10">
        <f>IFERROR(VLOOKUP($B29,'[6]11市町別マンション戸数'!A:C,3,FALSE),0)</f>
        <v>0</v>
      </c>
    </row>
    <row r="30" spans="1:8">
      <c r="A30" s="1"/>
      <c r="B30" s="3" t="s">
        <v>29</v>
      </c>
      <c r="C30" s="10">
        <f>IFERROR(VLOOKUP($B30,'[6]11市町別戸数'!$A:$G,7,FALSE),0)</f>
        <v>10</v>
      </c>
      <c r="D30" s="10">
        <f>IFERROR(VLOOKUP($B30,'[6]11市町別戸数'!$A:$G,3,FALSE),0)</f>
        <v>6</v>
      </c>
      <c r="E30" s="10">
        <f>IFERROR(VLOOKUP($B30,'[6]11市町別戸数'!$A:$G,4,FALSE),0)</f>
        <v>0</v>
      </c>
      <c r="F30" s="10">
        <f>IFERROR(VLOOKUP($B30,'[6]11市町別戸数'!$A:$G,5,FALSE),0)</f>
        <v>0</v>
      </c>
      <c r="G30" s="10">
        <f>IFERROR(VLOOKUP($B30,'[6]11市町別戸数'!$A:$G,6,FALSE),0)</f>
        <v>4</v>
      </c>
      <c r="H30" s="10">
        <f>IFERROR(VLOOKUP($B30,'[6]11市町別マンション戸数'!A:C,3,FALSE),0)</f>
        <v>0</v>
      </c>
    </row>
    <row r="31" spans="1:8">
      <c r="A31" s="1"/>
      <c r="B31" s="3" t="s">
        <v>23</v>
      </c>
      <c r="C31" s="10">
        <f>IFERROR(VLOOKUP($B31,'[6]11市町別戸数'!$A:$G,7,FALSE),0)</f>
        <v>20</v>
      </c>
      <c r="D31" s="10">
        <f>IFERROR(VLOOKUP($B31,'[6]11市町別戸数'!$A:$G,3,FALSE),0)</f>
        <v>16</v>
      </c>
      <c r="E31" s="10">
        <f>IFERROR(VLOOKUP($B31,'[6]11市町別戸数'!$A:$G,4,FALSE),0)</f>
        <v>0</v>
      </c>
      <c r="F31" s="10">
        <f>IFERROR(VLOOKUP($B31,'[6]11市町別戸数'!$A:$G,5,FALSE),0)</f>
        <v>0</v>
      </c>
      <c r="G31" s="10">
        <f>IFERROR(VLOOKUP($B31,'[6]11市町別戸数'!$A:$G,6,FALSE),0)</f>
        <v>4</v>
      </c>
      <c r="H31" s="10">
        <f>IFERROR(VLOOKUP($B31,'[6]11市町別マンション戸数'!A:C,3,FALSE),0)</f>
        <v>0</v>
      </c>
    </row>
    <row r="32" spans="1:8">
      <c r="A32" s="1"/>
      <c r="B32" s="3" t="s">
        <v>16</v>
      </c>
      <c r="C32" s="10">
        <f>IFERROR(VLOOKUP($B32,'[6]11市町別戸数'!$A:$G,7,FALSE),0)</f>
        <v>13</v>
      </c>
      <c r="D32" s="10">
        <f>IFERROR(VLOOKUP($B32,'[6]11市町別戸数'!$A:$G,3,FALSE),0)</f>
        <v>10</v>
      </c>
      <c r="E32" s="10">
        <f>IFERROR(VLOOKUP($B32,'[6]11市町別戸数'!$A:$G,4,FALSE),0)</f>
        <v>0</v>
      </c>
      <c r="F32" s="10">
        <f>IFERROR(VLOOKUP($B32,'[6]11市町別戸数'!$A:$G,5,FALSE),0)</f>
        <v>0</v>
      </c>
      <c r="G32" s="10">
        <f>IFERROR(VLOOKUP($B32,'[6]11市町別戸数'!$A:$G,6,FALSE),0)</f>
        <v>3</v>
      </c>
      <c r="H32" s="10">
        <f>IFERROR(VLOOKUP($B32,'[6]11市町別マンション戸数'!A:C,3,FALSE),0)</f>
        <v>0</v>
      </c>
    </row>
    <row r="33" spans="1:8">
      <c r="A33" s="1"/>
      <c r="B33" s="3" t="s">
        <v>25</v>
      </c>
      <c r="C33" s="10">
        <f>IFERROR(VLOOKUP($B33,'[6]11市町別戸数'!$A:$G,7,FALSE),0)</f>
        <v>7</v>
      </c>
      <c r="D33" s="10">
        <f>IFERROR(VLOOKUP($B33,'[6]11市町別戸数'!$A:$G,3,FALSE),0)</f>
        <v>7</v>
      </c>
      <c r="E33" s="10">
        <f>IFERROR(VLOOKUP($B33,'[6]11市町別戸数'!$A:$G,4,FALSE),0)</f>
        <v>0</v>
      </c>
      <c r="F33" s="10">
        <f>IFERROR(VLOOKUP($B33,'[6]11市町別戸数'!$A:$G,5,FALSE),0)</f>
        <v>0</v>
      </c>
      <c r="G33" s="10">
        <f>IFERROR(VLOOKUP($B33,'[6]11市町別戸数'!$A:$G,6,FALSE),0)</f>
        <v>0</v>
      </c>
      <c r="H33" s="10">
        <f>IFERROR(VLOOKUP($B33,'[6]11市町別マンション戸数'!A:C,3,FALSE),0)</f>
        <v>0</v>
      </c>
    </row>
    <row r="34" spans="1:8">
      <c r="A34" s="1"/>
      <c r="B34" s="3" t="s">
        <v>14</v>
      </c>
      <c r="C34" s="10">
        <f>IFERROR(VLOOKUP($B34,'[6]11市町別戸数'!$A:$G,7,FALSE),0)</f>
        <v>0</v>
      </c>
      <c r="D34" s="10">
        <f>IFERROR(VLOOKUP($B34,'[6]11市町別戸数'!$A:$G,3,FALSE),0)</f>
        <v>0</v>
      </c>
      <c r="E34" s="10">
        <f>IFERROR(VLOOKUP($B34,'[6]11市町別戸数'!$A:$G,4,FALSE),0)</f>
        <v>0</v>
      </c>
      <c r="F34" s="10">
        <f>IFERROR(VLOOKUP($B34,'[6]11市町別戸数'!$A:$G,5,FALSE),0)</f>
        <v>0</v>
      </c>
      <c r="G34" s="10">
        <f>IFERROR(VLOOKUP($B34,'[6]11市町別戸数'!$A:$G,6,FALSE),0)</f>
        <v>0</v>
      </c>
      <c r="H34" s="10">
        <f>IFERROR(VLOOKUP($B34,'[6]11市町別マンション戸数'!A:C,3,FALSE),0)</f>
        <v>0</v>
      </c>
    </row>
    <row r="35" spans="1:8">
      <c r="A35" s="1"/>
      <c r="B35" s="4" t="s">
        <v>52</v>
      </c>
      <c r="C35" s="10">
        <f>IFERROR(VLOOKUP($B35,'[6]11市町別戸数'!$A:$G,7,FALSE),0)</f>
        <v>0</v>
      </c>
      <c r="D35" s="10">
        <f>IFERROR(VLOOKUP($B35,'[6]11市町別戸数'!$A:$G,3,FALSE),0)</f>
        <v>0</v>
      </c>
      <c r="E35" s="10">
        <f>IFERROR(VLOOKUP($B35,'[6]11市町別戸数'!$A:$G,4,FALSE),0)</f>
        <v>0</v>
      </c>
      <c r="F35" s="10">
        <f>IFERROR(VLOOKUP($B35,'[6]11市町別戸数'!$A:$G,5,FALSE),0)</f>
        <v>0</v>
      </c>
      <c r="G35" s="10">
        <f>IFERROR(VLOOKUP($B35,'[6]11市町別戸数'!$A:$G,6,FALSE),0)</f>
        <v>0</v>
      </c>
      <c r="H35" s="10">
        <f>IFERROR(VLOOKUP($B35,'[6]11市町別マンション戸数'!A:C,3,FALSE),0)</f>
        <v>0</v>
      </c>
    </row>
    <row r="36" spans="1:8">
      <c r="A36" s="1"/>
      <c r="B36" s="3" t="s">
        <v>50</v>
      </c>
      <c r="C36" s="10">
        <f>IFERROR(VLOOKUP($B36,'[6]11市町別戸数'!$A:$G,7,FALSE),0)</f>
        <v>2</v>
      </c>
      <c r="D36" s="10">
        <f>IFERROR(VLOOKUP($B36,'[6]11市町別戸数'!$A:$G,3,FALSE),0)</f>
        <v>2</v>
      </c>
      <c r="E36" s="10">
        <f>IFERROR(VLOOKUP($B36,'[6]11市町別戸数'!$A:$G,4,FALSE),0)</f>
        <v>0</v>
      </c>
      <c r="F36" s="10">
        <f>IFERROR(VLOOKUP($B36,'[6]11市町別戸数'!$A:$G,5,FALSE),0)</f>
        <v>0</v>
      </c>
      <c r="G36" s="10">
        <f>IFERROR(VLOOKUP($B36,'[6]11市町別戸数'!$A:$G,6,FALSE),0)</f>
        <v>0</v>
      </c>
      <c r="H36" s="10">
        <f>IFERROR(VLOOKUP($B36,'[6]11市町別マンション戸数'!A:C,3,FALSE),0)</f>
        <v>0</v>
      </c>
    </row>
    <row r="37" spans="1:8">
      <c r="A37" s="1"/>
      <c r="B37" s="3" t="s">
        <v>12</v>
      </c>
      <c r="C37" s="10">
        <f>IFERROR(VLOOKUP($B37,'[6]11市町別戸数'!$A:$G,7,FALSE),0)</f>
        <v>0</v>
      </c>
      <c r="D37" s="10">
        <f>IFERROR(VLOOKUP($B37,'[6]11市町別戸数'!$A:$G,3,FALSE),0)</f>
        <v>0</v>
      </c>
      <c r="E37" s="10">
        <f>IFERROR(VLOOKUP($B37,'[6]11市町別戸数'!$A:$G,4,FALSE),0)</f>
        <v>0</v>
      </c>
      <c r="F37" s="10">
        <f>IFERROR(VLOOKUP($B37,'[6]11市町別戸数'!$A:$G,5,FALSE),0)</f>
        <v>0</v>
      </c>
      <c r="G37" s="10">
        <f>IFERROR(VLOOKUP($B37,'[6]11市町別戸数'!$A:$G,6,FALSE),0)</f>
        <v>0</v>
      </c>
      <c r="H37" s="10">
        <f>IFERROR(VLOOKUP($B37,'[6]11市町別マンション戸数'!A:C,3,FALSE),0)</f>
        <v>0</v>
      </c>
    </row>
    <row r="38" spans="1:8">
      <c r="A38" s="1"/>
      <c r="B38" s="4" t="s">
        <v>30</v>
      </c>
      <c r="C38" s="10">
        <f>IFERROR(VLOOKUP($B38,'[6]11市町別戸数'!$A:$G,7,FALSE),0)</f>
        <v>0</v>
      </c>
      <c r="D38" s="10">
        <f>IFERROR(VLOOKUP($B38,'[6]11市町別戸数'!$A:$G,3,FALSE),0)</f>
        <v>0</v>
      </c>
      <c r="E38" s="10">
        <f>IFERROR(VLOOKUP($B38,'[6]11市町別戸数'!$A:$G,4,FALSE),0)</f>
        <v>0</v>
      </c>
      <c r="F38" s="10">
        <f>IFERROR(VLOOKUP($B38,'[6]11市町別戸数'!$A:$G,5,FALSE),0)</f>
        <v>0</v>
      </c>
      <c r="G38" s="10">
        <f>IFERROR(VLOOKUP($B38,'[6]11市町別戸数'!$A:$G,6,FALSE),0)</f>
        <v>0</v>
      </c>
      <c r="H38" s="10">
        <f>IFERROR(VLOOKUP($B38,'[6]11市町別マンション戸数'!A:C,3,FALSE),0)</f>
        <v>0</v>
      </c>
    </row>
    <row r="39" spans="1:8">
      <c r="A39" s="1"/>
      <c r="B39" s="3" t="s">
        <v>24</v>
      </c>
      <c r="C39" s="10">
        <f>IFERROR(VLOOKUP($B39,'[6]11市町別戸数'!$A:$G,7,FALSE),0)</f>
        <v>7</v>
      </c>
      <c r="D39" s="10">
        <f>IFERROR(VLOOKUP($B39,'[6]11市町別戸数'!$A:$G,3,FALSE),0)</f>
        <v>4</v>
      </c>
      <c r="E39" s="10">
        <f>IFERROR(VLOOKUP($B39,'[6]11市町別戸数'!$A:$G,4,FALSE),0)</f>
        <v>0</v>
      </c>
      <c r="F39" s="10">
        <f>IFERROR(VLOOKUP($B39,'[6]11市町別戸数'!$A:$G,5,FALSE),0)</f>
        <v>0</v>
      </c>
      <c r="G39" s="10">
        <f>IFERROR(VLOOKUP($B39,'[6]11市町別戸数'!$A:$G,6,FALSE),0)</f>
        <v>3</v>
      </c>
      <c r="H39" s="10">
        <f>IFERROR(VLOOKUP($B39,'[6]11市町別マンション戸数'!A:C,3,FALSE),0)</f>
        <v>0</v>
      </c>
    </row>
    <row r="40" spans="1:8">
      <c r="A40" s="1"/>
      <c r="B40" s="3" t="s">
        <v>44</v>
      </c>
      <c r="C40" s="10">
        <f>IFERROR(VLOOKUP($B40,'[6]11市町別戸数'!$A:$G,7,FALSE),0)</f>
        <v>12</v>
      </c>
      <c r="D40" s="10">
        <f>IFERROR(VLOOKUP($B40,'[6]11市町別戸数'!$A:$G,3,FALSE),0)</f>
        <v>2</v>
      </c>
      <c r="E40" s="10">
        <f>IFERROR(VLOOKUP($B40,'[6]11市町別戸数'!$A:$G,4,FALSE),0)</f>
        <v>6</v>
      </c>
      <c r="F40" s="10">
        <f>IFERROR(VLOOKUP($B40,'[6]11市町別戸数'!$A:$G,5,FALSE),0)</f>
        <v>0</v>
      </c>
      <c r="G40" s="10">
        <f>IFERROR(VLOOKUP($B40,'[6]11市町別戸数'!$A:$G,6,FALSE),0)</f>
        <v>4</v>
      </c>
      <c r="H40" s="10">
        <f>IFERROR(VLOOKUP($B40,'[6]11市町別マンション戸数'!A:C,3,FALSE),0)</f>
        <v>0</v>
      </c>
    </row>
    <row r="41" spans="1:8">
      <c r="A41" s="1"/>
      <c r="B41" s="3" t="s">
        <v>13</v>
      </c>
      <c r="C41" s="10">
        <f>IFERROR(VLOOKUP($B41,'[6]11市町別戸数'!$A:$G,7,FALSE),0)</f>
        <v>66</v>
      </c>
      <c r="D41" s="10">
        <f>IFERROR(VLOOKUP($B41,'[6]11市町別戸数'!$A:$G,3,FALSE),0)</f>
        <v>9</v>
      </c>
      <c r="E41" s="10">
        <f>IFERROR(VLOOKUP($B41,'[6]11市町別戸数'!$A:$G,4,FALSE),0)</f>
        <v>51</v>
      </c>
      <c r="F41" s="10">
        <f>IFERROR(VLOOKUP($B41,'[6]11市町別戸数'!$A:$G,5,FALSE),0)</f>
        <v>1</v>
      </c>
      <c r="G41" s="10">
        <f>IFERROR(VLOOKUP($B41,'[6]11市町別戸数'!$A:$G,6,FALSE),0)</f>
        <v>5</v>
      </c>
      <c r="H41" s="10">
        <f>IFERROR(VLOOKUP($B41,'[6]11市町別マンション戸数'!A:C,3,FALSE),0)</f>
        <v>0</v>
      </c>
    </row>
    <row r="42" spans="1:8">
      <c r="A42" s="1"/>
      <c r="B42" s="3" t="s">
        <v>3</v>
      </c>
      <c r="C42" s="10">
        <f>IFERROR(VLOOKUP($B42,'[6]11市町別戸数'!$A:$G,7,FALSE),0)</f>
        <v>33</v>
      </c>
      <c r="D42" s="10">
        <f>IFERROR(VLOOKUP($B42,'[6]11市町別戸数'!$A:$G,3,FALSE),0)</f>
        <v>5</v>
      </c>
      <c r="E42" s="10">
        <f>IFERROR(VLOOKUP($B42,'[6]11市町別戸数'!$A:$G,4,FALSE),0)</f>
        <v>27</v>
      </c>
      <c r="F42" s="10">
        <f>IFERROR(VLOOKUP($B42,'[6]11市町別戸数'!$A:$G,5,FALSE),0)</f>
        <v>0</v>
      </c>
      <c r="G42" s="10">
        <f>IFERROR(VLOOKUP($B42,'[6]11市町別戸数'!$A:$G,6,FALSE),0)</f>
        <v>1</v>
      </c>
      <c r="H42" s="10">
        <f>IFERROR(VLOOKUP($B42,'[6]11市町別マンション戸数'!A:C,3,FALSE),0)</f>
        <v>0</v>
      </c>
    </row>
    <row r="43" spans="1:8">
      <c r="A43" s="1"/>
      <c r="B43" s="3" t="s">
        <v>40</v>
      </c>
      <c r="C43" s="10">
        <f>IFERROR(VLOOKUP($B43,'[6]11市町別戸数'!$A:$G,7,FALSE),0)</f>
        <v>6</v>
      </c>
      <c r="D43" s="10">
        <f>IFERROR(VLOOKUP($B43,'[6]11市町別戸数'!$A:$G,3,FALSE),0)</f>
        <v>5</v>
      </c>
      <c r="E43" s="10">
        <f>IFERROR(VLOOKUP($B43,'[6]11市町別戸数'!$A:$G,4,FALSE),0)</f>
        <v>0</v>
      </c>
      <c r="F43" s="10">
        <f>IFERROR(VLOOKUP($B43,'[6]11市町別戸数'!$A:$G,5,FALSE),0)</f>
        <v>0</v>
      </c>
      <c r="G43" s="10">
        <f>IFERROR(VLOOKUP($B43,'[6]11市町別戸数'!$A:$G,6,FALSE),0)</f>
        <v>1</v>
      </c>
      <c r="H43" s="10">
        <f>IFERROR(VLOOKUP($B43,'[6]11市町別マンション戸数'!A:C,3,FALSE),0)</f>
        <v>0</v>
      </c>
    </row>
    <row r="44" spans="1:8">
      <c r="A44" s="1"/>
      <c r="B44" s="3" t="s">
        <v>1</v>
      </c>
      <c r="C44" s="10">
        <f>IFERROR(VLOOKUP($B44,'[6]11市町別戸数'!$A:$G,7,FALSE),0)</f>
        <v>1</v>
      </c>
      <c r="D44" s="10">
        <f>IFERROR(VLOOKUP($B44,'[6]11市町別戸数'!$A:$G,3,FALSE),0)</f>
        <v>1</v>
      </c>
      <c r="E44" s="10">
        <f>IFERROR(VLOOKUP($B44,'[6]11市町別戸数'!$A:$G,4,FALSE),0)</f>
        <v>0</v>
      </c>
      <c r="F44" s="10">
        <f>IFERROR(VLOOKUP($B44,'[6]11市町別戸数'!$A:$G,5,FALSE),0)</f>
        <v>0</v>
      </c>
      <c r="G44" s="10">
        <f>IFERROR(VLOOKUP($B44,'[6]11市町別戸数'!$A:$G,6,FALSE),0)</f>
        <v>0</v>
      </c>
      <c r="H44" s="10">
        <f>IFERROR(VLOOKUP($B44,'[6]11市町別マンション戸数'!A:C,3,FALSE),0)</f>
        <v>0</v>
      </c>
    </row>
    <row r="45" spans="1:8">
      <c r="A45" s="1"/>
      <c r="B45" s="5" t="s">
        <v>51</v>
      </c>
      <c r="C45" s="10">
        <f>IFERROR(VLOOKUP($B45,'[6]11市町別戸数'!$A:$G,7,FALSE),0)</f>
        <v>1</v>
      </c>
      <c r="D45" s="10">
        <f>IFERROR(VLOOKUP($B45,'[6]11市町別戸数'!$A:$G,3,FALSE),0)</f>
        <v>1</v>
      </c>
      <c r="E45" s="10">
        <f>IFERROR(VLOOKUP($B45,'[6]11市町別戸数'!$A:$G,4,FALSE),0)</f>
        <v>0</v>
      </c>
      <c r="F45" s="10">
        <f>IFERROR(VLOOKUP($B45,'[6]11市町別戸数'!$A:$G,5,FALSE),0)</f>
        <v>0</v>
      </c>
      <c r="G45" s="10">
        <f>IFERROR(VLOOKUP($B45,'[6]11市町別戸数'!$A:$G,6,FALSE),0)</f>
        <v>0</v>
      </c>
      <c r="H45" s="10">
        <f>IFERROR(VLOOKUP($B45,'[6]11市町別マンション戸数'!A:C,3,FALSE),0)</f>
        <v>0</v>
      </c>
    </row>
    <row r="46" spans="1:8">
      <c r="A46" s="1"/>
      <c r="B46" s="6" t="s">
        <v>18</v>
      </c>
      <c r="C46" s="10">
        <f t="shared" ref="C46:H46" si="2">SUM(C5:C45)-C8-C12</f>
        <v>1371</v>
      </c>
      <c r="D46" s="10">
        <f t="shared" si="2"/>
        <v>667</v>
      </c>
      <c r="E46" s="10">
        <f t="shared" si="2"/>
        <v>392</v>
      </c>
      <c r="F46" s="10">
        <f t="shared" si="2"/>
        <v>2</v>
      </c>
      <c r="G46" s="10">
        <f t="shared" si="2"/>
        <v>310</v>
      </c>
      <c r="H46" s="10">
        <f t="shared" si="2"/>
        <v>83</v>
      </c>
    </row>
    <row r="47" spans="1:8">
      <c r="A47" s="1"/>
    </row>
  </sheetData>
  <phoneticPr fontId="4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47"/>
  <sheetViews>
    <sheetView workbookViewId="0">
      <selection activeCell="J2" sqref="J2"/>
    </sheetView>
  </sheetViews>
  <sheetFormatPr defaultRowHeight="13.5"/>
  <sheetData>
    <row r="2" spans="1:8" ht="17.25">
      <c r="A2" s="1"/>
      <c r="C2" s="7"/>
      <c r="D2" s="7"/>
      <c r="E2" s="11"/>
      <c r="F2" s="11" t="s">
        <v>20</v>
      </c>
      <c r="G2" s="13" t="str">
        <f>[5]データ!A2&amp;"年"&amp;[5]データ!B2&amp;"月"</f>
        <v>2026年4月</v>
      </c>
      <c r="H2" s="14"/>
    </row>
    <row r="3" spans="1:8">
      <c r="A3" s="1"/>
      <c r="C3" s="8"/>
      <c r="D3" s="8"/>
      <c r="E3" s="8"/>
      <c r="F3" s="8"/>
      <c r="G3" s="8"/>
      <c r="H3" s="15" t="s">
        <v>5</v>
      </c>
    </row>
    <row r="4" spans="1:8">
      <c r="A4" s="1"/>
      <c r="B4" s="2" t="s">
        <v>53</v>
      </c>
      <c r="C4" s="9" t="s">
        <v>49</v>
      </c>
      <c r="D4" s="2" t="s">
        <v>47</v>
      </c>
      <c r="E4" s="2" t="s">
        <v>9</v>
      </c>
      <c r="F4" s="12" t="s">
        <v>55</v>
      </c>
      <c r="G4" s="2" t="s">
        <v>15</v>
      </c>
      <c r="H4" s="16" t="s">
        <v>17</v>
      </c>
    </row>
    <row r="5" spans="1:8">
      <c r="A5" s="1"/>
      <c r="B5" s="3" t="s">
        <v>32</v>
      </c>
      <c r="C5" s="10">
        <f>IFERROR(VLOOKUP($B5,'[5]11市町別戸数'!$A:$G,7,FALSE),0)</f>
        <v>96</v>
      </c>
      <c r="D5" s="10">
        <f>IFERROR(VLOOKUP($B5,'[5]11市町別戸数'!$A:$G,3,FALSE),0)</f>
        <v>53</v>
      </c>
      <c r="E5" s="10">
        <f>IFERROR(VLOOKUP($B5,'[5]11市町別戸数'!$A:$G,4,FALSE),0)</f>
        <v>17</v>
      </c>
      <c r="F5" s="10">
        <f>IFERROR(VLOOKUP($B5,'[5]11市町別戸数'!$A:$G,5,FALSE),0)</f>
        <v>1</v>
      </c>
      <c r="G5" s="10">
        <f>IFERROR(VLOOKUP($B5,'[5]11市町別戸数'!$A:$G,6,FALSE),0)</f>
        <v>25</v>
      </c>
      <c r="H5" s="10">
        <f>IFERROR(VLOOKUP($B5,'[5]11市町別マンション戸数'!A:C,3,FALSE),0)</f>
        <v>0</v>
      </c>
    </row>
    <row r="6" spans="1:8">
      <c r="A6" s="1"/>
      <c r="B6" s="3" t="s">
        <v>10</v>
      </c>
      <c r="C6" s="10">
        <f>IFERROR(VLOOKUP($B6,'[5]11市町別戸数'!$A:$G,7,FALSE),0)</f>
        <v>127</v>
      </c>
      <c r="D6" s="10">
        <f>IFERROR(VLOOKUP($B6,'[5]11市町別戸数'!$A:$G,3,FALSE),0)</f>
        <v>25</v>
      </c>
      <c r="E6" s="10">
        <f>IFERROR(VLOOKUP($B6,'[5]11市町別戸数'!$A:$G,4,FALSE),0)</f>
        <v>81</v>
      </c>
      <c r="F6" s="10">
        <f>IFERROR(VLOOKUP($B6,'[5]11市町別戸数'!$A:$G,5,FALSE),0)</f>
        <v>0</v>
      </c>
      <c r="G6" s="10">
        <f>IFERROR(VLOOKUP($B6,'[5]11市町別戸数'!$A:$G,6,FALSE),0)</f>
        <v>21</v>
      </c>
      <c r="H6" s="10">
        <f>IFERROR(VLOOKUP($B6,'[5]11市町別マンション戸数'!A:C,3,FALSE),0)</f>
        <v>0</v>
      </c>
    </row>
    <row r="7" spans="1:8">
      <c r="A7" s="1"/>
      <c r="B7" s="3" t="s">
        <v>8</v>
      </c>
      <c r="C7" s="10">
        <f>IFERROR(VLOOKUP($B7,'[5]11市町別戸数'!$A:$G,7,FALSE),0)</f>
        <v>95</v>
      </c>
      <c r="D7" s="10">
        <f>IFERROR(VLOOKUP($B7,'[5]11市町別戸数'!$A:$G,3,FALSE),0)</f>
        <v>31</v>
      </c>
      <c r="E7" s="10">
        <f>IFERROR(VLOOKUP($B7,'[5]11市町別戸数'!$A:$G,4,FALSE),0)</f>
        <v>44</v>
      </c>
      <c r="F7" s="10">
        <f>IFERROR(VLOOKUP($B7,'[5]11市町別戸数'!$A:$G,5,FALSE),0)</f>
        <v>0</v>
      </c>
      <c r="G7" s="10">
        <f>IFERROR(VLOOKUP($B7,'[5]11市町別戸数'!$A:$G,6,FALSE),0)</f>
        <v>20</v>
      </c>
      <c r="H7" s="10">
        <f>IFERROR(VLOOKUP($B7,'[5]11市町別マンション戸数'!A:C,3,FALSE),0)</f>
        <v>0</v>
      </c>
    </row>
    <row r="8" spans="1:8">
      <c r="A8" s="1"/>
      <c r="B8" s="3" t="s">
        <v>35</v>
      </c>
      <c r="C8" s="10">
        <f t="shared" ref="C8:H8" si="0">SUM(C5:C7)</f>
        <v>318</v>
      </c>
      <c r="D8" s="10">
        <f t="shared" si="0"/>
        <v>109</v>
      </c>
      <c r="E8" s="10">
        <f t="shared" si="0"/>
        <v>142</v>
      </c>
      <c r="F8" s="10">
        <f t="shared" si="0"/>
        <v>1</v>
      </c>
      <c r="G8" s="10">
        <f t="shared" si="0"/>
        <v>66</v>
      </c>
      <c r="H8" s="10">
        <f t="shared" si="0"/>
        <v>0</v>
      </c>
    </row>
    <row r="9" spans="1:8">
      <c r="A9" s="1"/>
      <c r="B9" s="3" t="s">
        <v>33</v>
      </c>
      <c r="C9" s="10">
        <f>IFERROR(VLOOKUP($B9,'[5]11市町別戸数'!$A:$G,7,FALSE),0)</f>
        <v>299</v>
      </c>
      <c r="D9" s="10">
        <f>IFERROR(VLOOKUP($B9,'[5]11市町別戸数'!$A:$G,3,FALSE),0)</f>
        <v>129</v>
      </c>
      <c r="E9" s="10">
        <f>IFERROR(VLOOKUP($B9,'[5]11市町別戸数'!$A:$G,4,FALSE),0)</f>
        <v>104</v>
      </c>
      <c r="F9" s="10">
        <f>IFERROR(VLOOKUP($B9,'[5]11市町別戸数'!$A:$G,5,FALSE),0)</f>
        <v>0</v>
      </c>
      <c r="G9" s="10">
        <f>IFERROR(VLOOKUP($B9,'[5]11市町別戸数'!$A:$G,6,FALSE),0)</f>
        <v>66</v>
      </c>
      <c r="H9" s="10">
        <f>IFERROR(VLOOKUP($B9,'[5]11市町別マンション戸数'!A:C,3,FALSE),0)</f>
        <v>27</v>
      </c>
    </row>
    <row r="10" spans="1:8">
      <c r="A10" s="1"/>
      <c r="B10" s="3" t="s">
        <v>27</v>
      </c>
      <c r="C10" s="10">
        <f>IFERROR(VLOOKUP($B10,'[5]11市町別戸数'!$A:$G,7,FALSE),0)</f>
        <v>72</v>
      </c>
      <c r="D10" s="10">
        <f>IFERROR(VLOOKUP($B10,'[5]11市町別戸数'!$A:$G,3,FALSE),0)</f>
        <v>50</v>
      </c>
      <c r="E10" s="10">
        <f>IFERROR(VLOOKUP($B10,'[5]11市町別戸数'!$A:$G,4,FALSE),0)</f>
        <v>15</v>
      </c>
      <c r="F10" s="10">
        <f>IFERROR(VLOOKUP($B10,'[5]11市町別戸数'!$A:$G,5,FALSE),0)</f>
        <v>0</v>
      </c>
      <c r="G10" s="10">
        <f>IFERROR(VLOOKUP($B10,'[5]11市町別戸数'!$A:$G,6,FALSE),0)</f>
        <v>7</v>
      </c>
      <c r="H10" s="10">
        <f>IFERROR(VLOOKUP($B10,'[5]11市町別マンション戸数'!A:C,3,FALSE),0)</f>
        <v>0</v>
      </c>
    </row>
    <row r="11" spans="1:8">
      <c r="A11" s="1"/>
      <c r="B11" s="3" t="s">
        <v>56</v>
      </c>
      <c r="C11" s="10">
        <f>IFERROR(VLOOKUP($B11,'[5]11市町別戸数'!$A:$G,7,FALSE),0)</f>
        <v>3</v>
      </c>
      <c r="D11" s="10">
        <f>IFERROR(VLOOKUP($B11,'[5]11市町別戸数'!$A:$G,3,FALSE),0)</f>
        <v>3</v>
      </c>
      <c r="E11" s="10">
        <f>IFERROR(VLOOKUP($B11,'[5]11市町別戸数'!$A:$G,4,FALSE),0)</f>
        <v>0</v>
      </c>
      <c r="F11" s="10">
        <f>IFERROR(VLOOKUP($B11,'[5]11市町別戸数'!$A:$G,5,FALSE),0)</f>
        <v>0</v>
      </c>
      <c r="G11" s="10">
        <f>IFERROR(VLOOKUP($B11,'[5]11市町別戸数'!$A:$G,6,FALSE),0)</f>
        <v>0</v>
      </c>
      <c r="H11" s="10">
        <f>IFERROR(VLOOKUP($B11,'[5]11市町別マンション戸数'!A:C,3,FALSE),0)</f>
        <v>0</v>
      </c>
    </row>
    <row r="12" spans="1:8">
      <c r="A12" s="1"/>
      <c r="B12" s="3" t="s">
        <v>4</v>
      </c>
      <c r="C12" s="10">
        <f t="shared" ref="C12:H12" si="1">SUM(C9:C11)</f>
        <v>374</v>
      </c>
      <c r="D12" s="10">
        <f t="shared" si="1"/>
        <v>182</v>
      </c>
      <c r="E12" s="10">
        <f t="shared" si="1"/>
        <v>119</v>
      </c>
      <c r="F12" s="10">
        <f t="shared" si="1"/>
        <v>0</v>
      </c>
      <c r="G12" s="10">
        <f t="shared" si="1"/>
        <v>73</v>
      </c>
      <c r="H12" s="10">
        <f t="shared" si="1"/>
        <v>27</v>
      </c>
    </row>
    <row r="13" spans="1:8">
      <c r="A13" s="1"/>
      <c r="B13" s="3" t="s">
        <v>7</v>
      </c>
      <c r="C13" s="10">
        <f>IFERROR(VLOOKUP($B13,'[5]11市町別戸数'!$A:$G,7,FALSE),0)</f>
        <v>55</v>
      </c>
      <c r="D13" s="10">
        <f>IFERROR(VLOOKUP($B13,'[5]11市町別戸数'!$A:$G,3,FALSE),0)</f>
        <v>31</v>
      </c>
      <c r="E13" s="10">
        <f>IFERROR(VLOOKUP($B13,'[5]11市町別戸数'!$A:$G,4,FALSE),0)</f>
        <v>0</v>
      </c>
      <c r="F13" s="10">
        <f>IFERROR(VLOOKUP($B13,'[5]11市町別戸数'!$A:$G,5,FALSE),0)</f>
        <v>0</v>
      </c>
      <c r="G13" s="10">
        <f>IFERROR(VLOOKUP($B13,'[5]11市町別戸数'!$A:$G,6,FALSE),0)</f>
        <v>24</v>
      </c>
      <c r="H13" s="10">
        <f>IFERROR(VLOOKUP($B13,'[5]11市町別マンション戸数'!A:C,3,FALSE),0)</f>
        <v>0</v>
      </c>
    </row>
    <row r="14" spans="1:8">
      <c r="A14" s="1"/>
      <c r="B14" s="3" t="s">
        <v>21</v>
      </c>
      <c r="C14" s="10">
        <f>IFERROR(VLOOKUP($B14,'[5]11市町別戸数'!$A:$G,7,FALSE),0)</f>
        <v>8</v>
      </c>
      <c r="D14" s="10">
        <f>IFERROR(VLOOKUP($B14,'[5]11市町別戸数'!$A:$G,3,FALSE),0)</f>
        <v>3</v>
      </c>
      <c r="E14" s="10">
        <f>IFERROR(VLOOKUP($B14,'[5]11市町別戸数'!$A:$G,4,FALSE),0)</f>
        <v>4</v>
      </c>
      <c r="F14" s="10">
        <f>IFERROR(VLOOKUP($B14,'[5]11市町別戸数'!$A:$G,5,FALSE),0)</f>
        <v>1</v>
      </c>
      <c r="G14" s="10">
        <f>IFERROR(VLOOKUP($B14,'[5]11市町別戸数'!$A:$G,6,FALSE),0)</f>
        <v>0</v>
      </c>
      <c r="H14" s="10">
        <f>IFERROR(VLOOKUP($B14,'[5]11市町別マンション戸数'!A:C,3,FALSE),0)</f>
        <v>0</v>
      </c>
    </row>
    <row r="15" spans="1:8">
      <c r="A15" s="1"/>
      <c r="B15" s="3" t="s">
        <v>38</v>
      </c>
      <c r="C15" s="10">
        <f>IFERROR(VLOOKUP($B15,'[5]11市町別戸数'!$A:$G,7,FALSE),0)</f>
        <v>41</v>
      </c>
      <c r="D15" s="10">
        <f>IFERROR(VLOOKUP($B15,'[5]11市町別戸数'!$A:$G,3,FALSE),0)</f>
        <v>25</v>
      </c>
      <c r="E15" s="10">
        <f>IFERROR(VLOOKUP($B15,'[5]11市町別戸数'!$A:$G,4,FALSE),0)</f>
        <v>0</v>
      </c>
      <c r="F15" s="10">
        <f>IFERROR(VLOOKUP($B15,'[5]11市町別戸数'!$A:$G,5,FALSE),0)</f>
        <v>0</v>
      </c>
      <c r="G15" s="10">
        <f>IFERROR(VLOOKUP($B15,'[5]11市町別戸数'!$A:$G,6,FALSE),0)</f>
        <v>16</v>
      </c>
      <c r="H15" s="10">
        <f>IFERROR(VLOOKUP($B15,'[5]11市町別マンション戸数'!A:C,3,FALSE),0)</f>
        <v>0</v>
      </c>
    </row>
    <row r="16" spans="1:8">
      <c r="A16" s="1"/>
      <c r="B16" s="3" t="s">
        <v>41</v>
      </c>
      <c r="C16" s="10">
        <f>IFERROR(VLOOKUP($B16,'[5]11市町別戸数'!$A:$G,7,FALSE),0)</f>
        <v>49</v>
      </c>
      <c r="D16" s="10">
        <f>IFERROR(VLOOKUP($B16,'[5]11市町別戸数'!$A:$G,3,FALSE),0)</f>
        <v>22</v>
      </c>
      <c r="E16" s="10">
        <f>IFERROR(VLOOKUP($B16,'[5]11市町別戸数'!$A:$G,4,FALSE),0)</f>
        <v>18</v>
      </c>
      <c r="F16" s="10">
        <f>IFERROR(VLOOKUP($B16,'[5]11市町別戸数'!$A:$G,5,FALSE),0)</f>
        <v>0</v>
      </c>
      <c r="G16" s="10">
        <f>IFERROR(VLOOKUP($B16,'[5]11市町別戸数'!$A:$G,6,FALSE),0)</f>
        <v>9</v>
      </c>
      <c r="H16" s="10">
        <f>IFERROR(VLOOKUP($B16,'[5]11市町別マンション戸数'!A:C,3,FALSE),0)</f>
        <v>0</v>
      </c>
    </row>
    <row r="17" spans="1:8">
      <c r="A17" s="1"/>
      <c r="B17" s="3" t="s">
        <v>45</v>
      </c>
      <c r="C17" s="10">
        <f>IFERROR(VLOOKUP($B17,'[5]11市町別戸数'!$A:$G,7,FALSE),0)</f>
        <v>5</v>
      </c>
      <c r="D17" s="10">
        <f>IFERROR(VLOOKUP($B17,'[5]11市町別戸数'!$A:$G,3,FALSE),0)</f>
        <v>5</v>
      </c>
      <c r="E17" s="10">
        <f>IFERROR(VLOOKUP($B17,'[5]11市町別戸数'!$A:$G,4,FALSE),0)</f>
        <v>0</v>
      </c>
      <c r="F17" s="10">
        <f>IFERROR(VLOOKUP($B17,'[5]11市町別戸数'!$A:$G,5,FALSE),0)</f>
        <v>0</v>
      </c>
      <c r="G17" s="10">
        <f>IFERROR(VLOOKUP($B17,'[5]11市町別戸数'!$A:$G,6,FALSE),0)</f>
        <v>0</v>
      </c>
      <c r="H17" s="10">
        <f>IFERROR(VLOOKUP($B17,'[5]11市町別マンション戸数'!A:C,3,FALSE),0)</f>
        <v>0</v>
      </c>
    </row>
    <row r="18" spans="1:8">
      <c r="A18" s="1"/>
      <c r="B18" s="3" t="s">
        <v>46</v>
      </c>
      <c r="C18" s="10">
        <f>IFERROR(VLOOKUP($B18,'[5]11市町別戸数'!$A:$G,7,FALSE),0)</f>
        <v>44</v>
      </c>
      <c r="D18" s="10">
        <f>IFERROR(VLOOKUP($B18,'[5]11市町別戸数'!$A:$G,3,FALSE),0)</f>
        <v>32</v>
      </c>
      <c r="E18" s="10">
        <f>IFERROR(VLOOKUP($B18,'[5]11市町別戸数'!$A:$G,4,FALSE),0)</f>
        <v>6</v>
      </c>
      <c r="F18" s="10">
        <f>IFERROR(VLOOKUP($B18,'[5]11市町別戸数'!$A:$G,5,FALSE),0)</f>
        <v>0</v>
      </c>
      <c r="G18" s="10">
        <f>IFERROR(VLOOKUP($B18,'[5]11市町別戸数'!$A:$G,6,FALSE),0)</f>
        <v>6</v>
      </c>
      <c r="H18" s="10">
        <f>IFERROR(VLOOKUP($B18,'[5]11市町別マンション戸数'!A:C,3,FALSE),0)</f>
        <v>0</v>
      </c>
    </row>
    <row r="19" spans="1:8">
      <c r="A19" s="1"/>
      <c r="B19" s="3" t="s">
        <v>11</v>
      </c>
      <c r="C19" s="10">
        <f>IFERROR(VLOOKUP($B19,'[5]11市町別戸数'!$A:$G,7,FALSE),0)</f>
        <v>111</v>
      </c>
      <c r="D19" s="10">
        <f>IFERROR(VLOOKUP($B19,'[5]11市町別戸数'!$A:$G,3,FALSE),0)</f>
        <v>47</v>
      </c>
      <c r="E19" s="10">
        <f>IFERROR(VLOOKUP($B19,'[5]11市町別戸数'!$A:$G,4,FALSE),0)</f>
        <v>44</v>
      </c>
      <c r="F19" s="10">
        <f>IFERROR(VLOOKUP($B19,'[5]11市町別戸数'!$A:$G,5,FALSE),0)</f>
        <v>1</v>
      </c>
      <c r="G19" s="10">
        <f>IFERROR(VLOOKUP($B19,'[5]11市町別戸数'!$A:$G,6,FALSE),0)</f>
        <v>19</v>
      </c>
      <c r="H19" s="10">
        <f>IFERROR(VLOOKUP($B19,'[5]11市町別マンション戸数'!A:C,3,FALSE),0)</f>
        <v>0</v>
      </c>
    </row>
    <row r="20" spans="1:8">
      <c r="A20" s="1"/>
      <c r="B20" s="3" t="s">
        <v>37</v>
      </c>
      <c r="C20" s="10">
        <f>IFERROR(VLOOKUP($B20,'[5]11市町別戸数'!$A:$G,7,FALSE),0)</f>
        <v>86</v>
      </c>
      <c r="D20" s="10">
        <f>IFERROR(VLOOKUP($B20,'[5]11市町別戸数'!$A:$G,3,FALSE),0)</f>
        <v>34</v>
      </c>
      <c r="E20" s="10">
        <f>IFERROR(VLOOKUP($B20,'[5]11市町別戸数'!$A:$G,4,FALSE),0)</f>
        <v>26</v>
      </c>
      <c r="F20" s="10">
        <f>IFERROR(VLOOKUP($B20,'[5]11市町別戸数'!$A:$G,5,FALSE),0)</f>
        <v>1</v>
      </c>
      <c r="G20" s="10">
        <f>IFERROR(VLOOKUP($B20,'[5]11市町別戸数'!$A:$G,6,FALSE),0)</f>
        <v>25</v>
      </c>
      <c r="H20" s="10">
        <f>IFERROR(VLOOKUP($B20,'[5]11市町別マンション戸数'!A:C,3,FALSE),0)</f>
        <v>0</v>
      </c>
    </row>
    <row r="21" spans="1:8">
      <c r="A21" s="1"/>
      <c r="B21" s="3" t="s">
        <v>26</v>
      </c>
      <c r="C21" s="10">
        <f>IFERROR(VLOOKUP($B21,'[5]11市町別戸数'!$A:$G,7,FALSE),0)</f>
        <v>55</v>
      </c>
      <c r="D21" s="10">
        <f>IFERROR(VLOOKUP($B21,'[5]11市町別戸数'!$A:$G,3,FALSE),0)</f>
        <v>17</v>
      </c>
      <c r="E21" s="10">
        <f>IFERROR(VLOOKUP($B21,'[5]11市町別戸数'!$A:$G,4,FALSE),0)</f>
        <v>35</v>
      </c>
      <c r="F21" s="10">
        <f>IFERROR(VLOOKUP($B21,'[5]11市町別戸数'!$A:$G,5,FALSE),0)</f>
        <v>0</v>
      </c>
      <c r="G21" s="10">
        <f>IFERROR(VLOOKUP($B21,'[5]11市町別戸数'!$A:$G,6,FALSE),0)</f>
        <v>3</v>
      </c>
      <c r="H21" s="10">
        <f>IFERROR(VLOOKUP($B21,'[5]11市町別マンション戸数'!A:C,3,FALSE),0)</f>
        <v>0</v>
      </c>
    </row>
    <row r="22" spans="1:8">
      <c r="A22" s="1"/>
      <c r="B22" s="3" t="s">
        <v>2</v>
      </c>
      <c r="C22" s="10">
        <f>IFERROR(VLOOKUP($B22,'[5]11市町別戸数'!$A:$G,7,FALSE),0)</f>
        <v>53</v>
      </c>
      <c r="D22" s="10">
        <f>IFERROR(VLOOKUP($B22,'[5]11市町別戸数'!$A:$G,3,FALSE),0)</f>
        <v>34</v>
      </c>
      <c r="E22" s="10">
        <f>IFERROR(VLOOKUP($B22,'[5]11市町別戸数'!$A:$G,4,FALSE),0)</f>
        <v>14</v>
      </c>
      <c r="F22" s="10">
        <f>IFERROR(VLOOKUP($B22,'[5]11市町別戸数'!$A:$G,5,FALSE),0)</f>
        <v>0</v>
      </c>
      <c r="G22" s="10">
        <f>IFERROR(VLOOKUP($B22,'[5]11市町別戸数'!$A:$G,6,FALSE),0)</f>
        <v>5</v>
      </c>
      <c r="H22" s="10">
        <f>IFERROR(VLOOKUP($B22,'[5]11市町別マンション戸数'!A:C,3,FALSE),0)</f>
        <v>0</v>
      </c>
    </row>
    <row r="23" spans="1:8">
      <c r="A23" s="1"/>
      <c r="B23" s="3" t="s">
        <v>39</v>
      </c>
      <c r="C23" s="10">
        <f>IFERROR(VLOOKUP($B23,'[5]11市町別戸数'!$A:$G,7,FALSE),0)</f>
        <v>52</v>
      </c>
      <c r="D23" s="10">
        <f>IFERROR(VLOOKUP($B23,'[5]11市町別戸数'!$A:$G,3,FALSE),0)</f>
        <v>23</v>
      </c>
      <c r="E23" s="10">
        <f>IFERROR(VLOOKUP($B23,'[5]11市町別戸数'!$A:$G,4,FALSE),0)</f>
        <v>23</v>
      </c>
      <c r="F23" s="10">
        <f>IFERROR(VLOOKUP($B23,'[5]11市町別戸数'!$A:$G,5,FALSE),0)</f>
        <v>1</v>
      </c>
      <c r="G23" s="10">
        <f>IFERROR(VLOOKUP($B23,'[5]11市町別戸数'!$A:$G,6,FALSE),0)</f>
        <v>5</v>
      </c>
      <c r="H23" s="10">
        <f>IFERROR(VLOOKUP($B23,'[5]11市町別マンション戸数'!A:C,3,FALSE),0)</f>
        <v>0</v>
      </c>
    </row>
    <row r="24" spans="1:8">
      <c r="A24" s="1"/>
      <c r="B24" s="3" t="s">
        <v>48</v>
      </c>
      <c r="C24" s="10">
        <f>IFERROR(VLOOKUP($B24,'[5]11市町別戸数'!$A:$G,7,FALSE),0)</f>
        <v>34</v>
      </c>
      <c r="D24" s="10">
        <f>IFERROR(VLOOKUP($B24,'[5]11市町別戸数'!$A:$G,3,FALSE),0)</f>
        <v>18</v>
      </c>
      <c r="E24" s="10">
        <f>IFERROR(VLOOKUP($B24,'[5]11市町別戸数'!$A:$G,4,FALSE),0)</f>
        <v>8</v>
      </c>
      <c r="F24" s="10">
        <f>IFERROR(VLOOKUP($B24,'[5]11市町別戸数'!$A:$G,5,FALSE),0)</f>
        <v>0</v>
      </c>
      <c r="G24" s="10">
        <f>IFERROR(VLOOKUP($B24,'[5]11市町別戸数'!$A:$G,6,FALSE),0)</f>
        <v>8</v>
      </c>
      <c r="H24" s="10">
        <f>IFERROR(VLOOKUP($B24,'[5]11市町別マンション戸数'!A:C,3,FALSE),0)</f>
        <v>0</v>
      </c>
    </row>
    <row r="25" spans="1:8">
      <c r="A25" s="1"/>
      <c r="B25" s="3" t="s">
        <v>22</v>
      </c>
      <c r="C25" s="10">
        <f>IFERROR(VLOOKUP($B25,'[5]11市町別戸数'!$A:$G,7,FALSE),0)</f>
        <v>48</v>
      </c>
      <c r="D25" s="10">
        <f>IFERROR(VLOOKUP($B25,'[5]11市町別戸数'!$A:$G,3,FALSE),0)</f>
        <v>18</v>
      </c>
      <c r="E25" s="10">
        <f>IFERROR(VLOOKUP($B25,'[5]11市町別戸数'!$A:$G,4,FALSE),0)</f>
        <v>22</v>
      </c>
      <c r="F25" s="10">
        <f>IFERROR(VLOOKUP($B25,'[5]11市町別戸数'!$A:$G,5,FALSE),0)</f>
        <v>0</v>
      </c>
      <c r="G25" s="10">
        <f>IFERROR(VLOOKUP($B25,'[5]11市町別戸数'!$A:$G,6,FALSE),0)</f>
        <v>8</v>
      </c>
      <c r="H25" s="10">
        <f>IFERROR(VLOOKUP($B25,'[5]11市町別マンション戸数'!A:C,3,FALSE),0)</f>
        <v>0</v>
      </c>
    </row>
    <row r="26" spans="1:8">
      <c r="A26" s="1"/>
      <c r="B26" s="3" t="s">
        <v>42</v>
      </c>
      <c r="C26" s="10">
        <f>IFERROR(VLOOKUP($B26,'[5]11市町別戸数'!$A:$G,7,FALSE),0)</f>
        <v>2</v>
      </c>
      <c r="D26" s="10">
        <f>IFERROR(VLOOKUP($B26,'[5]11市町別戸数'!$A:$G,3,FALSE),0)</f>
        <v>2</v>
      </c>
      <c r="E26" s="10">
        <f>IFERROR(VLOOKUP($B26,'[5]11市町別戸数'!$A:$G,4,FALSE),0)</f>
        <v>0</v>
      </c>
      <c r="F26" s="10">
        <f>IFERROR(VLOOKUP($B26,'[5]11市町別戸数'!$A:$G,5,FALSE),0)</f>
        <v>0</v>
      </c>
      <c r="G26" s="10">
        <f>IFERROR(VLOOKUP($B26,'[5]11市町別戸数'!$A:$G,6,FALSE),0)</f>
        <v>0</v>
      </c>
      <c r="H26" s="10">
        <f>IFERROR(VLOOKUP($B26,'[5]11市町別マンション戸数'!A:C,3,FALSE),0)</f>
        <v>0</v>
      </c>
    </row>
    <row r="27" spans="1:8">
      <c r="A27" s="1"/>
      <c r="B27" s="3" t="s">
        <v>36</v>
      </c>
      <c r="C27" s="10">
        <f>IFERROR(VLOOKUP($B27,'[5]11市町別戸数'!$A:$G,7,FALSE),0)</f>
        <v>12</v>
      </c>
      <c r="D27" s="10">
        <f>IFERROR(VLOOKUP($B27,'[5]11市町別戸数'!$A:$G,3,FALSE),0)</f>
        <v>11</v>
      </c>
      <c r="E27" s="10">
        <f>IFERROR(VLOOKUP($B27,'[5]11市町別戸数'!$A:$G,4,FALSE),0)</f>
        <v>0</v>
      </c>
      <c r="F27" s="10">
        <f>IFERROR(VLOOKUP($B27,'[5]11市町別戸数'!$A:$G,5,FALSE),0)</f>
        <v>0</v>
      </c>
      <c r="G27" s="10">
        <f>IFERROR(VLOOKUP($B27,'[5]11市町別戸数'!$A:$G,6,FALSE),0)</f>
        <v>1</v>
      </c>
      <c r="H27" s="10">
        <f>IFERROR(VLOOKUP($B27,'[5]11市町別マンション戸数'!A:C,3,FALSE),0)</f>
        <v>0</v>
      </c>
    </row>
    <row r="28" spans="1:8">
      <c r="A28" s="1"/>
      <c r="B28" s="3" t="s">
        <v>0</v>
      </c>
      <c r="C28" s="10">
        <f>IFERROR(VLOOKUP($B28,'[5]11市町別戸数'!$A:$G,7,FALSE),0)</f>
        <v>101</v>
      </c>
      <c r="D28" s="10">
        <f>IFERROR(VLOOKUP($B28,'[5]11市町別戸数'!$A:$G,3,FALSE),0)</f>
        <v>10</v>
      </c>
      <c r="E28" s="10">
        <f>IFERROR(VLOOKUP($B28,'[5]11市町別戸数'!$A:$G,4,FALSE),0)</f>
        <v>90</v>
      </c>
      <c r="F28" s="10">
        <f>IFERROR(VLOOKUP($B28,'[5]11市町別戸数'!$A:$G,5,FALSE),0)</f>
        <v>0</v>
      </c>
      <c r="G28" s="10">
        <f>IFERROR(VLOOKUP($B28,'[5]11市町別戸数'!$A:$G,6,FALSE),0)</f>
        <v>1</v>
      </c>
      <c r="H28" s="10">
        <f>IFERROR(VLOOKUP($B28,'[5]11市町別マンション戸数'!A:C,3,FALSE),0)</f>
        <v>0</v>
      </c>
    </row>
    <row r="29" spans="1:8">
      <c r="A29" s="1"/>
      <c r="B29" s="3" t="s">
        <v>43</v>
      </c>
      <c r="C29" s="10">
        <f>IFERROR(VLOOKUP($B29,'[5]11市町別戸数'!$A:$G,7,FALSE),0)</f>
        <v>7</v>
      </c>
      <c r="D29" s="10">
        <f>IFERROR(VLOOKUP($B29,'[5]11市町別戸数'!$A:$G,3,FALSE),0)</f>
        <v>7</v>
      </c>
      <c r="E29" s="10">
        <f>IFERROR(VLOOKUP($B29,'[5]11市町別戸数'!$A:$G,4,FALSE),0)</f>
        <v>0</v>
      </c>
      <c r="F29" s="10">
        <f>IFERROR(VLOOKUP($B29,'[5]11市町別戸数'!$A:$G,5,FALSE),0)</f>
        <v>0</v>
      </c>
      <c r="G29" s="10">
        <f>IFERROR(VLOOKUP($B29,'[5]11市町別戸数'!$A:$G,6,FALSE),0)</f>
        <v>0</v>
      </c>
      <c r="H29" s="10">
        <f>IFERROR(VLOOKUP($B29,'[5]11市町別マンション戸数'!A:C,3,FALSE),0)</f>
        <v>0</v>
      </c>
    </row>
    <row r="30" spans="1:8">
      <c r="A30" s="1"/>
      <c r="B30" s="3" t="s">
        <v>29</v>
      </c>
      <c r="C30" s="10">
        <f>IFERROR(VLOOKUP($B30,'[5]11市町別戸数'!$A:$G,7,FALSE),0)</f>
        <v>4</v>
      </c>
      <c r="D30" s="10">
        <f>IFERROR(VLOOKUP($B30,'[5]11市町別戸数'!$A:$G,3,FALSE),0)</f>
        <v>4</v>
      </c>
      <c r="E30" s="10">
        <f>IFERROR(VLOOKUP($B30,'[5]11市町別戸数'!$A:$G,4,FALSE),0)</f>
        <v>0</v>
      </c>
      <c r="F30" s="10">
        <f>IFERROR(VLOOKUP($B30,'[5]11市町別戸数'!$A:$G,5,FALSE),0)</f>
        <v>0</v>
      </c>
      <c r="G30" s="10">
        <f>IFERROR(VLOOKUP($B30,'[5]11市町別戸数'!$A:$G,6,FALSE),0)</f>
        <v>0</v>
      </c>
      <c r="H30" s="10">
        <f>IFERROR(VLOOKUP($B30,'[5]11市町別マンション戸数'!A:C,3,FALSE),0)</f>
        <v>0</v>
      </c>
    </row>
    <row r="31" spans="1:8">
      <c r="A31" s="1"/>
      <c r="B31" s="3" t="s">
        <v>23</v>
      </c>
      <c r="C31" s="10">
        <f>IFERROR(VLOOKUP($B31,'[5]11市町別戸数'!$A:$G,7,FALSE),0)</f>
        <v>15</v>
      </c>
      <c r="D31" s="10">
        <f>IFERROR(VLOOKUP($B31,'[5]11市町別戸数'!$A:$G,3,FALSE),0)</f>
        <v>10</v>
      </c>
      <c r="E31" s="10">
        <f>IFERROR(VLOOKUP($B31,'[5]11市町別戸数'!$A:$G,4,FALSE),0)</f>
        <v>0</v>
      </c>
      <c r="F31" s="10">
        <f>IFERROR(VLOOKUP($B31,'[5]11市町別戸数'!$A:$G,5,FALSE),0)</f>
        <v>0</v>
      </c>
      <c r="G31" s="10">
        <f>IFERROR(VLOOKUP($B31,'[5]11市町別戸数'!$A:$G,6,FALSE),0)</f>
        <v>5</v>
      </c>
      <c r="H31" s="10">
        <f>IFERROR(VLOOKUP($B31,'[5]11市町別マンション戸数'!A:C,3,FALSE),0)</f>
        <v>0</v>
      </c>
    </row>
    <row r="32" spans="1:8">
      <c r="A32" s="1"/>
      <c r="B32" s="3" t="s">
        <v>16</v>
      </c>
      <c r="C32" s="10">
        <f>IFERROR(VLOOKUP($B32,'[5]11市町別戸数'!$A:$G,7,FALSE),0)</f>
        <v>27</v>
      </c>
      <c r="D32" s="10">
        <f>IFERROR(VLOOKUP($B32,'[5]11市町別戸数'!$A:$G,3,FALSE),0)</f>
        <v>10</v>
      </c>
      <c r="E32" s="10">
        <f>IFERROR(VLOOKUP($B32,'[5]11市町別戸数'!$A:$G,4,FALSE),0)</f>
        <v>14</v>
      </c>
      <c r="F32" s="10">
        <f>IFERROR(VLOOKUP($B32,'[5]11市町別戸数'!$A:$G,5,FALSE),0)</f>
        <v>2</v>
      </c>
      <c r="G32" s="10">
        <f>IFERROR(VLOOKUP($B32,'[5]11市町別戸数'!$A:$G,6,FALSE),0)</f>
        <v>1</v>
      </c>
      <c r="H32" s="10">
        <f>IFERROR(VLOOKUP($B32,'[5]11市町別マンション戸数'!A:C,3,FALSE),0)</f>
        <v>0</v>
      </c>
    </row>
    <row r="33" spans="1:8">
      <c r="A33" s="1"/>
      <c r="B33" s="3" t="s">
        <v>25</v>
      </c>
      <c r="C33" s="10">
        <f>IFERROR(VLOOKUP($B33,'[5]11市町別戸数'!$A:$G,7,FALSE),0)</f>
        <v>13</v>
      </c>
      <c r="D33" s="10">
        <f>IFERROR(VLOOKUP($B33,'[5]11市町別戸数'!$A:$G,3,FALSE),0)</f>
        <v>13</v>
      </c>
      <c r="E33" s="10">
        <f>IFERROR(VLOOKUP($B33,'[5]11市町別戸数'!$A:$G,4,FALSE),0)</f>
        <v>0</v>
      </c>
      <c r="F33" s="10">
        <f>IFERROR(VLOOKUP($B33,'[5]11市町別戸数'!$A:$G,5,FALSE),0)</f>
        <v>0</v>
      </c>
      <c r="G33" s="10">
        <f>IFERROR(VLOOKUP($B33,'[5]11市町別戸数'!$A:$G,6,FALSE),0)</f>
        <v>0</v>
      </c>
      <c r="H33" s="10">
        <f>IFERROR(VLOOKUP($B33,'[5]11市町別マンション戸数'!A:C,3,FALSE),0)</f>
        <v>0</v>
      </c>
    </row>
    <row r="34" spans="1:8">
      <c r="A34" s="1"/>
      <c r="B34" s="3" t="s">
        <v>14</v>
      </c>
      <c r="C34" s="10">
        <f>IFERROR(VLOOKUP($B34,'[5]11市町別戸数'!$A:$G,7,FALSE),0)</f>
        <v>0</v>
      </c>
      <c r="D34" s="10">
        <f>IFERROR(VLOOKUP($B34,'[5]11市町別戸数'!$A:$G,3,FALSE),0)</f>
        <v>0</v>
      </c>
      <c r="E34" s="10">
        <f>IFERROR(VLOOKUP($B34,'[5]11市町別戸数'!$A:$G,4,FALSE),0)</f>
        <v>0</v>
      </c>
      <c r="F34" s="10">
        <f>IFERROR(VLOOKUP($B34,'[5]11市町別戸数'!$A:$G,5,FALSE),0)</f>
        <v>0</v>
      </c>
      <c r="G34" s="10">
        <f>IFERROR(VLOOKUP($B34,'[5]11市町別戸数'!$A:$G,6,FALSE),0)</f>
        <v>0</v>
      </c>
      <c r="H34" s="10">
        <f>IFERROR(VLOOKUP($B34,'[5]11市町別マンション戸数'!A:C,3,FALSE),0)</f>
        <v>0</v>
      </c>
    </row>
    <row r="35" spans="1:8">
      <c r="A35" s="1"/>
      <c r="B35" s="4" t="s">
        <v>52</v>
      </c>
      <c r="C35" s="10">
        <f>IFERROR(VLOOKUP($B35,'[5]11市町別戸数'!$A:$G,7,FALSE),0)</f>
        <v>1</v>
      </c>
      <c r="D35" s="10">
        <f>IFERROR(VLOOKUP($B35,'[5]11市町別戸数'!$A:$G,3,FALSE),0)</f>
        <v>1</v>
      </c>
      <c r="E35" s="10">
        <f>IFERROR(VLOOKUP($B35,'[5]11市町別戸数'!$A:$G,4,FALSE),0)</f>
        <v>0</v>
      </c>
      <c r="F35" s="10">
        <f>IFERROR(VLOOKUP($B35,'[5]11市町別戸数'!$A:$G,5,FALSE),0)</f>
        <v>0</v>
      </c>
      <c r="G35" s="10">
        <f>IFERROR(VLOOKUP($B35,'[5]11市町別戸数'!$A:$G,6,FALSE),0)</f>
        <v>0</v>
      </c>
      <c r="H35" s="10">
        <f>IFERROR(VLOOKUP($B35,'[5]11市町別マンション戸数'!A:C,3,FALSE),0)</f>
        <v>0</v>
      </c>
    </row>
    <row r="36" spans="1:8">
      <c r="A36" s="1"/>
      <c r="B36" s="3" t="s">
        <v>50</v>
      </c>
      <c r="C36" s="10">
        <f>IFERROR(VLOOKUP($B36,'[5]11市町別戸数'!$A:$G,7,FALSE),0)</f>
        <v>0</v>
      </c>
      <c r="D36" s="10">
        <f>IFERROR(VLOOKUP($B36,'[5]11市町別戸数'!$A:$G,3,FALSE),0)</f>
        <v>0</v>
      </c>
      <c r="E36" s="10">
        <f>IFERROR(VLOOKUP($B36,'[5]11市町別戸数'!$A:$G,4,FALSE),0)</f>
        <v>0</v>
      </c>
      <c r="F36" s="10">
        <f>IFERROR(VLOOKUP($B36,'[5]11市町別戸数'!$A:$G,5,FALSE),0)</f>
        <v>0</v>
      </c>
      <c r="G36" s="10">
        <f>IFERROR(VLOOKUP($B36,'[5]11市町別戸数'!$A:$G,6,FALSE),0)</f>
        <v>0</v>
      </c>
      <c r="H36" s="10">
        <f>IFERROR(VLOOKUP($B36,'[5]11市町別マンション戸数'!A:C,3,FALSE),0)</f>
        <v>0</v>
      </c>
    </row>
    <row r="37" spans="1:8">
      <c r="A37" s="1"/>
      <c r="B37" s="3" t="s">
        <v>12</v>
      </c>
      <c r="C37" s="10">
        <f>IFERROR(VLOOKUP($B37,'[5]11市町別戸数'!$A:$G,7,FALSE),0)</f>
        <v>0</v>
      </c>
      <c r="D37" s="10">
        <f>IFERROR(VLOOKUP($B37,'[5]11市町別戸数'!$A:$G,3,FALSE),0)</f>
        <v>0</v>
      </c>
      <c r="E37" s="10">
        <f>IFERROR(VLOOKUP($B37,'[5]11市町別戸数'!$A:$G,4,FALSE),0)</f>
        <v>0</v>
      </c>
      <c r="F37" s="10">
        <f>IFERROR(VLOOKUP($B37,'[5]11市町別戸数'!$A:$G,5,FALSE),0)</f>
        <v>0</v>
      </c>
      <c r="G37" s="10">
        <f>IFERROR(VLOOKUP($B37,'[5]11市町別戸数'!$A:$G,6,FALSE),0)</f>
        <v>0</v>
      </c>
      <c r="H37" s="10">
        <f>IFERROR(VLOOKUP($B37,'[5]11市町別マンション戸数'!A:C,3,FALSE),0)</f>
        <v>0</v>
      </c>
    </row>
    <row r="38" spans="1:8">
      <c r="A38" s="1"/>
      <c r="B38" s="4" t="s">
        <v>30</v>
      </c>
      <c r="C38" s="10">
        <f>IFERROR(VLOOKUP($B38,'[5]11市町別戸数'!$A:$G,7,FALSE),0)</f>
        <v>1</v>
      </c>
      <c r="D38" s="10">
        <f>IFERROR(VLOOKUP($B38,'[5]11市町別戸数'!$A:$G,3,FALSE),0)</f>
        <v>1</v>
      </c>
      <c r="E38" s="10">
        <f>IFERROR(VLOOKUP($B38,'[5]11市町別戸数'!$A:$G,4,FALSE),0)</f>
        <v>0</v>
      </c>
      <c r="F38" s="10">
        <f>IFERROR(VLOOKUP($B38,'[5]11市町別戸数'!$A:$G,5,FALSE),0)</f>
        <v>0</v>
      </c>
      <c r="G38" s="10">
        <f>IFERROR(VLOOKUP($B38,'[5]11市町別戸数'!$A:$G,6,FALSE),0)</f>
        <v>0</v>
      </c>
      <c r="H38" s="10">
        <f>IFERROR(VLOOKUP($B38,'[5]11市町別マンション戸数'!A:C,3,FALSE),0)</f>
        <v>0</v>
      </c>
    </row>
    <row r="39" spans="1:8">
      <c r="A39" s="1"/>
      <c r="B39" s="3" t="s">
        <v>24</v>
      </c>
      <c r="C39" s="10">
        <f>IFERROR(VLOOKUP($B39,'[5]11市町別戸数'!$A:$G,7,FALSE),0)</f>
        <v>23</v>
      </c>
      <c r="D39" s="10">
        <f>IFERROR(VLOOKUP($B39,'[5]11市町別戸数'!$A:$G,3,FALSE),0)</f>
        <v>7</v>
      </c>
      <c r="E39" s="10">
        <f>IFERROR(VLOOKUP($B39,'[5]11市町別戸数'!$A:$G,4,FALSE),0)</f>
        <v>14</v>
      </c>
      <c r="F39" s="10">
        <f>IFERROR(VLOOKUP($B39,'[5]11市町別戸数'!$A:$G,5,FALSE),0)</f>
        <v>0</v>
      </c>
      <c r="G39" s="10">
        <f>IFERROR(VLOOKUP($B39,'[5]11市町別戸数'!$A:$G,6,FALSE),0)</f>
        <v>2</v>
      </c>
      <c r="H39" s="10">
        <f>IFERROR(VLOOKUP($B39,'[5]11市町別マンション戸数'!A:C,3,FALSE),0)</f>
        <v>0</v>
      </c>
    </row>
    <row r="40" spans="1:8">
      <c r="A40" s="1"/>
      <c r="B40" s="3" t="s">
        <v>44</v>
      </c>
      <c r="C40" s="10">
        <f>IFERROR(VLOOKUP($B40,'[5]11市町別戸数'!$A:$G,7,FALSE),0)</f>
        <v>10</v>
      </c>
      <c r="D40" s="10">
        <f>IFERROR(VLOOKUP($B40,'[5]11市町別戸数'!$A:$G,3,FALSE),0)</f>
        <v>6</v>
      </c>
      <c r="E40" s="10">
        <f>IFERROR(VLOOKUP($B40,'[5]11市町別戸数'!$A:$G,4,FALSE),0)</f>
        <v>0</v>
      </c>
      <c r="F40" s="10">
        <f>IFERROR(VLOOKUP($B40,'[5]11市町別戸数'!$A:$G,5,FALSE),0)</f>
        <v>1</v>
      </c>
      <c r="G40" s="10">
        <f>IFERROR(VLOOKUP($B40,'[5]11市町別戸数'!$A:$G,6,FALSE),0)</f>
        <v>3</v>
      </c>
      <c r="H40" s="10">
        <f>IFERROR(VLOOKUP($B40,'[5]11市町別マンション戸数'!A:C,3,FALSE),0)</f>
        <v>0</v>
      </c>
    </row>
    <row r="41" spans="1:8">
      <c r="A41" s="1"/>
      <c r="B41" s="3" t="s">
        <v>13</v>
      </c>
      <c r="C41" s="10">
        <f>IFERROR(VLOOKUP($B41,'[5]11市町別戸数'!$A:$G,7,FALSE),0)</f>
        <v>14</v>
      </c>
      <c r="D41" s="10">
        <f>IFERROR(VLOOKUP($B41,'[5]11市町別戸数'!$A:$G,3,FALSE),0)</f>
        <v>13</v>
      </c>
      <c r="E41" s="10">
        <f>IFERROR(VLOOKUP($B41,'[5]11市町別戸数'!$A:$G,4,FALSE),0)</f>
        <v>0</v>
      </c>
      <c r="F41" s="10">
        <f>IFERROR(VLOOKUP($B41,'[5]11市町別戸数'!$A:$G,5,FALSE),0)</f>
        <v>0</v>
      </c>
      <c r="G41" s="10">
        <f>IFERROR(VLOOKUP($B41,'[5]11市町別戸数'!$A:$G,6,FALSE),0)</f>
        <v>1</v>
      </c>
      <c r="H41" s="10">
        <f>IFERROR(VLOOKUP($B41,'[5]11市町別マンション戸数'!A:C,3,FALSE),0)</f>
        <v>0</v>
      </c>
    </row>
    <row r="42" spans="1:8">
      <c r="A42" s="1"/>
      <c r="B42" s="3" t="s">
        <v>3</v>
      </c>
      <c r="C42" s="10">
        <f>IFERROR(VLOOKUP($B42,'[5]11市町別戸数'!$A:$G,7,FALSE),0)</f>
        <v>1</v>
      </c>
      <c r="D42" s="10">
        <f>IFERROR(VLOOKUP($B42,'[5]11市町別戸数'!$A:$G,3,FALSE),0)</f>
        <v>1</v>
      </c>
      <c r="E42" s="10">
        <f>IFERROR(VLOOKUP($B42,'[5]11市町別戸数'!$A:$G,4,FALSE),0)</f>
        <v>0</v>
      </c>
      <c r="F42" s="10">
        <f>IFERROR(VLOOKUP($B42,'[5]11市町別戸数'!$A:$G,5,FALSE),0)</f>
        <v>0</v>
      </c>
      <c r="G42" s="10">
        <f>IFERROR(VLOOKUP($B42,'[5]11市町別戸数'!$A:$G,6,FALSE),0)</f>
        <v>0</v>
      </c>
      <c r="H42" s="10">
        <f>IFERROR(VLOOKUP($B42,'[5]11市町別マンション戸数'!A:C,3,FALSE),0)</f>
        <v>0</v>
      </c>
    </row>
    <row r="43" spans="1:8">
      <c r="A43" s="1"/>
      <c r="B43" s="3" t="s">
        <v>40</v>
      </c>
      <c r="C43" s="10">
        <f>IFERROR(VLOOKUP($B43,'[5]11市町別戸数'!$A:$G,7,FALSE),0)</f>
        <v>4</v>
      </c>
      <c r="D43" s="10">
        <f>IFERROR(VLOOKUP($B43,'[5]11市町別戸数'!$A:$G,3,FALSE),0)</f>
        <v>2</v>
      </c>
      <c r="E43" s="10">
        <f>IFERROR(VLOOKUP($B43,'[5]11市町別戸数'!$A:$G,4,FALSE),0)</f>
        <v>0</v>
      </c>
      <c r="F43" s="10">
        <f>IFERROR(VLOOKUP($B43,'[5]11市町別戸数'!$A:$G,5,FALSE),0)</f>
        <v>0</v>
      </c>
      <c r="G43" s="10">
        <f>IFERROR(VLOOKUP($B43,'[5]11市町別戸数'!$A:$G,6,FALSE),0)</f>
        <v>2</v>
      </c>
      <c r="H43" s="10">
        <f>IFERROR(VLOOKUP($B43,'[5]11市町別マンション戸数'!A:C,3,FALSE),0)</f>
        <v>0</v>
      </c>
    </row>
    <row r="44" spans="1:8">
      <c r="A44" s="1"/>
      <c r="B44" s="3" t="s">
        <v>1</v>
      </c>
      <c r="C44" s="10">
        <f>IFERROR(VLOOKUP($B44,'[5]11市町別戸数'!$A:$G,7,FALSE),0)</f>
        <v>1</v>
      </c>
      <c r="D44" s="10">
        <f>IFERROR(VLOOKUP($B44,'[5]11市町別戸数'!$A:$G,3,FALSE),0)</f>
        <v>1</v>
      </c>
      <c r="E44" s="10">
        <f>IFERROR(VLOOKUP($B44,'[5]11市町別戸数'!$A:$G,4,FALSE),0)</f>
        <v>0</v>
      </c>
      <c r="F44" s="10">
        <f>IFERROR(VLOOKUP($B44,'[5]11市町別戸数'!$A:$G,5,FALSE),0)</f>
        <v>0</v>
      </c>
      <c r="G44" s="10">
        <f>IFERROR(VLOOKUP($B44,'[5]11市町別戸数'!$A:$G,6,FALSE),0)</f>
        <v>0</v>
      </c>
      <c r="H44" s="10">
        <f>IFERROR(VLOOKUP($B44,'[5]11市町別マンション戸数'!A:C,3,FALSE),0)</f>
        <v>0</v>
      </c>
    </row>
    <row r="45" spans="1:8">
      <c r="A45" s="1"/>
      <c r="B45" s="5" t="s">
        <v>51</v>
      </c>
      <c r="C45" s="10">
        <f>IFERROR(VLOOKUP($B45,'[5]11市町別戸数'!$A:$G,7,FALSE),0)</f>
        <v>4</v>
      </c>
      <c r="D45" s="10">
        <f>IFERROR(VLOOKUP($B45,'[5]11市町別戸数'!$A:$G,3,FALSE),0)</f>
        <v>4</v>
      </c>
      <c r="E45" s="10">
        <f>IFERROR(VLOOKUP($B45,'[5]11市町別戸数'!$A:$G,4,FALSE),0)</f>
        <v>0</v>
      </c>
      <c r="F45" s="10">
        <f>IFERROR(VLOOKUP($B45,'[5]11市町別戸数'!$A:$G,5,FALSE),0)</f>
        <v>0</v>
      </c>
      <c r="G45" s="10">
        <f>IFERROR(VLOOKUP($B45,'[5]11市町別戸数'!$A:$G,6,FALSE),0)</f>
        <v>0</v>
      </c>
      <c r="H45" s="10">
        <f>IFERROR(VLOOKUP($B45,'[5]11市町別マンション戸数'!A:C,3,FALSE),0)</f>
        <v>0</v>
      </c>
    </row>
    <row r="46" spans="1:8">
      <c r="A46" s="1"/>
      <c r="B46" s="6" t="s">
        <v>18</v>
      </c>
      <c r="C46" s="10">
        <f t="shared" ref="C46:H46" si="2">SUM(C5:C45)-C8-C12</f>
        <v>1573</v>
      </c>
      <c r="D46" s="10">
        <f t="shared" si="2"/>
        <v>703</v>
      </c>
      <c r="E46" s="10">
        <f t="shared" si="2"/>
        <v>579</v>
      </c>
      <c r="F46" s="10">
        <f t="shared" si="2"/>
        <v>8</v>
      </c>
      <c r="G46" s="10">
        <f t="shared" si="2"/>
        <v>283</v>
      </c>
      <c r="H46" s="10">
        <f t="shared" si="2"/>
        <v>27</v>
      </c>
    </row>
    <row r="47" spans="1:8">
      <c r="A47" s="1"/>
    </row>
  </sheetData>
  <phoneticPr fontId="4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47"/>
  <sheetViews>
    <sheetView workbookViewId="0">
      <selection activeCell="J2" sqref="J2"/>
    </sheetView>
  </sheetViews>
  <sheetFormatPr defaultRowHeight="13.5"/>
  <sheetData>
    <row r="2" spans="1:8" ht="17.25">
      <c r="A2" s="1"/>
      <c r="C2" s="7"/>
      <c r="D2" s="7"/>
      <c r="E2" s="11"/>
      <c r="F2" s="11" t="s">
        <v>20</v>
      </c>
      <c r="G2" s="13" t="str">
        <f>[4]データ!A2&amp;"年"&amp;[4]データ!B2&amp;"月"</f>
        <v>2026年5月</v>
      </c>
      <c r="H2" s="14"/>
    </row>
    <row r="3" spans="1:8">
      <c r="A3" s="1"/>
      <c r="C3" s="8"/>
      <c r="D3" s="8"/>
      <c r="E3" s="8"/>
      <c r="F3" s="8"/>
      <c r="G3" s="8"/>
      <c r="H3" s="15" t="s">
        <v>5</v>
      </c>
    </row>
    <row r="4" spans="1:8">
      <c r="A4" s="1"/>
      <c r="B4" s="2" t="s">
        <v>53</v>
      </c>
      <c r="C4" s="9" t="s">
        <v>49</v>
      </c>
      <c r="D4" s="2" t="s">
        <v>47</v>
      </c>
      <c r="E4" s="2" t="s">
        <v>9</v>
      </c>
      <c r="F4" s="12" t="s">
        <v>55</v>
      </c>
      <c r="G4" s="2" t="s">
        <v>15</v>
      </c>
      <c r="H4" s="16" t="s">
        <v>17</v>
      </c>
    </row>
    <row r="5" spans="1:8">
      <c r="A5" s="1"/>
      <c r="B5" s="3" t="s">
        <v>32</v>
      </c>
      <c r="C5" s="10">
        <f>IFERROR(VLOOKUP($B5,'[4]11市町別戸数'!$A:$G,7,FALSE),0)</f>
        <v>79</v>
      </c>
      <c r="D5" s="10">
        <f>IFERROR(VLOOKUP($B5,'[4]11市町別戸数'!$A:$G,3,FALSE),0)</f>
        <v>29</v>
      </c>
      <c r="E5" s="10">
        <f>IFERROR(VLOOKUP($B5,'[4]11市町別戸数'!$A:$G,4,FALSE),0)</f>
        <v>41</v>
      </c>
      <c r="F5" s="10">
        <f>IFERROR(VLOOKUP($B5,'[4]11市町別戸数'!$A:$G,5,FALSE),0)</f>
        <v>0</v>
      </c>
      <c r="G5" s="10">
        <f>IFERROR(VLOOKUP($B5,'[4]11市町別戸数'!$A:$G,6,FALSE),0)</f>
        <v>9</v>
      </c>
      <c r="H5" s="10">
        <f>IFERROR(VLOOKUP($B5,'[4]11市町別マンション戸数'!A:C,3,FALSE),0)</f>
        <v>0</v>
      </c>
    </row>
    <row r="6" spans="1:8">
      <c r="A6" s="1"/>
      <c r="B6" s="3" t="s">
        <v>10</v>
      </c>
      <c r="C6" s="10">
        <f>IFERROR(VLOOKUP($B6,'[4]11市町別戸数'!$A:$G,7,FALSE),0)</f>
        <v>76</v>
      </c>
      <c r="D6" s="10">
        <f>IFERROR(VLOOKUP($B6,'[4]11市町別戸数'!$A:$G,3,FALSE),0)</f>
        <v>31</v>
      </c>
      <c r="E6" s="10">
        <f>IFERROR(VLOOKUP($B6,'[4]11市町別戸数'!$A:$G,4,FALSE),0)</f>
        <v>24</v>
      </c>
      <c r="F6" s="10">
        <f>IFERROR(VLOOKUP($B6,'[4]11市町別戸数'!$A:$G,5,FALSE),0)</f>
        <v>0</v>
      </c>
      <c r="G6" s="10">
        <f>IFERROR(VLOOKUP($B6,'[4]11市町別戸数'!$A:$G,6,FALSE),0)</f>
        <v>21</v>
      </c>
      <c r="H6" s="10">
        <f>IFERROR(VLOOKUP($B6,'[4]11市町別マンション戸数'!A:C,3,FALSE),0)</f>
        <v>0</v>
      </c>
    </row>
    <row r="7" spans="1:8">
      <c r="A7" s="1"/>
      <c r="B7" s="3" t="s">
        <v>8</v>
      </c>
      <c r="C7" s="10">
        <f>IFERROR(VLOOKUP($B7,'[4]11市町別戸数'!$A:$G,7,FALSE),0)</f>
        <v>60</v>
      </c>
      <c r="D7" s="10">
        <f>IFERROR(VLOOKUP($B7,'[4]11市町別戸数'!$A:$G,3,FALSE),0)</f>
        <v>23</v>
      </c>
      <c r="E7" s="10">
        <f>IFERROR(VLOOKUP($B7,'[4]11市町別戸数'!$A:$G,4,FALSE),0)</f>
        <v>16</v>
      </c>
      <c r="F7" s="10">
        <f>IFERROR(VLOOKUP($B7,'[4]11市町別戸数'!$A:$G,5,FALSE),0)</f>
        <v>1</v>
      </c>
      <c r="G7" s="10">
        <f>IFERROR(VLOOKUP($B7,'[4]11市町別戸数'!$A:$G,6,FALSE),0)</f>
        <v>20</v>
      </c>
      <c r="H7" s="10">
        <f>IFERROR(VLOOKUP($B7,'[4]11市町別マンション戸数'!A:C,3,FALSE),0)</f>
        <v>0</v>
      </c>
    </row>
    <row r="8" spans="1:8">
      <c r="A8" s="1"/>
      <c r="B8" s="3" t="s">
        <v>35</v>
      </c>
      <c r="C8" s="10">
        <f t="shared" ref="C8:H8" si="0">SUM(C5:C7)</f>
        <v>215</v>
      </c>
      <c r="D8" s="10">
        <f t="shared" si="0"/>
        <v>83</v>
      </c>
      <c r="E8" s="10">
        <f t="shared" si="0"/>
        <v>81</v>
      </c>
      <c r="F8" s="10">
        <f t="shared" si="0"/>
        <v>1</v>
      </c>
      <c r="G8" s="10">
        <f t="shared" si="0"/>
        <v>50</v>
      </c>
      <c r="H8" s="10">
        <f t="shared" si="0"/>
        <v>0</v>
      </c>
    </row>
    <row r="9" spans="1:8">
      <c r="A9" s="1"/>
      <c r="B9" s="3" t="s">
        <v>33</v>
      </c>
      <c r="C9" s="10">
        <f>IFERROR(VLOOKUP($B9,'[4]11市町別戸数'!$A:$G,7,FALSE),0)</f>
        <v>223</v>
      </c>
      <c r="D9" s="10">
        <f>IFERROR(VLOOKUP($B9,'[4]11市町別戸数'!$A:$G,3,FALSE),0)</f>
        <v>70</v>
      </c>
      <c r="E9" s="10">
        <f>IFERROR(VLOOKUP($B9,'[4]11市町別戸数'!$A:$G,4,FALSE),0)</f>
        <v>91</v>
      </c>
      <c r="F9" s="10">
        <f>IFERROR(VLOOKUP($B9,'[4]11市町別戸数'!$A:$G,5,FALSE),0)</f>
        <v>0</v>
      </c>
      <c r="G9" s="10">
        <f>IFERROR(VLOOKUP($B9,'[4]11市町別戸数'!$A:$G,6,FALSE),0)</f>
        <v>62</v>
      </c>
      <c r="H9" s="10">
        <f>IFERROR(VLOOKUP($B9,'[4]11市町別マンション戸数'!A:C,3,FALSE),0)</f>
        <v>12</v>
      </c>
    </row>
    <row r="10" spans="1:8">
      <c r="A10" s="1"/>
      <c r="B10" s="3" t="s">
        <v>27</v>
      </c>
      <c r="C10" s="10">
        <f>IFERROR(VLOOKUP($B10,'[4]11市町別戸数'!$A:$G,7,FALSE),0)</f>
        <v>45</v>
      </c>
      <c r="D10" s="10">
        <f>IFERROR(VLOOKUP($B10,'[4]11市町別戸数'!$A:$G,3,FALSE),0)</f>
        <v>23</v>
      </c>
      <c r="E10" s="10">
        <f>IFERROR(VLOOKUP($B10,'[4]11市町別戸数'!$A:$G,4,FALSE),0)</f>
        <v>14</v>
      </c>
      <c r="F10" s="10">
        <f>IFERROR(VLOOKUP($B10,'[4]11市町別戸数'!$A:$G,5,FALSE),0)</f>
        <v>0</v>
      </c>
      <c r="G10" s="10">
        <f>IFERROR(VLOOKUP($B10,'[4]11市町別戸数'!$A:$G,6,FALSE),0)</f>
        <v>8</v>
      </c>
      <c r="H10" s="10">
        <f>IFERROR(VLOOKUP($B10,'[4]11市町別マンション戸数'!A:C,3,FALSE),0)</f>
        <v>0</v>
      </c>
    </row>
    <row r="11" spans="1:8">
      <c r="A11" s="1"/>
      <c r="B11" s="3" t="s">
        <v>56</v>
      </c>
      <c r="C11" s="10">
        <f>IFERROR(VLOOKUP($B11,'[4]11市町別戸数'!$A:$G,7,FALSE),0)</f>
        <v>1</v>
      </c>
      <c r="D11" s="10">
        <f>IFERROR(VLOOKUP($B11,'[4]11市町別戸数'!$A:$G,3,FALSE),0)</f>
        <v>1</v>
      </c>
      <c r="E11" s="10">
        <f>IFERROR(VLOOKUP($B11,'[4]11市町別戸数'!$A:$G,4,FALSE),0)</f>
        <v>0</v>
      </c>
      <c r="F11" s="10">
        <f>IFERROR(VLOOKUP($B11,'[4]11市町別戸数'!$A:$G,5,FALSE),0)</f>
        <v>0</v>
      </c>
      <c r="G11" s="10">
        <f>IFERROR(VLOOKUP($B11,'[4]11市町別戸数'!$A:$G,6,FALSE),0)</f>
        <v>0</v>
      </c>
      <c r="H11" s="10">
        <f>IFERROR(VLOOKUP($B11,'[4]11市町別マンション戸数'!A:C,3,FALSE),0)</f>
        <v>0</v>
      </c>
    </row>
    <row r="12" spans="1:8">
      <c r="A12" s="1"/>
      <c r="B12" s="3" t="s">
        <v>4</v>
      </c>
      <c r="C12" s="10">
        <f t="shared" ref="C12:H12" si="1">SUM(C9:C11)</f>
        <v>269</v>
      </c>
      <c r="D12" s="10">
        <f t="shared" si="1"/>
        <v>94</v>
      </c>
      <c r="E12" s="10">
        <f t="shared" si="1"/>
        <v>105</v>
      </c>
      <c r="F12" s="10">
        <f t="shared" si="1"/>
        <v>0</v>
      </c>
      <c r="G12" s="10">
        <f t="shared" si="1"/>
        <v>70</v>
      </c>
      <c r="H12" s="10">
        <f t="shared" si="1"/>
        <v>12</v>
      </c>
    </row>
    <row r="13" spans="1:8">
      <c r="A13" s="1"/>
      <c r="B13" s="3" t="s">
        <v>7</v>
      </c>
      <c r="C13" s="10">
        <f>IFERROR(VLOOKUP($B13,'[4]11市町別戸数'!$A:$G,7,FALSE),0)</f>
        <v>90</v>
      </c>
      <c r="D13" s="10">
        <f>IFERROR(VLOOKUP($B13,'[4]11市町別戸数'!$A:$G,3,FALSE),0)</f>
        <v>36</v>
      </c>
      <c r="E13" s="10">
        <f>IFERROR(VLOOKUP($B13,'[4]11市町別戸数'!$A:$G,4,FALSE),0)</f>
        <v>32</v>
      </c>
      <c r="F13" s="10">
        <f>IFERROR(VLOOKUP($B13,'[4]11市町別戸数'!$A:$G,5,FALSE),0)</f>
        <v>0</v>
      </c>
      <c r="G13" s="10">
        <f>IFERROR(VLOOKUP($B13,'[4]11市町別戸数'!$A:$G,6,FALSE),0)</f>
        <v>22</v>
      </c>
      <c r="H13" s="10">
        <f>IFERROR(VLOOKUP($B13,'[4]11市町別マンション戸数'!A:C,3,FALSE),0)</f>
        <v>0</v>
      </c>
    </row>
    <row r="14" spans="1:8">
      <c r="A14" s="1"/>
      <c r="B14" s="3" t="s">
        <v>21</v>
      </c>
      <c r="C14" s="10">
        <f>IFERROR(VLOOKUP($B14,'[4]11市町別戸数'!$A:$G,7,FALSE),0)</f>
        <v>5</v>
      </c>
      <c r="D14" s="10">
        <f>IFERROR(VLOOKUP($B14,'[4]11市町別戸数'!$A:$G,3,FALSE),0)</f>
        <v>3</v>
      </c>
      <c r="E14" s="10">
        <f>IFERROR(VLOOKUP($B14,'[4]11市町別戸数'!$A:$G,4,FALSE),0)</f>
        <v>0</v>
      </c>
      <c r="F14" s="10">
        <f>IFERROR(VLOOKUP($B14,'[4]11市町別戸数'!$A:$G,5,FALSE),0)</f>
        <v>0</v>
      </c>
      <c r="G14" s="10">
        <f>IFERROR(VLOOKUP($B14,'[4]11市町別戸数'!$A:$G,6,FALSE),0)</f>
        <v>2</v>
      </c>
      <c r="H14" s="10">
        <f>IFERROR(VLOOKUP($B14,'[4]11市町別マンション戸数'!A:C,3,FALSE),0)</f>
        <v>0</v>
      </c>
    </row>
    <row r="15" spans="1:8">
      <c r="A15" s="1"/>
      <c r="B15" s="3" t="s">
        <v>38</v>
      </c>
      <c r="C15" s="10">
        <f>IFERROR(VLOOKUP($B15,'[4]11市町別戸数'!$A:$G,7,FALSE),0)</f>
        <v>28</v>
      </c>
      <c r="D15" s="10">
        <f>IFERROR(VLOOKUP($B15,'[4]11市町別戸数'!$A:$G,3,FALSE),0)</f>
        <v>20</v>
      </c>
      <c r="E15" s="10">
        <f>IFERROR(VLOOKUP($B15,'[4]11市町別戸数'!$A:$G,4,FALSE),0)</f>
        <v>0</v>
      </c>
      <c r="F15" s="10">
        <f>IFERROR(VLOOKUP($B15,'[4]11市町別戸数'!$A:$G,5,FALSE),0)</f>
        <v>0</v>
      </c>
      <c r="G15" s="10">
        <f>IFERROR(VLOOKUP($B15,'[4]11市町別戸数'!$A:$G,6,FALSE),0)</f>
        <v>8</v>
      </c>
      <c r="H15" s="10">
        <f>IFERROR(VLOOKUP($B15,'[4]11市町別マンション戸数'!A:C,3,FALSE),0)</f>
        <v>0</v>
      </c>
    </row>
    <row r="16" spans="1:8">
      <c r="A16" s="1"/>
      <c r="B16" s="3" t="s">
        <v>41</v>
      </c>
      <c r="C16" s="10">
        <f>IFERROR(VLOOKUP($B16,'[4]11市町別戸数'!$A:$G,7,FALSE),0)</f>
        <v>12</v>
      </c>
      <c r="D16" s="10">
        <f>IFERROR(VLOOKUP($B16,'[4]11市町別戸数'!$A:$G,3,FALSE),0)</f>
        <v>7</v>
      </c>
      <c r="E16" s="10">
        <f>IFERROR(VLOOKUP($B16,'[4]11市町別戸数'!$A:$G,4,FALSE),0)</f>
        <v>0</v>
      </c>
      <c r="F16" s="10">
        <f>IFERROR(VLOOKUP($B16,'[4]11市町別戸数'!$A:$G,5,FALSE),0)</f>
        <v>1</v>
      </c>
      <c r="G16" s="10">
        <f>IFERROR(VLOOKUP($B16,'[4]11市町別戸数'!$A:$G,6,FALSE),0)</f>
        <v>4</v>
      </c>
      <c r="H16" s="10">
        <f>IFERROR(VLOOKUP($B16,'[4]11市町別マンション戸数'!A:C,3,FALSE),0)</f>
        <v>0</v>
      </c>
    </row>
    <row r="17" spans="1:8">
      <c r="A17" s="1"/>
      <c r="B17" s="3" t="s">
        <v>45</v>
      </c>
      <c r="C17" s="10">
        <f>IFERROR(VLOOKUP($B17,'[4]11市町別戸数'!$A:$G,7,FALSE),0)</f>
        <v>9</v>
      </c>
      <c r="D17" s="10">
        <f>IFERROR(VLOOKUP($B17,'[4]11市町別戸数'!$A:$G,3,FALSE),0)</f>
        <v>5</v>
      </c>
      <c r="E17" s="10">
        <f>IFERROR(VLOOKUP($B17,'[4]11市町別戸数'!$A:$G,4,FALSE),0)</f>
        <v>0</v>
      </c>
      <c r="F17" s="10">
        <f>IFERROR(VLOOKUP($B17,'[4]11市町別戸数'!$A:$G,5,FALSE),0)</f>
        <v>0</v>
      </c>
      <c r="G17" s="10">
        <f>IFERROR(VLOOKUP($B17,'[4]11市町別戸数'!$A:$G,6,FALSE),0)</f>
        <v>4</v>
      </c>
      <c r="H17" s="10">
        <f>IFERROR(VLOOKUP($B17,'[4]11市町別マンション戸数'!A:C,3,FALSE),0)</f>
        <v>0</v>
      </c>
    </row>
    <row r="18" spans="1:8">
      <c r="A18" s="1"/>
      <c r="B18" s="3" t="s">
        <v>46</v>
      </c>
      <c r="C18" s="10">
        <f>IFERROR(VLOOKUP($B18,'[4]11市町別戸数'!$A:$G,7,FALSE),0)</f>
        <v>24</v>
      </c>
      <c r="D18" s="10">
        <f>IFERROR(VLOOKUP($B18,'[4]11市町別戸数'!$A:$G,3,FALSE),0)</f>
        <v>18</v>
      </c>
      <c r="E18" s="10">
        <f>IFERROR(VLOOKUP($B18,'[4]11市町別戸数'!$A:$G,4,FALSE),0)</f>
        <v>0</v>
      </c>
      <c r="F18" s="10">
        <f>IFERROR(VLOOKUP($B18,'[4]11市町別戸数'!$A:$G,5,FALSE),0)</f>
        <v>1</v>
      </c>
      <c r="G18" s="10">
        <f>IFERROR(VLOOKUP($B18,'[4]11市町別戸数'!$A:$G,6,FALSE),0)</f>
        <v>5</v>
      </c>
      <c r="H18" s="10">
        <f>IFERROR(VLOOKUP($B18,'[4]11市町別マンション戸数'!A:C,3,FALSE),0)</f>
        <v>0</v>
      </c>
    </row>
    <row r="19" spans="1:8">
      <c r="A19" s="1"/>
      <c r="B19" s="3" t="s">
        <v>11</v>
      </c>
      <c r="C19" s="10">
        <f>IFERROR(VLOOKUP($B19,'[4]11市町別戸数'!$A:$G,7,FALSE),0)</f>
        <v>86</v>
      </c>
      <c r="D19" s="10">
        <f>IFERROR(VLOOKUP($B19,'[4]11市町別戸数'!$A:$G,3,FALSE),0)</f>
        <v>48</v>
      </c>
      <c r="E19" s="10">
        <f>IFERROR(VLOOKUP($B19,'[4]11市町別戸数'!$A:$G,4,FALSE),0)</f>
        <v>24</v>
      </c>
      <c r="F19" s="10">
        <f>IFERROR(VLOOKUP($B19,'[4]11市町別戸数'!$A:$G,5,FALSE),0)</f>
        <v>0</v>
      </c>
      <c r="G19" s="10">
        <f>IFERROR(VLOOKUP($B19,'[4]11市町別戸数'!$A:$G,6,FALSE),0)</f>
        <v>14</v>
      </c>
      <c r="H19" s="10">
        <f>IFERROR(VLOOKUP($B19,'[4]11市町別マンション戸数'!A:C,3,FALSE),0)</f>
        <v>0</v>
      </c>
    </row>
    <row r="20" spans="1:8">
      <c r="A20" s="1"/>
      <c r="B20" s="3" t="s">
        <v>37</v>
      </c>
      <c r="C20" s="10">
        <f>IFERROR(VLOOKUP($B20,'[4]11市町別戸数'!$A:$G,7,FALSE),0)</f>
        <v>61</v>
      </c>
      <c r="D20" s="10">
        <f>IFERROR(VLOOKUP($B20,'[4]11市町別戸数'!$A:$G,3,FALSE),0)</f>
        <v>32</v>
      </c>
      <c r="E20" s="10">
        <f>IFERROR(VLOOKUP($B20,'[4]11市町別戸数'!$A:$G,4,FALSE),0)</f>
        <v>22</v>
      </c>
      <c r="F20" s="10">
        <f>IFERROR(VLOOKUP($B20,'[4]11市町別戸数'!$A:$G,5,FALSE),0)</f>
        <v>0</v>
      </c>
      <c r="G20" s="10">
        <f>IFERROR(VLOOKUP($B20,'[4]11市町別戸数'!$A:$G,6,FALSE),0)</f>
        <v>7</v>
      </c>
      <c r="H20" s="10">
        <f>IFERROR(VLOOKUP($B20,'[4]11市町別マンション戸数'!A:C,3,FALSE),0)</f>
        <v>0</v>
      </c>
    </row>
    <row r="21" spans="1:8">
      <c r="A21" s="1"/>
      <c r="B21" s="3" t="s">
        <v>26</v>
      </c>
      <c r="C21" s="10">
        <f>IFERROR(VLOOKUP($B21,'[4]11市町別戸数'!$A:$G,7,FALSE),0)</f>
        <v>58</v>
      </c>
      <c r="D21" s="10">
        <f>IFERROR(VLOOKUP($B21,'[4]11市町別戸数'!$A:$G,3,FALSE),0)</f>
        <v>29</v>
      </c>
      <c r="E21" s="10">
        <f>IFERROR(VLOOKUP($B21,'[4]11市町別戸数'!$A:$G,4,FALSE),0)</f>
        <v>13</v>
      </c>
      <c r="F21" s="10">
        <f>IFERROR(VLOOKUP($B21,'[4]11市町別戸数'!$A:$G,5,FALSE),0)</f>
        <v>0</v>
      </c>
      <c r="G21" s="10">
        <f>IFERROR(VLOOKUP($B21,'[4]11市町別戸数'!$A:$G,6,FALSE),0)</f>
        <v>16</v>
      </c>
      <c r="H21" s="10">
        <f>IFERROR(VLOOKUP($B21,'[4]11市町別マンション戸数'!A:C,3,FALSE),0)</f>
        <v>0</v>
      </c>
    </row>
    <row r="22" spans="1:8">
      <c r="A22" s="1"/>
      <c r="B22" s="3" t="s">
        <v>2</v>
      </c>
      <c r="C22" s="10">
        <f>IFERROR(VLOOKUP($B22,'[4]11市町別戸数'!$A:$G,7,FALSE),0)</f>
        <v>36</v>
      </c>
      <c r="D22" s="10">
        <f>IFERROR(VLOOKUP($B22,'[4]11市町別戸数'!$A:$G,3,FALSE),0)</f>
        <v>34</v>
      </c>
      <c r="E22" s="10">
        <f>IFERROR(VLOOKUP($B22,'[4]11市町別戸数'!$A:$G,4,FALSE),0)</f>
        <v>0</v>
      </c>
      <c r="F22" s="10">
        <f>IFERROR(VLOOKUP($B22,'[4]11市町別戸数'!$A:$G,5,FALSE),0)</f>
        <v>0</v>
      </c>
      <c r="G22" s="10">
        <f>IFERROR(VLOOKUP($B22,'[4]11市町別戸数'!$A:$G,6,FALSE),0)</f>
        <v>2</v>
      </c>
      <c r="H22" s="10">
        <f>IFERROR(VLOOKUP($B22,'[4]11市町別マンション戸数'!A:C,3,FALSE),0)</f>
        <v>0</v>
      </c>
    </row>
    <row r="23" spans="1:8">
      <c r="A23" s="1"/>
      <c r="B23" s="3" t="s">
        <v>39</v>
      </c>
      <c r="C23" s="10">
        <f>IFERROR(VLOOKUP($B23,'[4]11市町別戸数'!$A:$G,7,FALSE),0)</f>
        <v>44</v>
      </c>
      <c r="D23" s="10">
        <f>IFERROR(VLOOKUP($B23,'[4]11市町別戸数'!$A:$G,3,FALSE),0)</f>
        <v>25</v>
      </c>
      <c r="E23" s="10">
        <f>IFERROR(VLOOKUP($B23,'[4]11市町別戸数'!$A:$G,4,FALSE),0)</f>
        <v>6</v>
      </c>
      <c r="F23" s="10">
        <f>IFERROR(VLOOKUP($B23,'[4]11市町別戸数'!$A:$G,5,FALSE),0)</f>
        <v>0</v>
      </c>
      <c r="G23" s="10">
        <f>IFERROR(VLOOKUP($B23,'[4]11市町別戸数'!$A:$G,6,FALSE),0)</f>
        <v>13</v>
      </c>
      <c r="H23" s="10">
        <f>IFERROR(VLOOKUP($B23,'[4]11市町別マンション戸数'!A:C,3,FALSE),0)</f>
        <v>0</v>
      </c>
    </row>
    <row r="24" spans="1:8">
      <c r="A24" s="1"/>
      <c r="B24" s="3" t="s">
        <v>48</v>
      </c>
      <c r="C24" s="10">
        <f>IFERROR(VLOOKUP($B24,'[4]11市町別戸数'!$A:$G,7,FALSE),0)</f>
        <v>39</v>
      </c>
      <c r="D24" s="10">
        <f>IFERROR(VLOOKUP($B24,'[4]11市町別戸数'!$A:$G,3,FALSE),0)</f>
        <v>7</v>
      </c>
      <c r="E24" s="10">
        <f>IFERROR(VLOOKUP($B24,'[4]11市町別戸数'!$A:$G,4,FALSE),0)</f>
        <v>30</v>
      </c>
      <c r="F24" s="10">
        <f>IFERROR(VLOOKUP($B24,'[4]11市町別戸数'!$A:$G,5,FALSE),0)</f>
        <v>0</v>
      </c>
      <c r="G24" s="10">
        <f>IFERROR(VLOOKUP($B24,'[4]11市町別戸数'!$A:$G,6,FALSE),0)</f>
        <v>2</v>
      </c>
      <c r="H24" s="10">
        <f>IFERROR(VLOOKUP($B24,'[4]11市町別マンション戸数'!A:C,3,FALSE),0)</f>
        <v>0</v>
      </c>
    </row>
    <row r="25" spans="1:8">
      <c r="A25" s="1"/>
      <c r="B25" s="3" t="s">
        <v>22</v>
      </c>
      <c r="C25" s="10">
        <f>IFERROR(VLOOKUP($B25,'[4]11市町別戸数'!$A:$G,7,FALSE),0)</f>
        <v>36</v>
      </c>
      <c r="D25" s="10">
        <f>IFERROR(VLOOKUP($B25,'[4]11市町別戸数'!$A:$G,3,FALSE),0)</f>
        <v>21</v>
      </c>
      <c r="E25" s="10">
        <f>IFERROR(VLOOKUP($B25,'[4]11市町別戸数'!$A:$G,4,FALSE),0)</f>
        <v>6</v>
      </c>
      <c r="F25" s="10">
        <f>IFERROR(VLOOKUP($B25,'[4]11市町別戸数'!$A:$G,5,FALSE),0)</f>
        <v>0</v>
      </c>
      <c r="G25" s="10">
        <f>IFERROR(VLOOKUP($B25,'[4]11市町別戸数'!$A:$G,6,FALSE),0)</f>
        <v>9</v>
      </c>
      <c r="H25" s="10">
        <f>IFERROR(VLOOKUP($B25,'[4]11市町別マンション戸数'!A:C,3,FALSE),0)</f>
        <v>0</v>
      </c>
    </row>
    <row r="26" spans="1:8">
      <c r="A26" s="1"/>
      <c r="B26" s="3" t="s">
        <v>42</v>
      </c>
      <c r="C26" s="10">
        <f>IFERROR(VLOOKUP($B26,'[4]11市町別戸数'!$A:$G,7,FALSE),0)</f>
        <v>2</v>
      </c>
      <c r="D26" s="10">
        <f>IFERROR(VLOOKUP($B26,'[4]11市町別戸数'!$A:$G,3,FALSE),0)</f>
        <v>2</v>
      </c>
      <c r="E26" s="10">
        <f>IFERROR(VLOOKUP($B26,'[4]11市町別戸数'!$A:$G,4,FALSE),0)</f>
        <v>0</v>
      </c>
      <c r="F26" s="10">
        <f>IFERROR(VLOOKUP($B26,'[4]11市町別戸数'!$A:$G,5,FALSE),0)</f>
        <v>0</v>
      </c>
      <c r="G26" s="10">
        <f>IFERROR(VLOOKUP($B26,'[4]11市町別戸数'!$A:$G,6,FALSE),0)</f>
        <v>0</v>
      </c>
      <c r="H26" s="10">
        <f>IFERROR(VLOOKUP($B26,'[4]11市町別マンション戸数'!A:C,3,FALSE),0)</f>
        <v>0</v>
      </c>
    </row>
    <row r="27" spans="1:8">
      <c r="A27" s="1"/>
      <c r="B27" s="3" t="s">
        <v>36</v>
      </c>
      <c r="C27" s="10">
        <f>IFERROR(VLOOKUP($B27,'[4]11市町別戸数'!$A:$G,7,FALSE),0)</f>
        <v>22</v>
      </c>
      <c r="D27" s="10">
        <f>IFERROR(VLOOKUP($B27,'[4]11市町別戸数'!$A:$G,3,FALSE),0)</f>
        <v>18</v>
      </c>
      <c r="E27" s="10">
        <f>IFERROR(VLOOKUP($B27,'[4]11市町別戸数'!$A:$G,4,FALSE),0)</f>
        <v>0</v>
      </c>
      <c r="F27" s="10">
        <f>IFERROR(VLOOKUP($B27,'[4]11市町別戸数'!$A:$G,5,FALSE),0)</f>
        <v>0</v>
      </c>
      <c r="G27" s="10">
        <f>IFERROR(VLOOKUP($B27,'[4]11市町別戸数'!$A:$G,6,FALSE),0)</f>
        <v>4</v>
      </c>
      <c r="H27" s="10">
        <f>IFERROR(VLOOKUP($B27,'[4]11市町別マンション戸数'!A:C,3,FALSE),0)</f>
        <v>0</v>
      </c>
    </row>
    <row r="28" spans="1:8">
      <c r="A28" s="1"/>
      <c r="B28" s="3" t="s">
        <v>0</v>
      </c>
      <c r="C28" s="10">
        <f>IFERROR(VLOOKUP($B28,'[4]11市町別戸数'!$A:$G,7,FALSE),0)</f>
        <v>20</v>
      </c>
      <c r="D28" s="10">
        <f>IFERROR(VLOOKUP($B28,'[4]11市町別戸数'!$A:$G,3,FALSE),0)</f>
        <v>7</v>
      </c>
      <c r="E28" s="10">
        <f>IFERROR(VLOOKUP($B28,'[4]11市町別戸数'!$A:$G,4,FALSE),0)</f>
        <v>0</v>
      </c>
      <c r="F28" s="10">
        <f>IFERROR(VLOOKUP($B28,'[4]11市町別戸数'!$A:$G,5,FALSE),0)</f>
        <v>0</v>
      </c>
      <c r="G28" s="10">
        <f>IFERROR(VLOOKUP($B28,'[4]11市町別戸数'!$A:$G,6,FALSE),0)</f>
        <v>13</v>
      </c>
      <c r="H28" s="10">
        <f>IFERROR(VLOOKUP($B28,'[4]11市町別マンション戸数'!A:C,3,FALSE),0)</f>
        <v>0</v>
      </c>
    </row>
    <row r="29" spans="1:8">
      <c r="A29" s="1"/>
      <c r="B29" s="3" t="s">
        <v>43</v>
      </c>
      <c r="C29" s="10">
        <f>IFERROR(VLOOKUP($B29,'[4]11市町別戸数'!$A:$G,7,FALSE),0)</f>
        <v>6</v>
      </c>
      <c r="D29" s="10">
        <f>IFERROR(VLOOKUP($B29,'[4]11市町別戸数'!$A:$G,3,FALSE),0)</f>
        <v>6</v>
      </c>
      <c r="E29" s="10">
        <f>IFERROR(VLOOKUP($B29,'[4]11市町別戸数'!$A:$G,4,FALSE),0)</f>
        <v>0</v>
      </c>
      <c r="F29" s="10">
        <f>IFERROR(VLOOKUP($B29,'[4]11市町別戸数'!$A:$G,5,FALSE),0)</f>
        <v>0</v>
      </c>
      <c r="G29" s="10">
        <f>IFERROR(VLOOKUP($B29,'[4]11市町別戸数'!$A:$G,6,FALSE),0)</f>
        <v>0</v>
      </c>
      <c r="H29" s="10">
        <f>IFERROR(VLOOKUP($B29,'[4]11市町別マンション戸数'!A:C,3,FALSE),0)</f>
        <v>0</v>
      </c>
    </row>
    <row r="30" spans="1:8">
      <c r="A30" s="1"/>
      <c r="B30" s="3" t="s">
        <v>29</v>
      </c>
      <c r="C30" s="10">
        <f>IFERROR(VLOOKUP($B30,'[4]11市町別戸数'!$A:$G,7,FALSE),0)</f>
        <v>1</v>
      </c>
      <c r="D30" s="10">
        <f>IFERROR(VLOOKUP($B30,'[4]11市町別戸数'!$A:$G,3,FALSE),0)</f>
        <v>1</v>
      </c>
      <c r="E30" s="10">
        <f>IFERROR(VLOOKUP($B30,'[4]11市町別戸数'!$A:$G,4,FALSE),0)</f>
        <v>0</v>
      </c>
      <c r="F30" s="10">
        <f>IFERROR(VLOOKUP($B30,'[4]11市町別戸数'!$A:$G,5,FALSE),0)</f>
        <v>0</v>
      </c>
      <c r="G30" s="10">
        <f>IFERROR(VLOOKUP($B30,'[4]11市町別戸数'!$A:$G,6,FALSE),0)</f>
        <v>0</v>
      </c>
      <c r="H30" s="10">
        <f>IFERROR(VLOOKUP($B30,'[4]11市町別マンション戸数'!A:C,3,FALSE),0)</f>
        <v>0</v>
      </c>
    </row>
    <row r="31" spans="1:8">
      <c r="A31" s="1"/>
      <c r="B31" s="3" t="s">
        <v>23</v>
      </c>
      <c r="C31" s="10">
        <f>IFERROR(VLOOKUP($B31,'[4]11市町別戸数'!$A:$G,7,FALSE),0)</f>
        <v>9</v>
      </c>
      <c r="D31" s="10">
        <f>IFERROR(VLOOKUP($B31,'[4]11市町別戸数'!$A:$G,3,FALSE),0)</f>
        <v>9</v>
      </c>
      <c r="E31" s="10">
        <f>IFERROR(VLOOKUP($B31,'[4]11市町別戸数'!$A:$G,4,FALSE),0)</f>
        <v>0</v>
      </c>
      <c r="F31" s="10">
        <f>IFERROR(VLOOKUP($B31,'[4]11市町別戸数'!$A:$G,5,FALSE),0)</f>
        <v>0</v>
      </c>
      <c r="G31" s="10">
        <f>IFERROR(VLOOKUP($B31,'[4]11市町別戸数'!$A:$G,6,FALSE),0)</f>
        <v>0</v>
      </c>
      <c r="H31" s="10">
        <f>IFERROR(VLOOKUP($B31,'[4]11市町別マンション戸数'!A:C,3,FALSE),0)</f>
        <v>0</v>
      </c>
    </row>
    <row r="32" spans="1:8">
      <c r="A32" s="1"/>
      <c r="B32" s="3" t="s">
        <v>16</v>
      </c>
      <c r="C32" s="10">
        <f>IFERROR(VLOOKUP($B32,'[4]11市町別戸数'!$A:$G,7,FALSE),0)</f>
        <v>20</v>
      </c>
      <c r="D32" s="10">
        <f>IFERROR(VLOOKUP($B32,'[4]11市町別戸数'!$A:$G,3,FALSE),0)</f>
        <v>10</v>
      </c>
      <c r="E32" s="10">
        <f>IFERROR(VLOOKUP($B32,'[4]11市町別戸数'!$A:$G,4,FALSE),0)</f>
        <v>6</v>
      </c>
      <c r="F32" s="10">
        <f>IFERROR(VLOOKUP($B32,'[4]11市町別戸数'!$A:$G,5,FALSE),0)</f>
        <v>0</v>
      </c>
      <c r="G32" s="10">
        <f>IFERROR(VLOOKUP($B32,'[4]11市町別戸数'!$A:$G,6,FALSE),0)</f>
        <v>4</v>
      </c>
      <c r="H32" s="10">
        <f>IFERROR(VLOOKUP($B32,'[4]11市町別マンション戸数'!A:C,3,FALSE),0)</f>
        <v>0</v>
      </c>
    </row>
    <row r="33" spans="1:8">
      <c r="A33" s="1"/>
      <c r="B33" s="3" t="s">
        <v>25</v>
      </c>
      <c r="C33" s="10">
        <f>IFERROR(VLOOKUP($B33,'[4]11市町別戸数'!$A:$G,7,FALSE),0)</f>
        <v>8</v>
      </c>
      <c r="D33" s="10">
        <f>IFERROR(VLOOKUP($B33,'[4]11市町別戸数'!$A:$G,3,FALSE),0)</f>
        <v>8</v>
      </c>
      <c r="E33" s="10">
        <f>IFERROR(VLOOKUP($B33,'[4]11市町別戸数'!$A:$G,4,FALSE),0)</f>
        <v>0</v>
      </c>
      <c r="F33" s="10">
        <f>IFERROR(VLOOKUP($B33,'[4]11市町別戸数'!$A:$G,5,FALSE),0)</f>
        <v>0</v>
      </c>
      <c r="G33" s="10">
        <f>IFERROR(VLOOKUP($B33,'[4]11市町別戸数'!$A:$G,6,FALSE),0)</f>
        <v>0</v>
      </c>
      <c r="H33" s="10">
        <f>IFERROR(VLOOKUP($B33,'[4]11市町別マンション戸数'!A:C,3,FALSE),0)</f>
        <v>0</v>
      </c>
    </row>
    <row r="34" spans="1:8">
      <c r="A34" s="1"/>
      <c r="B34" s="3" t="s">
        <v>14</v>
      </c>
      <c r="C34" s="10">
        <f>IFERROR(VLOOKUP($B34,'[4]11市町別戸数'!$A:$G,7,FALSE),0)</f>
        <v>1</v>
      </c>
      <c r="D34" s="10">
        <f>IFERROR(VLOOKUP($B34,'[4]11市町別戸数'!$A:$G,3,FALSE),0)</f>
        <v>1</v>
      </c>
      <c r="E34" s="10">
        <f>IFERROR(VLOOKUP($B34,'[4]11市町別戸数'!$A:$G,4,FALSE),0)</f>
        <v>0</v>
      </c>
      <c r="F34" s="10">
        <f>IFERROR(VLOOKUP($B34,'[4]11市町別戸数'!$A:$G,5,FALSE),0)</f>
        <v>0</v>
      </c>
      <c r="G34" s="10">
        <f>IFERROR(VLOOKUP($B34,'[4]11市町別戸数'!$A:$G,6,FALSE),0)</f>
        <v>0</v>
      </c>
      <c r="H34" s="10">
        <f>IFERROR(VLOOKUP($B34,'[4]11市町別マンション戸数'!A:C,3,FALSE),0)</f>
        <v>0</v>
      </c>
    </row>
    <row r="35" spans="1:8">
      <c r="A35" s="1"/>
      <c r="B35" s="4" t="s">
        <v>52</v>
      </c>
      <c r="C35" s="10">
        <f>IFERROR(VLOOKUP($B35,'[4]11市町別戸数'!$A:$G,7,FALSE),0)</f>
        <v>0</v>
      </c>
      <c r="D35" s="10">
        <f>IFERROR(VLOOKUP($B35,'[4]11市町別戸数'!$A:$G,3,FALSE),0)</f>
        <v>0</v>
      </c>
      <c r="E35" s="10">
        <f>IFERROR(VLOOKUP($B35,'[4]11市町別戸数'!$A:$G,4,FALSE),0)</f>
        <v>0</v>
      </c>
      <c r="F35" s="10">
        <f>IFERROR(VLOOKUP($B35,'[4]11市町別戸数'!$A:$G,5,FALSE),0)</f>
        <v>0</v>
      </c>
      <c r="G35" s="10">
        <f>IFERROR(VLOOKUP($B35,'[4]11市町別戸数'!$A:$G,6,FALSE),0)</f>
        <v>0</v>
      </c>
      <c r="H35" s="10">
        <f>IFERROR(VLOOKUP($B35,'[4]11市町別マンション戸数'!A:C,3,FALSE),0)</f>
        <v>0</v>
      </c>
    </row>
    <row r="36" spans="1:8">
      <c r="A36" s="1"/>
      <c r="B36" s="3" t="s">
        <v>50</v>
      </c>
      <c r="C36" s="10">
        <f>IFERROR(VLOOKUP($B36,'[4]11市町別戸数'!$A:$G,7,FALSE),0)</f>
        <v>1</v>
      </c>
      <c r="D36" s="10">
        <f>IFERROR(VLOOKUP($B36,'[4]11市町別戸数'!$A:$G,3,FALSE),0)</f>
        <v>1</v>
      </c>
      <c r="E36" s="10">
        <f>IFERROR(VLOOKUP($B36,'[4]11市町別戸数'!$A:$G,4,FALSE),0)</f>
        <v>0</v>
      </c>
      <c r="F36" s="10">
        <f>IFERROR(VLOOKUP($B36,'[4]11市町別戸数'!$A:$G,5,FALSE),0)</f>
        <v>0</v>
      </c>
      <c r="G36" s="10">
        <f>IFERROR(VLOOKUP($B36,'[4]11市町別戸数'!$A:$G,6,FALSE),0)</f>
        <v>0</v>
      </c>
      <c r="H36" s="10">
        <f>IFERROR(VLOOKUP($B36,'[4]11市町別マンション戸数'!A:C,3,FALSE),0)</f>
        <v>0</v>
      </c>
    </row>
    <row r="37" spans="1:8">
      <c r="A37" s="1"/>
      <c r="B37" s="3" t="s">
        <v>12</v>
      </c>
      <c r="C37" s="10">
        <f>IFERROR(VLOOKUP($B37,'[4]11市町別戸数'!$A:$G,7,FALSE),0)</f>
        <v>0</v>
      </c>
      <c r="D37" s="10">
        <f>IFERROR(VLOOKUP($B37,'[4]11市町別戸数'!$A:$G,3,FALSE),0)</f>
        <v>0</v>
      </c>
      <c r="E37" s="10">
        <f>IFERROR(VLOOKUP($B37,'[4]11市町別戸数'!$A:$G,4,FALSE),0)</f>
        <v>0</v>
      </c>
      <c r="F37" s="10">
        <f>IFERROR(VLOOKUP($B37,'[4]11市町別戸数'!$A:$G,5,FALSE),0)</f>
        <v>0</v>
      </c>
      <c r="G37" s="10">
        <f>IFERROR(VLOOKUP($B37,'[4]11市町別戸数'!$A:$G,6,FALSE),0)</f>
        <v>0</v>
      </c>
      <c r="H37" s="10">
        <f>IFERROR(VLOOKUP($B37,'[4]11市町別マンション戸数'!A:C,3,FALSE),0)</f>
        <v>0</v>
      </c>
    </row>
    <row r="38" spans="1:8">
      <c r="A38" s="1"/>
      <c r="B38" s="4" t="s">
        <v>30</v>
      </c>
      <c r="C38" s="10">
        <f>IFERROR(VLOOKUP($B38,'[4]11市町別戸数'!$A:$G,7,FALSE),0)</f>
        <v>0</v>
      </c>
      <c r="D38" s="10">
        <f>IFERROR(VLOOKUP($B38,'[4]11市町別戸数'!$A:$G,3,FALSE),0)</f>
        <v>0</v>
      </c>
      <c r="E38" s="10">
        <f>IFERROR(VLOOKUP($B38,'[4]11市町別戸数'!$A:$G,4,FALSE),0)</f>
        <v>0</v>
      </c>
      <c r="F38" s="10">
        <f>IFERROR(VLOOKUP($B38,'[4]11市町別戸数'!$A:$G,5,FALSE),0)</f>
        <v>0</v>
      </c>
      <c r="G38" s="10">
        <f>IFERROR(VLOOKUP($B38,'[4]11市町別戸数'!$A:$G,6,FALSE),0)</f>
        <v>0</v>
      </c>
      <c r="H38" s="10">
        <f>IFERROR(VLOOKUP($B38,'[4]11市町別マンション戸数'!A:C,3,FALSE),0)</f>
        <v>0</v>
      </c>
    </row>
    <row r="39" spans="1:8">
      <c r="A39" s="1"/>
      <c r="B39" s="3" t="s">
        <v>24</v>
      </c>
      <c r="C39" s="10">
        <f>IFERROR(VLOOKUP($B39,'[4]11市町別戸数'!$A:$G,7,FALSE),0)</f>
        <v>6</v>
      </c>
      <c r="D39" s="10">
        <f>IFERROR(VLOOKUP($B39,'[4]11市町別戸数'!$A:$G,3,FALSE),0)</f>
        <v>6</v>
      </c>
      <c r="E39" s="10">
        <f>IFERROR(VLOOKUP($B39,'[4]11市町別戸数'!$A:$G,4,FALSE),0)</f>
        <v>0</v>
      </c>
      <c r="F39" s="10">
        <f>IFERROR(VLOOKUP($B39,'[4]11市町別戸数'!$A:$G,5,FALSE),0)</f>
        <v>0</v>
      </c>
      <c r="G39" s="10">
        <f>IFERROR(VLOOKUP($B39,'[4]11市町別戸数'!$A:$G,6,FALSE),0)</f>
        <v>0</v>
      </c>
      <c r="H39" s="10">
        <f>IFERROR(VLOOKUP($B39,'[4]11市町別マンション戸数'!A:C,3,FALSE),0)</f>
        <v>0</v>
      </c>
    </row>
    <row r="40" spans="1:8">
      <c r="A40" s="1"/>
      <c r="B40" s="3" t="s">
        <v>44</v>
      </c>
      <c r="C40" s="10">
        <f>IFERROR(VLOOKUP($B40,'[4]11市町別戸数'!$A:$G,7,FALSE),0)</f>
        <v>7</v>
      </c>
      <c r="D40" s="10">
        <f>IFERROR(VLOOKUP($B40,'[4]11市町別戸数'!$A:$G,3,FALSE),0)</f>
        <v>6</v>
      </c>
      <c r="E40" s="10">
        <f>IFERROR(VLOOKUP($B40,'[4]11市町別戸数'!$A:$G,4,FALSE),0)</f>
        <v>0</v>
      </c>
      <c r="F40" s="10">
        <f>IFERROR(VLOOKUP($B40,'[4]11市町別戸数'!$A:$G,5,FALSE),0)</f>
        <v>0</v>
      </c>
      <c r="G40" s="10">
        <f>IFERROR(VLOOKUP($B40,'[4]11市町別戸数'!$A:$G,6,FALSE),0)</f>
        <v>1</v>
      </c>
      <c r="H40" s="10">
        <f>IFERROR(VLOOKUP($B40,'[4]11市町別マンション戸数'!A:C,3,FALSE),0)</f>
        <v>0</v>
      </c>
    </row>
    <row r="41" spans="1:8">
      <c r="A41" s="1"/>
      <c r="B41" s="3" t="s">
        <v>13</v>
      </c>
      <c r="C41" s="10">
        <f>IFERROR(VLOOKUP($B41,'[4]11市町別戸数'!$A:$G,7,FALSE),0)</f>
        <v>13</v>
      </c>
      <c r="D41" s="10">
        <f>IFERROR(VLOOKUP($B41,'[4]11市町別戸数'!$A:$G,3,FALSE),0)</f>
        <v>5</v>
      </c>
      <c r="E41" s="10">
        <f>IFERROR(VLOOKUP($B41,'[4]11市町別戸数'!$A:$G,4,FALSE),0)</f>
        <v>6</v>
      </c>
      <c r="F41" s="10">
        <f>IFERROR(VLOOKUP($B41,'[4]11市町別戸数'!$A:$G,5,FALSE),0)</f>
        <v>0</v>
      </c>
      <c r="G41" s="10">
        <f>IFERROR(VLOOKUP($B41,'[4]11市町別戸数'!$A:$G,6,FALSE),0)</f>
        <v>2</v>
      </c>
      <c r="H41" s="10">
        <f>IFERROR(VLOOKUP($B41,'[4]11市町別マンション戸数'!A:C,3,FALSE),0)</f>
        <v>0</v>
      </c>
    </row>
    <row r="42" spans="1:8">
      <c r="A42" s="1"/>
      <c r="B42" s="3" t="s">
        <v>3</v>
      </c>
      <c r="C42" s="10">
        <f>IFERROR(VLOOKUP($B42,'[4]11市町別戸数'!$A:$G,7,FALSE),0)</f>
        <v>6</v>
      </c>
      <c r="D42" s="10">
        <f>IFERROR(VLOOKUP($B42,'[4]11市町別戸数'!$A:$G,3,FALSE),0)</f>
        <v>3</v>
      </c>
      <c r="E42" s="10">
        <f>IFERROR(VLOOKUP($B42,'[4]11市町別戸数'!$A:$G,4,FALSE),0)</f>
        <v>0</v>
      </c>
      <c r="F42" s="10">
        <f>IFERROR(VLOOKUP($B42,'[4]11市町別戸数'!$A:$G,5,FALSE),0)</f>
        <v>0</v>
      </c>
      <c r="G42" s="10">
        <f>IFERROR(VLOOKUP($B42,'[4]11市町別戸数'!$A:$G,6,FALSE),0)</f>
        <v>3</v>
      </c>
      <c r="H42" s="10">
        <f>IFERROR(VLOOKUP($B42,'[4]11市町別マンション戸数'!A:C,3,FALSE),0)</f>
        <v>0</v>
      </c>
    </row>
    <row r="43" spans="1:8">
      <c r="A43" s="1"/>
      <c r="B43" s="3" t="s">
        <v>40</v>
      </c>
      <c r="C43" s="10">
        <f>IFERROR(VLOOKUP($B43,'[4]11市町別戸数'!$A:$G,7,FALSE),0)</f>
        <v>9</v>
      </c>
      <c r="D43" s="10">
        <f>IFERROR(VLOOKUP($B43,'[4]11市町別戸数'!$A:$G,3,FALSE),0)</f>
        <v>7</v>
      </c>
      <c r="E43" s="10">
        <f>IFERROR(VLOOKUP($B43,'[4]11市町別戸数'!$A:$G,4,FALSE),0)</f>
        <v>0</v>
      </c>
      <c r="F43" s="10">
        <f>IFERROR(VLOOKUP($B43,'[4]11市町別戸数'!$A:$G,5,FALSE),0)</f>
        <v>0</v>
      </c>
      <c r="G43" s="10">
        <f>IFERROR(VLOOKUP($B43,'[4]11市町別戸数'!$A:$G,6,FALSE),0)</f>
        <v>2</v>
      </c>
      <c r="H43" s="10">
        <f>IFERROR(VLOOKUP($B43,'[4]11市町別マンション戸数'!A:C,3,FALSE),0)</f>
        <v>0</v>
      </c>
    </row>
    <row r="44" spans="1:8">
      <c r="A44" s="1"/>
      <c r="B44" s="3" t="s">
        <v>1</v>
      </c>
      <c r="C44" s="10">
        <f>IFERROR(VLOOKUP($B44,'[4]11市町別戸数'!$A:$G,7,FALSE),0)</f>
        <v>0</v>
      </c>
      <c r="D44" s="10">
        <f>IFERROR(VLOOKUP($B44,'[4]11市町別戸数'!$A:$G,3,FALSE),0)</f>
        <v>0</v>
      </c>
      <c r="E44" s="10">
        <f>IFERROR(VLOOKUP($B44,'[4]11市町別戸数'!$A:$G,4,FALSE),0)</f>
        <v>0</v>
      </c>
      <c r="F44" s="10">
        <f>IFERROR(VLOOKUP($B44,'[4]11市町別戸数'!$A:$G,5,FALSE),0)</f>
        <v>0</v>
      </c>
      <c r="G44" s="10">
        <f>IFERROR(VLOOKUP($B44,'[4]11市町別戸数'!$A:$G,6,FALSE),0)</f>
        <v>0</v>
      </c>
      <c r="H44" s="10">
        <f>IFERROR(VLOOKUP($B44,'[4]11市町別マンション戸数'!A:C,3,FALSE),0)</f>
        <v>0</v>
      </c>
    </row>
    <row r="45" spans="1:8">
      <c r="A45" s="1"/>
      <c r="B45" s="5" t="s">
        <v>51</v>
      </c>
      <c r="C45" s="10">
        <f>IFERROR(VLOOKUP($B45,'[4]11市町別戸数'!$A:$G,7,FALSE),0)</f>
        <v>5</v>
      </c>
      <c r="D45" s="10">
        <f>IFERROR(VLOOKUP($B45,'[4]11市町別戸数'!$A:$G,3,FALSE),0)</f>
        <v>4</v>
      </c>
      <c r="E45" s="10">
        <f>IFERROR(VLOOKUP($B45,'[4]11市町別戸数'!$A:$G,4,FALSE),0)</f>
        <v>0</v>
      </c>
      <c r="F45" s="10">
        <f>IFERROR(VLOOKUP($B45,'[4]11市町別戸数'!$A:$G,5,FALSE),0)</f>
        <v>1</v>
      </c>
      <c r="G45" s="10">
        <f>IFERROR(VLOOKUP($B45,'[4]11市町別戸数'!$A:$G,6,FALSE),0)</f>
        <v>0</v>
      </c>
      <c r="H45" s="10">
        <f>IFERROR(VLOOKUP($B45,'[4]11市町別マンション戸数'!A:C,3,FALSE),0)</f>
        <v>0</v>
      </c>
    </row>
    <row r="46" spans="1:8">
      <c r="A46" s="1"/>
      <c r="B46" s="6" t="s">
        <v>18</v>
      </c>
      <c r="C46" s="10">
        <f t="shared" ref="C46:H46" si="2">SUM(C5:C45)-C8-C12</f>
        <v>1148</v>
      </c>
      <c r="D46" s="10">
        <f t="shared" si="2"/>
        <v>556</v>
      </c>
      <c r="E46" s="10">
        <f t="shared" si="2"/>
        <v>331</v>
      </c>
      <c r="F46" s="10">
        <f t="shared" si="2"/>
        <v>4</v>
      </c>
      <c r="G46" s="10">
        <f t="shared" si="2"/>
        <v>257</v>
      </c>
      <c r="H46" s="10">
        <f t="shared" si="2"/>
        <v>12</v>
      </c>
    </row>
    <row r="47" spans="1:8">
      <c r="A47" s="1"/>
    </row>
  </sheetData>
  <phoneticPr fontId="4" type="Hiragana"/>
  <pageMargins left="0.7" right="0.7" top="0.75" bottom="0.75" header="0.3" footer="0.3"/>
  <pageSetup paperSize="9" fitToWidth="1" fitToHeight="1" orientation="portrait" usePrinterDefault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47"/>
  <sheetViews>
    <sheetView workbookViewId="0">
      <selection activeCell="K3" sqref="K3"/>
    </sheetView>
  </sheetViews>
  <sheetFormatPr defaultRowHeight="13.5"/>
  <sheetData>
    <row r="2" spans="1:8" ht="17.25">
      <c r="A2" s="1"/>
      <c r="C2" s="7"/>
      <c r="D2" s="7"/>
      <c r="E2" s="11"/>
      <c r="F2" s="11" t="s">
        <v>20</v>
      </c>
      <c r="G2" s="13" t="str">
        <f>[3]データ!A2&amp;"年"&amp;[3]データ!B2&amp;"月"</f>
        <v>2026年6月</v>
      </c>
      <c r="H2" s="14"/>
    </row>
    <row r="3" spans="1:8">
      <c r="A3" s="1"/>
      <c r="C3" s="8"/>
      <c r="D3" s="8"/>
      <c r="E3" s="8"/>
      <c r="F3" s="8"/>
      <c r="G3" s="8"/>
      <c r="H3" s="15" t="s">
        <v>5</v>
      </c>
    </row>
    <row r="4" spans="1:8">
      <c r="A4" s="1"/>
      <c r="B4" s="2" t="s">
        <v>53</v>
      </c>
      <c r="C4" s="9" t="s">
        <v>49</v>
      </c>
      <c r="D4" s="2" t="s">
        <v>47</v>
      </c>
      <c r="E4" s="2" t="s">
        <v>9</v>
      </c>
      <c r="F4" s="12" t="s">
        <v>55</v>
      </c>
      <c r="G4" s="2" t="s">
        <v>15</v>
      </c>
      <c r="H4" s="16" t="s">
        <v>17</v>
      </c>
    </row>
    <row r="5" spans="1:8">
      <c r="A5" s="1"/>
      <c r="B5" s="3" t="s">
        <v>32</v>
      </c>
      <c r="C5" s="10">
        <f>IFERROR(VLOOKUP($B5,'[3]11市町別戸数'!$A:$G,7,FALSE),0)</f>
        <v>84</v>
      </c>
      <c r="D5" s="10">
        <f>IFERROR(VLOOKUP($B5,'[3]11市町別戸数'!$A:$G,3,FALSE),0)</f>
        <v>43</v>
      </c>
      <c r="E5" s="10">
        <f>IFERROR(VLOOKUP($B5,'[3]11市町別戸数'!$A:$G,4,FALSE),0)</f>
        <v>24</v>
      </c>
      <c r="F5" s="10">
        <f>IFERROR(VLOOKUP($B5,'[3]11市町別戸数'!$A:$G,5,FALSE),0)</f>
        <v>0</v>
      </c>
      <c r="G5" s="10">
        <f>IFERROR(VLOOKUP($B5,'[3]11市町別戸数'!$A:$G,6,FALSE),0)</f>
        <v>17</v>
      </c>
      <c r="H5" s="10">
        <f>IFERROR(VLOOKUP($B5,'[3]11市町別マンション戸数'!A:C,3,FALSE),0)</f>
        <v>0</v>
      </c>
    </row>
    <row r="6" spans="1:8">
      <c r="A6" s="1"/>
      <c r="B6" s="3" t="s">
        <v>10</v>
      </c>
      <c r="C6" s="10">
        <f>IFERROR(VLOOKUP($B6,'[3]11市町別戸数'!$A:$G,7,FALSE),0)</f>
        <v>124</v>
      </c>
      <c r="D6" s="10">
        <f>IFERROR(VLOOKUP($B6,'[3]11市町別戸数'!$A:$G,3,FALSE),0)</f>
        <v>35</v>
      </c>
      <c r="E6" s="10">
        <f>IFERROR(VLOOKUP($B6,'[3]11市町別戸数'!$A:$G,4,FALSE),0)</f>
        <v>67</v>
      </c>
      <c r="F6" s="10">
        <f>IFERROR(VLOOKUP($B6,'[3]11市町別戸数'!$A:$G,5,FALSE),0)</f>
        <v>0</v>
      </c>
      <c r="G6" s="10">
        <f>IFERROR(VLOOKUP($B6,'[3]11市町別戸数'!$A:$G,6,FALSE),0)</f>
        <v>22</v>
      </c>
      <c r="H6" s="10">
        <f>IFERROR(VLOOKUP($B6,'[3]11市町別マンション戸数'!A:C,3,FALSE),0)</f>
        <v>0</v>
      </c>
    </row>
    <row r="7" spans="1:8">
      <c r="A7" s="1"/>
      <c r="B7" s="3" t="s">
        <v>8</v>
      </c>
      <c r="C7" s="10">
        <f>IFERROR(VLOOKUP($B7,'[3]11市町別戸数'!$A:$G,7,FALSE),0)</f>
        <v>82</v>
      </c>
      <c r="D7" s="10">
        <f>IFERROR(VLOOKUP($B7,'[3]11市町別戸数'!$A:$G,3,FALSE),0)</f>
        <v>43</v>
      </c>
      <c r="E7" s="10">
        <f>IFERROR(VLOOKUP($B7,'[3]11市町別戸数'!$A:$G,4,FALSE),0)</f>
        <v>28</v>
      </c>
      <c r="F7" s="10">
        <f>IFERROR(VLOOKUP($B7,'[3]11市町別戸数'!$A:$G,5,FALSE),0)</f>
        <v>0</v>
      </c>
      <c r="G7" s="10">
        <f>IFERROR(VLOOKUP($B7,'[3]11市町別戸数'!$A:$G,6,FALSE),0)</f>
        <v>11</v>
      </c>
      <c r="H7" s="10">
        <f>IFERROR(VLOOKUP($B7,'[3]11市町別マンション戸数'!A:C,3,FALSE),0)</f>
        <v>0</v>
      </c>
    </row>
    <row r="8" spans="1:8">
      <c r="A8" s="1"/>
      <c r="B8" s="3" t="s">
        <v>35</v>
      </c>
      <c r="C8" s="10">
        <f t="shared" ref="C8:H8" si="0">SUM(C5:C7)</f>
        <v>290</v>
      </c>
      <c r="D8" s="10">
        <f t="shared" si="0"/>
        <v>121</v>
      </c>
      <c r="E8" s="10">
        <f t="shared" si="0"/>
        <v>119</v>
      </c>
      <c r="F8" s="10">
        <f t="shared" si="0"/>
        <v>0</v>
      </c>
      <c r="G8" s="10">
        <f t="shared" si="0"/>
        <v>50</v>
      </c>
      <c r="H8" s="10">
        <f t="shared" si="0"/>
        <v>0</v>
      </c>
    </row>
    <row r="9" spans="1:8">
      <c r="A9" s="1"/>
      <c r="B9" s="3" t="s">
        <v>33</v>
      </c>
      <c r="C9" s="10">
        <f>IFERROR(VLOOKUP($B9,'[3]11市町別戸数'!$A:$G,7,FALSE),0)</f>
        <v>473</v>
      </c>
      <c r="D9" s="10">
        <f>IFERROR(VLOOKUP($B9,'[3]11市町別戸数'!$A:$G,3,FALSE),0)</f>
        <v>128</v>
      </c>
      <c r="E9" s="10">
        <f>IFERROR(VLOOKUP($B9,'[3]11市町別戸数'!$A:$G,4,FALSE),0)</f>
        <v>225</v>
      </c>
      <c r="F9" s="10">
        <f>IFERROR(VLOOKUP($B9,'[3]11市町別戸数'!$A:$G,5,FALSE),0)</f>
        <v>0</v>
      </c>
      <c r="G9" s="10">
        <f>IFERROR(VLOOKUP($B9,'[3]11市町別戸数'!$A:$G,6,FALSE),0)</f>
        <v>120</v>
      </c>
      <c r="H9" s="10">
        <f>IFERROR(VLOOKUP($B9,'[3]11市町別マンション戸数'!A:C,3,FALSE),0)</f>
        <v>60</v>
      </c>
    </row>
    <row r="10" spans="1:8">
      <c r="A10" s="1"/>
      <c r="B10" s="3" t="s">
        <v>27</v>
      </c>
      <c r="C10" s="10">
        <f>IFERROR(VLOOKUP($B10,'[3]11市町別戸数'!$A:$G,7,FALSE),0)</f>
        <v>94</v>
      </c>
      <c r="D10" s="10">
        <f>IFERROR(VLOOKUP($B10,'[3]11市町別戸数'!$A:$G,3,FALSE),0)</f>
        <v>38</v>
      </c>
      <c r="E10" s="10">
        <f>IFERROR(VLOOKUP($B10,'[3]11市町別戸数'!$A:$G,4,FALSE),0)</f>
        <v>40</v>
      </c>
      <c r="F10" s="10">
        <f>IFERROR(VLOOKUP($B10,'[3]11市町別戸数'!$A:$G,5,FALSE),0)</f>
        <v>0</v>
      </c>
      <c r="G10" s="10">
        <f>IFERROR(VLOOKUP($B10,'[3]11市町別戸数'!$A:$G,6,FALSE),0)</f>
        <v>16</v>
      </c>
      <c r="H10" s="10">
        <f>IFERROR(VLOOKUP($B10,'[3]11市町別マンション戸数'!A:C,3,FALSE),0)</f>
        <v>0</v>
      </c>
    </row>
    <row r="11" spans="1:8">
      <c r="A11" s="1"/>
      <c r="B11" s="3" t="s">
        <v>56</v>
      </c>
      <c r="C11" s="10">
        <f>IFERROR(VLOOKUP($B11,'[3]11市町別戸数'!$A:$G,7,FALSE),0)</f>
        <v>4</v>
      </c>
      <c r="D11" s="10">
        <f>IFERROR(VLOOKUP($B11,'[3]11市町別戸数'!$A:$G,3,FALSE),0)</f>
        <v>4</v>
      </c>
      <c r="E11" s="10">
        <f>IFERROR(VLOOKUP($B11,'[3]11市町別戸数'!$A:$G,4,FALSE),0)</f>
        <v>0</v>
      </c>
      <c r="F11" s="10">
        <f>IFERROR(VLOOKUP($B11,'[3]11市町別戸数'!$A:$G,5,FALSE),0)</f>
        <v>0</v>
      </c>
      <c r="G11" s="10">
        <f>IFERROR(VLOOKUP($B11,'[3]11市町別戸数'!$A:$G,6,FALSE),0)</f>
        <v>0</v>
      </c>
      <c r="H11" s="10">
        <f>IFERROR(VLOOKUP($B11,'[3]11市町別マンション戸数'!A:C,3,FALSE),0)</f>
        <v>0</v>
      </c>
    </row>
    <row r="12" spans="1:8">
      <c r="A12" s="1"/>
      <c r="B12" s="3" t="s">
        <v>4</v>
      </c>
      <c r="C12" s="10">
        <f t="shared" ref="C12:H12" si="1">SUM(C9:C11)</f>
        <v>571</v>
      </c>
      <c r="D12" s="10">
        <f t="shared" si="1"/>
        <v>170</v>
      </c>
      <c r="E12" s="10">
        <f t="shared" si="1"/>
        <v>265</v>
      </c>
      <c r="F12" s="10">
        <f t="shared" si="1"/>
        <v>0</v>
      </c>
      <c r="G12" s="10">
        <f t="shared" si="1"/>
        <v>136</v>
      </c>
      <c r="H12" s="10">
        <f t="shared" si="1"/>
        <v>60</v>
      </c>
    </row>
    <row r="13" spans="1:8">
      <c r="A13" s="1"/>
      <c r="B13" s="3" t="s">
        <v>7</v>
      </c>
      <c r="C13" s="10">
        <f>IFERROR(VLOOKUP($B13,'[3]11市町別戸数'!$A:$G,7,FALSE),0)</f>
        <v>58</v>
      </c>
      <c r="D13" s="10">
        <f>IFERROR(VLOOKUP($B13,'[3]11市町別戸数'!$A:$G,3,FALSE),0)</f>
        <v>24</v>
      </c>
      <c r="E13" s="10">
        <f>IFERROR(VLOOKUP($B13,'[3]11市町別戸数'!$A:$G,4,FALSE),0)</f>
        <v>25</v>
      </c>
      <c r="F13" s="10">
        <f>IFERROR(VLOOKUP($B13,'[3]11市町別戸数'!$A:$G,5,FALSE),0)</f>
        <v>0</v>
      </c>
      <c r="G13" s="10">
        <f>IFERROR(VLOOKUP($B13,'[3]11市町別戸数'!$A:$G,6,FALSE),0)</f>
        <v>9</v>
      </c>
      <c r="H13" s="10">
        <f>IFERROR(VLOOKUP($B13,'[3]11市町別マンション戸数'!A:C,3,FALSE),0)</f>
        <v>0</v>
      </c>
    </row>
    <row r="14" spans="1:8">
      <c r="A14" s="1"/>
      <c r="B14" s="3" t="s">
        <v>21</v>
      </c>
      <c r="C14" s="10">
        <f>IFERROR(VLOOKUP($B14,'[3]11市町別戸数'!$A:$G,7,FALSE),0)</f>
        <v>3</v>
      </c>
      <c r="D14" s="10">
        <f>IFERROR(VLOOKUP($B14,'[3]11市町別戸数'!$A:$G,3,FALSE),0)</f>
        <v>1</v>
      </c>
      <c r="E14" s="10">
        <f>IFERROR(VLOOKUP($B14,'[3]11市町別戸数'!$A:$G,4,FALSE),0)</f>
        <v>0</v>
      </c>
      <c r="F14" s="10">
        <f>IFERROR(VLOOKUP($B14,'[3]11市町別戸数'!$A:$G,5,FALSE),0)</f>
        <v>2</v>
      </c>
      <c r="G14" s="10">
        <f>IFERROR(VLOOKUP($B14,'[3]11市町別戸数'!$A:$G,6,FALSE),0)</f>
        <v>0</v>
      </c>
      <c r="H14" s="10">
        <f>IFERROR(VLOOKUP($B14,'[3]11市町別マンション戸数'!A:C,3,FALSE),0)</f>
        <v>0</v>
      </c>
    </row>
    <row r="15" spans="1:8">
      <c r="A15" s="1"/>
      <c r="B15" s="3" t="s">
        <v>38</v>
      </c>
      <c r="C15" s="10">
        <f>IFERROR(VLOOKUP($B15,'[3]11市町別戸数'!$A:$G,7,FALSE),0)</f>
        <v>35</v>
      </c>
      <c r="D15" s="10">
        <f>IFERROR(VLOOKUP($B15,'[3]11市町別戸数'!$A:$G,3,FALSE),0)</f>
        <v>20</v>
      </c>
      <c r="E15" s="10">
        <f>IFERROR(VLOOKUP($B15,'[3]11市町別戸数'!$A:$G,4,FALSE),0)</f>
        <v>10</v>
      </c>
      <c r="F15" s="10">
        <f>IFERROR(VLOOKUP($B15,'[3]11市町別戸数'!$A:$G,5,FALSE),0)</f>
        <v>0</v>
      </c>
      <c r="G15" s="10">
        <f>IFERROR(VLOOKUP($B15,'[3]11市町別戸数'!$A:$G,6,FALSE),0)</f>
        <v>5</v>
      </c>
      <c r="H15" s="10">
        <f>IFERROR(VLOOKUP($B15,'[3]11市町別マンション戸数'!A:C,3,FALSE),0)</f>
        <v>0</v>
      </c>
    </row>
    <row r="16" spans="1:8">
      <c r="A16" s="1"/>
      <c r="B16" s="3" t="s">
        <v>41</v>
      </c>
      <c r="C16" s="10">
        <f>IFERROR(VLOOKUP($B16,'[3]11市町別戸数'!$A:$G,7,FALSE),0)</f>
        <v>66</v>
      </c>
      <c r="D16" s="10">
        <f>IFERROR(VLOOKUP($B16,'[3]11市町別戸数'!$A:$G,3,FALSE),0)</f>
        <v>28</v>
      </c>
      <c r="E16" s="10">
        <f>IFERROR(VLOOKUP($B16,'[3]11市町別戸数'!$A:$G,4,FALSE),0)</f>
        <v>22</v>
      </c>
      <c r="F16" s="10">
        <f>IFERROR(VLOOKUP($B16,'[3]11市町別戸数'!$A:$G,5,FALSE),0)</f>
        <v>1</v>
      </c>
      <c r="G16" s="10">
        <f>IFERROR(VLOOKUP($B16,'[3]11市町別戸数'!$A:$G,6,FALSE),0)</f>
        <v>15</v>
      </c>
      <c r="H16" s="10">
        <f>IFERROR(VLOOKUP($B16,'[3]11市町別マンション戸数'!A:C,3,FALSE),0)</f>
        <v>0</v>
      </c>
    </row>
    <row r="17" spans="1:8">
      <c r="A17" s="1"/>
      <c r="B17" s="3" t="s">
        <v>45</v>
      </c>
      <c r="C17" s="10">
        <f>IFERROR(VLOOKUP($B17,'[3]11市町別戸数'!$A:$G,7,FALSE),0)</f>
        <v>13</v>
      </c>
      <c r="D17" s="10">
        <f>IFERROR(VLOOKUP($B17,'[3]11市町別戸数'!$A:$G,3,FALSE),0)</f>
        <v>11</v>
      </c>
      <c r="E17" s="10">
        <f>IFERROR(VLOOKUP($B17,'[3]11市町別戸数'!$A:$G,4,FALSE),0)</f>
        <v>0</v>
      </c>
      <c r="F17" s="10">
        <f>IFERROR(VLOOKUP($B17,'[3]11市町別戸数'!$A:$G,5,FALSE),0)</f>
        <v>0</v>
      </c>
      <c r="G17" s="10">
        <f>IFERROR(VLOOKUP($B17,'[3]11市町別戸数'!$A:$G,6,FALSE),0)</f>
        <v>2</v>
      </c>
      <c r="H17" s="10">
        <f>IFERROR(VLOOKUP($B17,'[3]11市町別マンション戸数'!A:C,3,FALSE),0)</f>
        <v>0</v>
      </c>
    </row>
    <row r="18" spans="1:8">
      <c r="A18" s="1"/>
      <c r="B18" s="3" t="s">
        <v>46</v>
      </c>
      <c r="C18" s="10">
        <f>IFERROR(VLOOKUP($B18,'[3]11市町別戸数'!$A:$G,7,FALSE),0)</f>
        <v>29</v>
      </c>
      <c r="D18" s="10">
        <f>IFERROR(VLOOKUP($B18,'[3]11市町別戸数'!$A:$G,3,FALSE),0)</f>
        <v>26</v>
      </c>
      <c r="E18" s="10">
        <f>IFERROR(VLOOKUP($B18,'[3]11市町別戸数'!$A:$G,4,FALSE),0)</f>
        <v>0</v>
      </c>
      <c r="F18" s="10">
        <f>IFERROR(VLOOKUP($B18,'[3]11市町別戸数'!$A:$G,5,FALSE),0)</f>
        <v>0</v>
      </c>
      <c r="G18" s="10">
        <f>IFERROR(VLOOKUP($B18,'[3]11市町別戸数'!$A:$G,6,FALSE),0)</f>
        <v>3</v>
      </c>
      <c r="H18" s="10">
        <f>IFERROR(VLOOKUP($B18,'[3]11市町別マンション戸数'!A:C,3,FALSE),0)</f>
        <v>0</v>
      </c>
    </row>
    <row r="19" spans="1:8">
      <c r="A19" s="1"/>
      <c r="B19" s="3" t="s">
        <v>11</v>
      </c>
      <c r="C19" s="10">
        <f>IFERROR(VLOOKUP($B19,'[3]11市町別戸数'!$A:$G,7,FALSE),0)</f>
        <v>161</v>
      </c>
      <c r="D19" s="10">
        <f>IFERROR(VLOOKUP($B19,'[3]11市町別戸数'!$A:$G,3,FALSE),0)</f>
        <v>50</v>
      </c>
      <c r="E19" s="10">
        <f>IFERROR(VLOOKUP($B19,'[3]11市町別戸数'!$A:$G,4,FALSE),0)</f>
        <v>84</v>
      </c>
      <c r="F19" s="10">
        <f>IFERROR(VLOOKUP($B19,'[3]11市町別戸数'!$A:$G,5,FALSE),0)</f>
        <v>0</v>
      </c>
      <c r="G19" s="10">
        <f>IFERROR(VLOOKUP($B19,'[3]11市町別戸数'!$A:$G,6,FALSE),0)</f>
        <v>27</v>
      </c>
      <c r="H19" s="10">
        <f>IFERROR(VLOOKUP($B19,'[3]11市町別マンション戸数'!A:C,3,FALSE),0)</f>
        <v>0</v>
      </c>
    </row>
    <row r="20" spans="1:8">
      <c r="A20" s="1"/>
      <c r="B20" s="3" t="s">
        <v>37</v>
      </c>
      <c r="C20" s="10">
        <f>IFERROR(VLOOKUP($B20,'[3]11市町別戸数'!$A:$G,7,FALSE),0)</f>
        <v>50</v>
      </c>
      <c r="D20" s="10">
        <f>IFERROR(VLOOKUP($B20,'[3]11市町別戸数'!$A:$G,3,FALSE),0)</f>
        <v>31</v>
      </c>
      <c r="E20" s="10">
        <f>IFERROR(VLOOKUP($B20,'[3]11市町別戸数'!$A:$G,4,FALSE),0)</f>
        <v>16</v>
      </c>
      <c r="F20" s="10">
        <f>IFERROR(VLOOKUP($B20,'[3]11市町別戸数'!$A:$G,5,FALSE),0)</f>
        <v>0</v>
      </c>
      <c r="G20" s="10">
        <f>IFERROR(VLOOKUP($B20,'[3]11市町別戸数'!$A:$G,6,FALSE),0)</f>
        <v>3</v>
      </c>
      <c r="H20" s="10">
        <f>IFERROR(VLOOKUP($B20,'[3]11市町別マンション戸数'!A:C,3,FALSE),0)</f>
        <v>0</v>
      </c>
    </row>
    <row r="21" spans="1:8">
      <c r="A21" s="1"/>
      <c r="B21" s="3" t="s">
        <v>26</v>
      </c>
      <c r="C21" s="10">
        <f>IFERROR(VLOOKUP($B21,'[3]11市町別戸数'!$A:$G,7,FALSE),0)</f>
        <v>47</v>
      </c>
      <c r="D21" s="10">
        <f>IFERROR(VLOOKUP($B21,'[3]11市町別戸数'!$A:$G,3,FALSE),0)</f>
        <v>18</v>
      </c>
      <c r="E21" s="10">
        <f>IFERROR(VLOOKUP($B21,'[3]11市町別戸数'!$A:$G,4,FALSE),0)</f>
        <v>14</v>
      </c>
      <c r="F21" s="10">
        <f>IFERROR(VLOOKUP($B21,'[3]11市町別戸数'!$A:$G,5,FALSE),0)</f>
        <v>0</v>
      </c>
      <c r="G21" s="10">
        <f>IFERROR(VLOOKUP($B21,'[3]11市町別戸数'!$A:$G,6,FALSE),0)</f>
        <v>15</v>
      </c>
      <c r="H21" s="10">
        <f>IFERROR(VLOOKUP($B21,'[3]11市町別マンション戸数'!A:C,3,FALSE),0)</f>
        <v>0</v>
      </c>
    </row>
    <row r="22" spans="1:8">
      <c r="A22" s="1"/>
      <c r="B22" s="3" t="s">
        <v>2</v>
      </c>
      <c r="C22" s="10">
        <f>IFERROR(VLOOKUP($B22,'[3]11市町別戸数'!$A:$G,7,FALSE),0)</f>
        <v>37</v>
      </c>
      <c r="D22" s="10">
        <f>IFERROR(VLOOKUP($B22,'[3]11市町別戸数'!$A:$G,3,FALSE),0)</f>
        <v>28</v>
      </c>
      <c r="E22" s="10">
        <f>IFERROR(VLOOKUP($B22,'[3]11市町別戸数'!$A:$G,4,FALSE),0)</f>
        <v>8</v>
      </c>
      <c r="F22" s="10">
        <f>IFERROR(VLOOKUP($B22,'[3]11市町別戸数'!$A:$G,5,FALSE),0)</f>
        <v>0</v>
      </c>
      <c r="G22" s="10">
        <f>IFERROR(VLOOKUP($B22,'[3]11市町別戸数'!$A:$G,6,FALSE),0)</f>
        <v>1</v>
      </c>
      <c r="H22" s="10">
        <f>IFERROR(VLOOKUP($B22,'[3]11市町別マンション戸数'!A:C,3,FALSE),0)</f>
        <v>0</v>
      </c>
    </row>
    <row r="23" spans="1:8">
      <c r="A23" s="1"/>
      <c r="B23" s="3" t="s">
        <v>39</v>
      </c>
      <c r="C23" s="10">
        <f>IFERROR(VLOOKUP($B23,'[3]11市町別戸数'!$A:$G,7,FALSE),0)</f>
        <v>42</v>
      </c>
      <c r="D23" s="10">
        <f>IFERROR(VLOOKUP($B23,'[3]11市町別戸数'!$A:$G,3,FALSE),0)</f>
        <v>33</v>
      </c>
      <c r="E23" s="10">
        <f>IFERROR(VLOOKUP($B23,'[3]11市町別戸数'!$A:$G,4,FALSE),0)</f>
        <v>8</v>
      </c>
      <c r="F23" s="10">
        <f>IFERROR(VLOOKUP($B23,'[3]11市町別戸数'!$A:$G,5,FALSE),0)</f>
        <v>0</v>
      </c>
      <c r="G23" s="10">
        <f>IFERROR(VLOOKUP($B23,'[3]11市町別戸数'!$A:$G,6,FALSE),0)</f>
        <v>1</v>
      </c>
      <c r="H23" s="10">
        <f>IFERROR(VLOOKUP($B23,'[3]11市町別マンション戸数'!A:C,3,FALSE),0)</f>
        <v>0</v>
      </c>
    </row>
    <row r="24" spans="1:8">
      <c r="A24" s="1"/>
      <c r="B24" s="3" t="s">
        <v>48</v>
      </c>
      <c r="C24" s="10">
        <f>IFERROR(VLOOKUP($B24,'[3]11市町別戸数'!$A:$G,7,FALSE),0)</f>
        <v>71</v>
      </c>
      <c r="D24" s="10">
        <f>IFERROR(VLOOKUP($B24,'[3]11市町別戸数'!$A:$G,3,FALSE),0)</f>
        <v>20</v>
      </c>
      <c r="E24" s="10">
        <f>IFERROR(VLOOKUP($B24,'[3]11市町別戸数'!$A:$G,4,FALSE),0)</f>
        <v>48</v>
      </c>
      <c r="F24" s="10">
        <f>IFERROR(VLOOKUP($B24,'[3]11市町別戸数'!$A:$G,5,FALSE),0)</f>
        <v>0</v>
      </c>
      <c r="G24" s="10">
        <f>IFERROR(VLOOKUP($B24,'[3]11市町別戸数'!$A:$G,6,FALSE),0)</f>
        <v>3</v>
      </c>
      <c r="H24" s="10">
        <f>IFERROR(VLOOKUP($B24,'[3]11市町別マンション戸数'!A:C,3,FALSE),0)</f>
        <v>0</v>
      </c>
    </row>
    <row r="25" spans="1:8">
      <c r="A25" s="1"/>
      <c r="B25" s="3" t="s">
        <v>22</v>
      </c>
      <c r="C25" s="10">
        <f>IFERROR(VLOOKUP($B25,'[3]11市町別戸数'!$A:$G,7,FALSE),0)</f>
        <v>30</v>
      </c>
      <c r="D25" s="10">
        <f>IFERROR(VLOOKUP($B25,'[3]11市町別戸数'!$A:$G,3,FALSE),0)</f>
        <v>16</v>
      </c>
      <c r="E25" s="10">
        <f>IFERROR(VLOOKUP($B25,'[3]11市町別戸数'!$A:$G,4,FALSE),0)</f>
        <v>0</v>
      </c>
      <c r="F25" s="10">
        <f>IFERROR(VLOOKUP($B25,'[3]11市町別戸数'!$A:$G,5,FALSE),0)</f>
        <v>0</v>
      </c>
      <c r="G25" s="10">
        <f>IFERROR(VLOOKUP($B25,'[3]11市町別戸数'!$A:$G,6,FALSE),0)</f>
        <v>14</v>
      </c>
      <c r="H25" s="10">
        <f>IFERROR(VLOOKUP($B25,'[3]11市町別マンション戸数'!A:C,3,FALSE),0)</f>
        <v>0</v>
      </c>
    </row>
    <row r="26" spans="1:8">
      <c r="A26" s="1"/>
      <c r="B26" s="3" t="s">
        <v>42</v>
      </c>
      <c r="C26" s="10">
        <f>IFERROR(VLOOKUP($B26,'[3]11市町別戸数'!$A:$G,7,FALSE),0)</f>
        <v>1</v>
      </c>
      <c r="D26" s="10">
        <f>IFERROR(VLOOKUP($B26,'[3]11市町別戸数'!$A:$G,3,FALSE),0)</f>
        <v>1</v>
      </c>
      <c r="E26" s="10">
        <f>IFERROR(VLOOKUP($B26,'[3]11市町別戸数'!$A:$G,4,FALSE),0)</f>
        <v>0</v>
      </c>
      <c r="F26" s="10">
        <f>IFERROR(VLOOKUP($B26,'[3]11市町別戸数'!$A:$G,5,FALSE),0)</f>
        <v>0</v>
      </c>
      <c r="G26" s="10">
        <f>IFERROR(VLOOKUP($B26,'[3]11市町別戸数'!$A:$G,6,FALSE),0)</f>
        <v>0</v>
      </c>
      <c r="H26" s="10">
        <f>IFERROR(VLOOKUP($B26,'[3]11市町別マンション戸数'!A:C,3,FALSE),0)</f>
        <v>0</v>
      </c>
    </row>
    <row r="27" spans="1:8">
      <c r="A27" s="1"/>
      <c r="B27" s="3" t="s">
        <v>36</v>
      </c>
      <c r="C27" s="10">
        <f>IFERROR(VLOOKUP($B27,'[3]11市町別戸数'!$A:$G,7,FALSE),0)</f>
        <v>17</v>
      </c>
      <c r="D27" s="10">
        <f>IFERROR(VLOOKUP($B27,'[3]11市町別戸数'!$A:$G,3,FALSE),0)</f>
        <v>15</v>
      </c>
      <c r="E27" s="10">
        <f>IFERROR(VLOOKUP($B27,'[3]11市町別戸数'!$A:$G,4,FALSE),0)</f>
        <v>0</v>
      </c>
      <c r="F27" s="10">
        <f>IFERROR(VLOOKUP($B27,'[3]11市町別戸数'!$A:$G,5,FALSE),0)</f>
        <v>0</v>
      </c>
      <c r="G27" s="10">
        <f>IFERROR(VLOOKUP($B27,'[3]11市町別戸数'!$A:$G,6,FALSE),0)</f>
        <v>2</v>
      </c>
      <c r="H27" s="10">
        <f>IFERROR(VLOOKUP($B27,'[3]11市町別マンション戸数'!A:C,3,FALSE),0)</f>
        <v>0</v>
      </c>
    </row>
    <row r="28" spans="1:8">
      <c r="A28" s="1"/>
      <c r="B28" s="3" t="s">
        <v>0</v>
      </c>
      <c r="C28" s="10">
        <f>IFERROR(VLOOKUP($B28,'[3]11市町別戸数'!$A:$G,7,FALSE),0)</f>
        <v>26</v>
      </c>
      <c r="D28" s="10">
        <f>IFERROR(VLOOKUP($B28,'[3]11市町別戸数'!$A:$G,3,FALSE),0)</f>
        <v>14</v>
      </c>
      <c r="E28" s="10">
        <f>IFERROR(VLOOKUP($B28,'[3]11市町別戸数'!$A:$G,4,FALSE),0)</f>
        <v>8</v>
      </c>
      <c r="F28" s="10">
        <f>IFERROR(VLOOKUP($B28,'[3]11市町別戸数'!$A:$G,5,FALSE),0)</f>
        <v>0</v>
      </c>
      <c r="G28" s="10">
        <f>IFERROR(VLOOKUP($B28,'[3]11市町別戸数'!$A:$G,6,FALSE),0)</f>
        <v>4</v>
      </c>
      <c r="H28" s="10">
        <f>IFERROR(VLOOKUP($B28,'[3]11市町別マンション戸数'!A:C,3,FALSE),0)</f>
        <v>0</v>
      </c>
    </row>
    <row r="29" spans="1:8">
      <c r="A29" s="1"/>
      <c r="B29" s="3" t="s">
        <v>43</v>
      </c>
      <c r="C29" s="10">
        <f>IFERROR(VLOOKUP($B29,'[3]11市町別戸数'!$A:$G,7,FALSE),0)</f>
        <v>1</v>
      </c>
      <c r="D29" s="10">
        <f>IFERROR(VLOOKUP($B29,'[3]11市町別戸数'!$A:$G,3,FALSE),0)</f>
        <v>1</v>
      </c>
      <c r="E29" s="10">
        <f>IFERROR(VLOOKUP($B29,'[3]11市町別戸数'!$A:$G,4,FALSE),0)</f>
        <v>0</v>
      </c>
      <c r="F29" s="10">
        <f>IFERROR(VLOOKUP($B29,'[3]11市町別戸数'!$A:$G,5,FALSE),0)</f>
        <v>0</v>
      </c>
      <c r="G29" s="10">
        <f>IFERROR(VLOOKUP($B29,'[3]11市町別戸数'!$A:$G,6,FALSE),0)</f>
        <v>0</v>
      </c>
      <c r="H29" s="10">
        <f>IFERROR(VLOOKUP($B29,'[3]11市町別マンション戸数'!A:C,3,FALSE),0)</f>
        <v>0</v>
      </c>
    </row>
    <row r="30" spans="1:8">
      <c r="A30" s="1"/>
      <c r="B30" s="3" t="s">
        <v>29</v>
      </c>
      <c r="C30" s="10">
        <f>IFERROR(VLOOKUP($B30,'[3]11市町別戸数'!$A:$G,7,FALSE),0)</f>
        <v>4</v>
      </c>
      <c r="D30" s="10">
        <f>IFERROR(VLOOKUP($B30,'[3]11市町別戸数'!$A:$G,3,FALSE),0)</f>
        <v>4</v>
      </c>
      <c r="E30" s="10">
        <f>IFERROR(VLOOKUP($B30,'[3]11市町別戸数'!$A:$G,4,FALSE),0)</f>
        <v>0</v>
      </c>
      <c r="F30" s="10">
        <f>IFERROR(VLOOKUP($B30,'[3]11市町別戸数'!$A:$G,5,FALSE),0)</f>
        <v>0</v>
      </c>
      <c r="G30" s="10">
        <f>IFERROR(VLOOKUP($B30,'[3]11市町別戸数'!$A:$G,6,FALSE),0)</f>
        <v>0</v>
      </c>
      <c r="H30" s="10">
        <f>IFERROR(VLOOKUP($B30,'[3]11市町別マンション戸数'!A:C,3,FALSE),0)</f>
        <v>0</v>
      </c>
    </row>
    <row r="31" spans="1:8">
      <c r="A31" s="1"/>
      <c r="B31" s="3" t="s">
        <v>23</v>
      </c>
      <c r="C31" s="10">
        <f>IFERROR(VLOOKUP($B31,'[3]11市町別戸数'!$A:$G,7,FALSE),0)</f>
        <v>14</v>
      </c>
      <c r="D31" s="10">
        <f>IFERROR(VLOOKUP($B31,'[3]11市町別戸数'!$A:$G,3,FALSE),0)</f>
        <v>10</v>
      </c>
      <c r="E31" s="10">
        <f>IFERROR(VLOOKUP($B31,'[3]11市町別戸数'!$A:$G,4,FALSE),0)</f>
        <v>0</v>
      </c>
      <c r="F31" s="10">
        <f>IFERROR(VLOOKUP($B31,'[3]11市町別戸数'!$A:$G,5,FALSE),0)</f>
        <v>0</v>
      </c>
      <c r="G31" s="10">
        <f>IFERROR(VLOOKUP($B31,'[3]11市町別戸数'!$A:$G,6,FALSE),0)</f>
        <v>4</v>
      </c>
      <c r="H31" s="10">
        <f>IFERROR(VLOOKUP($B31,'[3]11市町別マンション戸数'!A:C,3,FALSE),0)</f>
        <v>0</v>
      </c>
    </row>
    <row r="32" spans="1:8">
      <c r="A32" s="1"/>
      <c r="B32" s="3" t="s">
        <v>16</v>
      </c>
      <c r="C32" s="10">
        <f>IFERROR(VLOOKUP($B32,'[3]11市町別戸数'!$A:$G,7,FALSE),0)</f>
        <v>8</v>
      </c>
      <c r="D32" s="10">
        <f>IFERROR(VLOOKUP($B32,'[3]11市町別戸数'!$A:$G,3,FALSE),0)</f>
        <v>4</v>
      </c>
      <c r="E32" s="10">
        <f>IFERROR(VLOOKUP($B32,'[3]11市町別戸数'!$A:$G,4,FALSE),0)</f>
        <v>0</v>
      </c>
      <c r="F32" s="10">
        <f>IFERROR(VLOOKUP($B32,'[3]11市町別戸数'!$A:$G,5,FALSE),0)</f>
        <v>0</v>
      </c>
      <c r="G32" s="10">
        <f>IFERROR(VLOOKUP($B32,'[3]11市町別戸数'!$A:$G,6,FALSE),0)</f>
        <v>4</v>
      </c>
      <c r="H32" s="10">
        <f>IFERROR(VLOOKUP($B32,'[3]11市町別マンション戸数'!A:C,3,FALSE),0)</f>
        <v>0</v>
      </c>
    </row>
    <row r="33" spans="1:8">
      <c r="A33" s="1"/>
      <c r="B33" s="3" t="s">
        <v>25</v>
      </c>
      <c r="C33" s="10">
        <f>IFERROR(VLOOKUP($B33,'[3]11市町別戸数'!$A:$G,7,FALSE),0)</f>
        <v>8</v>
      </c>
      <c r="D33" s="10">
        <f>IFERROR(VLOOKUP($B33,'[3]11市町別戸数'!$A:$G,3,FALSE),0)</f>
        <v>8</v>
      </c>
      <c r="E33" s="10">
        <f>IFERROR(VLOOKUP($B33,'[3]11市町別戸数'!$A:$G,4,FALSE),0)</f>
        <v>0</v>
      </c>
      <c r="F33" s="10">
        <f>IFERROR(VLOOKUP($B33,'[3]11市町別戸数'!$A:$G,5,FALSE),0)</f>
        <v>0</v>
      </c>
      <c r="G33" s="10">
        <f>IFERROR(VLOOKUP($B33,'[3]11市町別戸数'!$A:$G,6,FALSE),0)</f>
        <v>0</v>
      </c>
      <c r="H33" s="10">
        <f>IFERROR(VLOOKUP($B33,'[3]11市町別マンション戸数'!A:C,3,FALSE),0)</f>
        <v>0</v>
      </c>
    </row>
    <row r="34" spans="1:8">
      <c r="A34" s="1"/>
      <c r="B34" s="3" t="s">
        <v>14</v>
      </c>
      <c r="C34" s="10">
        <f>IFERROR(VLOOKUP($B34,'[3]11市町別戸数'!$A:$G,7,FALSE),0)</f>
        <v>0</v>
      </c>
      <c r="D34" s="10">
        <f>IFERROR(VLOOKUP($B34,'[3]11市町別戸数'!$A:$G,3,FALSE),0)</f>
        <v>0</v>
      </c>
      <c r="E34" s="10">
        <f>IFERROR(VLOOKUP($B34,'[3]11市町別戸数'!$A:$G,4,FALSE),0)</f>
        <v>0</v>
      </c>
      <c r="F34" s="10">
        <f>IFERROR(VLOOKUP($B34,'[3]11市町別戸数'!$A:$G,5,FALSE),0)</f>
        <v>0</v>
      </c>
      <c r="G34" s="10">
        <f>IFERROR(VLOOKUP($B34,'[3]11市町別戸数'!$A:$G,6,FALSE),0)</f>
        <v>0</v>
      </c>
      <c r="H34" s="10">
        <f>IFERROR(VLOOKUP($B34,'[3]11市町別マンション戸数'!A:C,3,FALSE),0)</f>
        <v>0</v>
      </c>
    </row>
    <row r="35" spans="1:8">
      <c r="A35" s="1"/>
      <c r="B35" s="4" t="s">
        <v>52</v>
      </c>
      <c r="C35" s="10">
        <f>IFERROR(VLOOKUP($B35,'[3]11市町別戸数'!$A:$G,7,FALSE),0)</f>
        <v>0</v>
      </c>
      <c r="D35" s="10">
        <f>IFERROR(VLOOKUP($B35,'[3]11市町別戸数'!$A:$G,3,FALSE),0)</f>
        <v>0</v>
      </c>
      <c r="E35" s="10">
        <f>IFERROR(VLOOKUP($B35,'[3]11市町別戸数'!$A:$G,4,FALSE),0)</f>
        <v>0</v>
      </c>
      <c r="F35" s="10">
        <f>IFERROR(VLOOKUP($B35,'[3]11市町別戸数'!$A:$G,5,FALSE),0)</f>
        <v>0</v>
      </c>
      <c r="G35" s="10">
        <f>IFERROR(VLOOKUP($B35,'[3]11市町別戸数'!$A:$G,6,FALSE),0)</f>
        <v>0</v>
      </c>
      <c r="H35" s="10">
        <f>IFERROR(VLOOKUP($B35,'[3]11市町別マンション戸数'!A:C,3,FALSE),0)</f>
        <v>0</v>
      </c>
    </row>
    <row r="36" spans="1:8">
      <c r="A36" s="1"/>
      <c r="B36" s="3" t="s">
        <v>50</v>
      </c>
      <c r="C36" s="10">
        <f>IFERROR(VLOOKUP($B36,'[3]11市町別戸数'!$A:$G,7,FALSE),0)</f>
        <v>0</v>
      </c>
      <c r="D36" s="10">
        <f>IFERROR(VLOOKUP($B36,'[3]11市町別戸数'!$A:$G,3,FALSE),0)</f>
        <v>0</v>
      </c>
      <c r="E36" s="10">
        <f>IFERROR(VLOOKUP($B36,'[3]11市町別戸数'!$A:$G,4,FALSE),0)</f>
        <v>0</v>
      </c>
      <c r="F36" s="10">
        <f>IFERROR(VLOOKUP($B36,'[3]11市町別戸数'!$A:$G,5,FALSE),0)</f>
        <v>0</v>
      </c>
      <c r="G36" s="10">
        <f>IFERROR(VLOOKUP($B36,'[3]11市町別戸数'!$A:$G,6,FALSE),0)</f>
        <v>0</v>
      </c>
      <c r="H36" s="10">
        <f>IFERROR(VLOOKUP($B36,'[3]11市町別マンション戸数'!A:C,3,FALSE),0)</f>
        <v>0</v>
      </c>
    </row>
    <row r="37" spans="1:8">
      <c r="A37" s="1"/>
      <c r="B37" s="3" t="s">
        <v>12</v>
      </c>
      <c r="C37" s="10">
        <f>IFERROR(VLOOKUP($B37,'[3]11市町別戸数'!$A:$G,7,FALSE),0)</f>
        <v>1</v>
      </c>
      <c r="D37" s="10">
        <f>IFERROR(VLOOKUP($B37,'[3]11市町別戸数'!$A:$G,3,FALSE),0)</f>
        <v>1</v>
      </c>
      <c r="E37" s="10">
        <f>IFERROR(VLOOKUP($B37,'[3]11市町別戸数'!$A:$G,4,FALSE),0)</f>
        <v>0</v>
      </c>
      <c r="F37" s="10">
        <f>IFERROR(VLOOKUP($B37,'[3]11市町別戸数'!$A:$G,5,FALSE),0)</f>
        <v>0</v>
      </c>
      <c r="G37" s="10">
        <f>IFERROR(VLOOKUP($B37,'[3]11市町別戸数'!$A:$G,6,FALSE),0)</f>
        <v>0</v>
      </c>
      <c r="H37" s="10">
        <f>IFERROR(VLOOKUP($B37,'[3]11市町別マンション戸数'!A:C,3,FALSE),0)</f>
        <v>0</v>
      </c>
    </row>
    <row r="38" spans="1:8">
      <c r="A38" s="1"/>
      <c r="B38" s="4" t="s">
        <v>30</v>
      </c>
      <c r="C38" s="10">
        <f>IFERROR(VLOOKUP($B38,'[3]11市町別戸数'!$A:$G,7,FALSE),0)</f>
        <v>0</v>
      </c>
      <c r="D38" s="10">
        <f>IFERROR(VLOOKUP($B38,'[3]11市町別戸数'!$A:$G,3,FALSE),0)</f>
        <v>0</v>
      </c>
      <c r="E38" s="10">
        <f>IFERROR(VLOOKUP($B38,'[3]11市町別戸数'!$A:$G,4,FALSE),0)</f>
        <v>0</v>
      </c>
      <c r="F38" s="10">
        <f>IFERROR(VLOOKUP($B38,'[3]11市町別戸数'!$A:$G,5,FALSE),0)</f>
        <v>0</v>
      </c>
      <c r="G38" s="10">
        <f>IFERROR(VLOOKUP($B38,'[3]11市町別戸数'!$A:$G,6,FALSE),0)</f>
        <v>0</v>
      </c>
      <c r="H38" s="10">
        <f>IFERROR(VLOOKUP($B38,'[3]11市町別マンション戸数'!A:C,3,FALSE),0)</f>
        <v>0</v>
      </c>
    </row>
    <row r="39" spans="1:8">
      <c r="A39" s="1"/>
      <c r="B39" s="3" t="s">
        <v>24</v>
      </c>
      <c r="C39" s="10">
        <f>IFERROR(VLOOKUP($B39,'[3]11市町別戸数'!$A:$G,7,FALSE),0)</f>
        <v>4</v>
      </c>
      <c r="D39" s="10">
        <f>IFERROR(VLOOKUP($B39,'[3]11市町別戸数'!$A:$G,3,FALSE),0)</f>
        <v>3</v>
      </c>
      <c r="E39" s="10">
        <f>IFERROR(VLOOKUP($B39,'[3]11市町別戸数'!$A:$G,4,FALSE),0)</f>
        <v>0</v>
      </c>
      <c r="F39" s="10">
        <f>IFERROR(VLOOKUP($B39,'[3]11市町別戸数'!$A:$G,5,FALSE),0)</f>
        <v>1</v>
      </c>
      <c r="G39" s="10">
        <f>IFERROR(VLOOKUP($B39,'[3]11市町別戸数'!$A:$G,6,FALSE),0)</f>
        <v>0</v>
      </c>
      <c r="H39" s="10">
        <f>IFERROR(VLOOKUP($B39,'[3]11市町別マンション戸数'!A:C,3,FALSE),0)</f>
        <v>0</v>
      </c>
    </row>
    <row r="40" spans="1:8">
      <c r="A40" s="1"/>
      <c r="B40" s="3" t="s">
        <v>44</v>
      </c>
      <c r="C40" s="10">
        <f>IFERROR(VLOOKUP($B40,'[3]11市町別戸数'!$A:$G,7,FALSE),0)</f>
        <v>2</v>
      </c>
      <c r="D40" s="10">
        <f>IFERROR(VLOOKUP($B40,'[3]11市町別戸数'!$A:$G,3,FALSE),0)</f>
        <v>1</v>
      </c>
      <c r="E40" s="10">
        <f>IFERROR(VLOOKUP($B40,'[3]11市町別戸数'!$A:$G,4,FALSE),0)</f>
        <v>0</v>
      </c>
      <c r="F40" s="10">
        <f>IFERROR(VLOOKUP($B40,'[3]11市町別戸数'!$A:$G,5,FALSE),0)</f>
        <v>0</v>
      </c>
      <c r="G40" s="10">
        <f>IFERROR(VLOOKUP($B40,'[3]11市町別戸数'!$A:$G,6,FALSE),0)</f>
        <v>1</v>
      </c>
      <c r="H40" s="10">
        <f>IFERROR(VLOOKUP($B40,'[3]11市町別マンション戸数'!A:C,3,FALSE),0)</f>
        <v>0</v>
      </c>
    </row>
    <row r="41" spans="1:8">
      <c r="A41" s="1"/>
      <c r="B41" s="3" t="s">
        <v>13</v>
      </c>
      <c r="C41" s="10">
        <f>IFERROR(VLOOKUP($B41,'[3]11市町別戸数'!$A:$G,7,FALSE),0)</f>
        <v>11</v>
      </c>
      <c r="D41" s="10">
        <f>IFERROR(VLOOKUP($B41,'[3]11市町別戸数'!$A:$G,3,FALSE),0)</f>
        <v>7</v>
      </c>
      <c r="E41" s="10">
        <f>IFERROR(VLOOKUP($B41,'[3]11市町別戸数'!$A:$G,4,FALSE),0)</f>
        <v>4</v>
      </c>
      <c r="F41" s="10">
        <f>IFERROR(VLOOKUP($B41,'[3]11市町別戸数'!$A:$G,5,FALSE),0)</f>
        <v>0</v>
      </c>
      <c r="G41" s="10">
        <f>IFERROR(VLOOKUP($B41,'[3]11市町別戸数'!$A:$G,6,FALSE),0)</f>
        <v>0</v>
      </c>
      <c r="H41" s="10">
        <f>IFERROR(VLOOKUP($B41,'[3]11市町別マンション戸数'!A:C,3,FALSE),0)</f>
        <v>0</v>
      </c>
    </row>
    <row r="42" spans="1:8">
      <c r="A42" s="1"/>
      <c r="B42" s="3" t="s">
        <v>3</v>
      </c>
      <c r="C42" s="10">
        <f>IFERROR(VLOOKUP($B42,'[3]11市町別戸数'!$A:$G,7,FALSE),0)</f>
        <v>1</v>
      </c>
      <c r="D42" s="10">
        <f>IFERROR(VLOOKUP($B42,'[3]11市町別戸数'!$A:$G,3,FALSE),0)</f>
        <v>1</v>
      </c>
      <c r="E42" s="10">
        <f>IFERROR(VLOOKUP($B42,'[3]11市町別戸数'!$A:$G,4,FALSE),0)</f>
        <v>0</v>
      </c>
      <c r="F42" s="10">
        <f>IFERROR(VLOOKUP($B42,'[3]11市町別戸数'!$A:$G,5,FALSE),0)</f>
        <v>0</v>
      </c>
      <c r="G42" s="10">
        <f>IFERROR(VLOOKUP($B42,'[3]11市町別戸数'!$A:$G,6,FALSE),0)</f>
        <v>0</v>
      </c>
      <c r="H42" s="10">
        <f>IFERROR(VLOOKUP($B42,'[3]11市町別マンション戸数'!A:C,3,FALSE),0)</f>
        <v>0</v>
      </c>
    </row>
    <row r="43" spans="1:8">
      <c r="A43" s="1"/>
      <c r="B43" s="3" t="s">
        <v>40</v>
      </c>
      <c r="C43" s="10">
        <f>IFERROR(VLOOKUP($B43,'[3]11市町別戸数'!$A:$G,7,FALSE),0)</f>
        <v>53</v>
      </c>
      <c r="D43" s="10">
        <f>IFERROR(VLOOKUP($B43,'[3]11市町別戸数'!$A:$G,3,FALSE),0)</f>
        <v>2</v>
      </c>
      <c r="E43" s="10">
        <f>IFERROR(VLOOKUP($B43,'[3]11市町別戸数'!$A:$G,4,FALSE),0)</f>
        <v>48</v>
      </c>
      <c r="F43" s="10">
        <f>IFERROR(VLOOKUP($B43,'[3]11市町別戸数'!$A:$G,5,FALSE),0)</f>
        <v>0</v>
      </c>
      <c r="G43" s="10">
        <f>IFERROR(VLOOKUP($B43,'[3]11市町別戸数'!$A:$G,6,FALSE),0)</f>
        <v>3</v>
      </c>
      <c r="H43" s="10">
        <f>IFERROR(VLOOKUP($B43,'[3]11市町別マンション戸数'!A:C,3,FALSE),0)</f>
        <v>0</v>
      </c>
    </row>
    <row r="44" spans="1:8">
      <c r="A44" s="1"/>
      <c r="B44" s="3" t="s">
        <v>1</v>
      </c>
      <c r="C44" s="10">
        <f>IFERROR(VLOOKUP($B44,'[3]11市町別戸数'!$A:$G,7,FALSE),0)</f>
        <v>1</v>
      </c>
      <c r="D44" s="10">
        <f>IFERROR(VLOOKUP($B44,'[3]11市町別戸数'!$A:$G,3,FALSE),0)</f>
        <v>1</v>
      </c>
      <c r="E44" s="10">
        <f>IFERROR(VLOOKUP($B44,'[3]11市町別戸数'!$A:$G,4,FALSE),0)</f>
        <v>0</v>
      </c>
      <c r="F44" s="10">
        <f>IFERROR(VLOOKUP($B44,'[3]11市町別戸数'!$A:$G,5,FALSE),0)</f>
        <v>0</v>
      </c>
      <c r="G44" s="10">
        <f>IFERROR(VLOOKUP($B44,'[3]11市町別戸数'!$A:$G,6,FALSE),0)</f>
        <v>0</v>
      </c>
      <c r="H44" s="10">
        <f>IFERROR(VLOOKUP($B44,'[3]11市町別マンション戸数'!A:C,3,FALSE),0)</f>
        <v>0</v>
      </c>
    </row>
    <row r="45" spans="1:8">
      <c r="A45" s="1"/>
      <c r="B45" s="5" t="s">
        <v>51</v>
      </c>
      <c r="C45" s="10">
        <f>IFERROR(VLOOKUP($B45,'[3]11市町別戸数'!$A:$G,7,FALSE),0)</f>
        <v>4</v>
      </c>
      <c r="D45" s="10">
        <f>IFERROR(VLOOKUP($B45,'[3]11市町別戸数'!$A:$G,3,FALSE),0)</f>
        <v>4</v>
      </c>
      <c r="E45" s="10">
        <f>IFERROR(VLOOKUP($B45,'[3]11市町別戸数'!$A:$G,4,FALSE),0)</f>
        <v>0</v>
      </c>
      <c r="F45" s="10">
        <f>IFERROR(VLOOKUP($B45,'[3]11市町別戸数'!$A:$G,5,FALSE),0)</f>
        <v>0</v>
      </c>
      <c r="G45" s="10">
        <f>IFERROR(VLOOKUP($B45,'[3]11市町別戸数'!$A:$G,6,FALSE),0)</f>
        <v>0</v>
      </c>
      <c r="H45" s="10">
        <f>IFERROR(VLOOKUP($B45,'[3]11市町別マンション戸数'!A:C,3,FALSE),0)</f>
        <v>0</v>
      </c>
    </row>
    <row r="46" spans="1:8">
      <c r="A46" s="1"/>
      <c r="B46" s="6" t="s">
        <v>18</v>
      </c>
      <c r="C46" s="10">
        <f t="shared" ref="C46:H46" si="2">SUM(C5:C45)-C8-C12</f>
        <v>1659</v>
      </c>
      <c r="D46" s="10">
        <f t="shared" si="2"/>
        <v>674</v>
      </c>
      <c r="E46" s="10">
        <f t="shared" si="2"/>
        <v>679</v>
      </c>
      <c r="F46" s="10">
        <f t="shared" si="2"/>
        <v>4</v>
      </c>
      <c r="G46" s="10">
        <f t="shared" si="2"/>
        <v>302</v>
      </c>
      <c r="H46" s="10">
        <f t="shared" si="2"/>
        <v>60</v>
      </c>
    </row>
    <row r="47" spans="1:8">
      <c r="A47" s="1"/>
    </row>
  </sheetData>
  <phoneticPr fontId="4" type="Hiragana"/>
  <pageMargins left="0.7" right="0.7" top="0.75" bottom="0.75" header="0.3" footer="0.3"/>
  <pageSetup paperSize="9" fitToWidth="1" fitToHeight="1" orientation="portrait" usePrinterDefault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47"/>
  <sheetViews>
    <sheetView workbookViewId="0">
      <selection activeCell="J2" sqref="J2"/>
    </sheetView>
  </sheetViews>
  <sheetFormatPr defaultRowHeight="13.5"/>
  <sheetData>
    <row r="2" spans="1:8" ht="17.25">
      <c r="A2" s="1"/>
      <c r="C2" s="7"/>
      <c r="D2" s="7"/>
      <c r="E2" s="11"/>
      <c r="F2" s="11" t="s">
        <v>20</v>
      </c>
      <c r="G2" s="13" t="str">
        <f>[2]データ!A2&amp;"年"&amp;[2]データ!B2&amp;"月"</f>
        <v>2026年7月</v>
      </c>
      <c r="H2" s="14"/>
    </row>
    <row r="3" spans="1:8">
      <c r="A3" s="1"/>
      <c r="C3" s="8"/>
      <c r="D3" s="8"/>
      <c r="E3" s="8"/>
      <c r="F3" s="8"/>
      <c r="G3" s="8"/>
      <c r="H3" s="15" t="s">
        <v>5</v>
      </c>
    </row>
    <row r="4" spans="1:8">
      <c r="A4" s="1"/>
      <c r="B4" s="2" t="s">
        <v>53</v>
      </c>
      <c r="C4" s="9" t="s">
        <v>49</v>
      </c>
      <c r="D4" s="2" t="s">
        <v>47</v>
      </c>
      <c r="E4" s="2" t="s">
        <v>9</v>
      </c>
      <c r="F4" s="12" t="s">
        <v>55</v>
      </c>
      <c r="G4" s="2" t="s">
        <v>15</v>
      </c>
      <c r="H4" s="16" t="s">
        <v>17</v>
      </c>
    </row>
    <row r="5" spans="1:8">
      <c r="A5" s="1"/>
      <c r="B5" s="3" t="s">
        <v>32</v>
      </c>
      <c r="C5" s="10">
        <f>IFERROR(VLOOKUP($B5,'[2]11市町別戸数'!$A:$G,7,FALSE),0)</f>
        <v>82</v>
      </c>
      <c r="D5" s="10">
        <f>IFERROR(VLOOKUP($B5,'[2]11市町別戸数'!$A:$G,3,FALSE),0)</f>
        <v>52</v>
      </c>
      <c r="E5" s="10">
        <f>IFERROR(VLOOKUP($B5,'[2]11市町別戸数'!$A:$G,4,FALSE),0)</f>
        <v>14</v>
      </c>
      <c r="F5" s="10">
        <f>IFERROR(VLOOKUP($B5,'[2]11市町別戸数'!$A:$G,5,FALSE),0)</f>
        <v>1</v>
      </c>
      <c r="G5" s="10">
        <f>IFERROR(VLOOKUP($B5,'[2]11市町別戸数'!$A:$G,6,FALSE),0)</f>
        <v>15</v>
      </c>
      <c r="H5" s="10">
        <f>IFERROR(VLOOKUP($B5,'[2]11市町別マンション戸数'!A:C,3,FALSE),0)</f>
        <v>0</v>
      </c>
    </row>
    <row r="6" spans="1:8">
      <c r="A6" s="1"/>
      <c r="B6" s="3" t="s">
        <v>10</v>
      </c>
      <c r="C6" s="10">
        <f>IFERROR(VLOOKUP($B6,'[2]11市町別戸数'!$A:$G,7,FALSE),0)</f>
        <v>46</v>
      </c>
      <c r="D6" s="10">
        <f>IFERROR(VLOOKUP($B6,'[2]11市町別戸数'!$A:$G,3,FALSE),0)</f>
        <v>34</v>
      </c>
      <c r="E6" s="10">
        <f>IFERROR(VLOOKUP($B6,'[2]11市町別戸数'!$A:$G,4,FALSE),0)</f>
        <v>0</v>
      </c>
      <c r="F6" s="10">
        <f>IFERROR(VLOOKUP($B6,'[2]11市町別戸数'!$A:$G,5,FALSE),0)</f>
        <v>1</v>
      </c>
      <c r="G6" s="10">
        <f>IFERROR(VLOOKUP($B6,'[2]11市町別戸数'!$A:$G,6,FALSE),0)</f>
        <v>11</v>
      </c>
      <c r="H6" s="10">
        <f>IFERROR(VLOOKUP($B6,'[2]11市町別マンション戸数'!A:C,3,FALSE),0)</f>
        <v>0</v>
      </c>
    </row>
    <row r="7" spans="1:8">
      <c r="A7" s="1"/>
      <c r="B7" s="3" t="s">
        <v>8</v>
      </c>
      <c r="C7" s="10">
        <f>IFERROR(VLOOKUP($B7,'[2]11市町別戸数'!$A:$G,7,FALSE),0)</f>
        <v>107</v>
      </c>
      <c r="D7" s="10">
        <f>IFERROR(VLOOKUP($B7,'[2]11市町別戸数'!$A:$G,3,FALSE),0)</f>
        <v>44</v>
      </c>
      <c r="E7" s="10">
        <f>IFERROR(VLOOKUP($B7,'[2]11市町別戸数'!$A:$G,4,FALSE),0)</f>
        <v>51</v>
      </c>
      <c r="F7" s="10">
        <f>IFERROR(VLOOKUP($B7,'[2]11市町別戸数'!$A:$G,5,FALSE),0)</f>
        <v>0</v>
      </c>
      <c r="G7" s="10">
        <f>IFERROR(VLOOKUP($B7,'[2]11市町別戸数'!$A:$G,6,FALSE),0)</f>
        <v>12</v>
      </c>
      <c r="H7" s="10">
        <f>IFERROR(VLOOKUP($B7,'[2]11市町別マンション戸数'!A:C,3,FALSE),0)</f>
        <v>0</v>
      </c>
    </row>
    <row r="8" spans="1:8">
      <c r="A8" s="1"/>
      <c r="B8" s="3" t="s">
        <v>35</v>
      </c>
      <c r="C8" s="10">
        <f t="shared" ref="C8:H8" si="0">SUM(C5:C7)</f>
        <v>235</v>
      </c>
      <c r="D8" s="10">
        <f t="shared" si="0"/>
        <v>130</v>
      </c>
      <c r="E8" s="10">
        <f t="shared" si="0"/>
        <v>65</v>
      </c>
      <c r="F8" s="10">
        <f t="shared" si="0"/>
        <v>2</v>
      </c>
      <c r="G8" s="10">
        <f t="shared" si="0"/>
        <v>38</v>
      </c>
      <c r="H8" s="10">
        <f t="shared" si="0"/>
        <v>0</v>
      </c>
    </row>
    <row r="9" spans="1:8">
      <c r="A9" s="1"/>
      <c r="B9" s="3" t="s">
        <v>33</v>
      </c>
      <c r="C9" s="10">
        <f>IFERROR(VLOOKUP($B9,'[2]11市町別戸数'!$A:$G,7,FALSE),0)</f>
        <v>310</v>
      </c>
      <c r="D9" s="10">
        <f>IFERROR(VLOOKUP($B9,'[2]11市町別戸数'!$A:$G,3,FALSE),0)</f>
        <v>129</v>
      </c>
      <c r="E9" s="10">
        <f>IFERROR(VLOOKUP($B9,'[2]11市町別戸数'!$A:$G,4,FALSE),0)</f>
        <v>115</v>
      </c>
      <c r="F9" s="10">
        <f>IFERROR(VLOOKUP($B9,'[2]11市町別戸数'!$A:$G,5,FALSE),0)</f>
        <v>2</v>
      </c>
      <c r="G9" s="10">
        <f>IFERROR(VLOOKUP($B9,'[2]11市町別戸数'!$A:$G,6,FALSE),0)</f>
        <v>64</v>
      </c>
      <c r="H9" s="10">
        <f>IFERROR(VLOOKUP($B9,'[2]11市町別マンション戸数'!A:C,3,FALSE),0)</f>
        <v>15</v>
      </c>
    </row>
    <row r="10" spans="1:8">
      <c r="A10" s="1"/>
      <c r="B10" s="3" t="s">
        <v>27</v>
      </c>
      <c r="C10" s="10">
        <f>IFERROR(VLOOKUP($B10,'[2]11市町別戸数'!$A:$G,7,FALSE),0)</f>
        <v>78</v>
      </c>
      <c r="D10" s="10">
        <f>IFERROR(VLOOKUP($B10,'[2]11市町別戸数'!$A:$G,3,FALSE),0)</f>
        <v>31</v>
      </c>
      <c r="E10" s="10">
        <f>IFERROR(VLOOKUP($B10,'[2]11市町別戸数'!$A:$G,4,FALSE),0)</f>
        <v>38</v>
      </c>
      <c r="F10" s="10">
        <f>IFERROR(VLOOKUP($B10,'[2]11市町別戸数'!$A:$G,5,FALSE),0)</f>
        <v>0</v>
      </c>
      <c r="G10" s="10">
        <f>IFERROR(VLOOKUP($B10,'[2]11市町別戸数'!$A:$G,6,FALSE),0)</f>
        <v>9</v>
      </c>
      <c r="H10" s="10">
        <f>IFERROR(VLOOKUP($B10,'[2]11市町別マンション戸数'!A:C,3,FALSE),0)</f>
        <v>0</v>
      </c>
    </row>
    <row r="11" spans="1:8">
      <c r="A11" s="1"/>
      <c r="B11" s="3" t="s">
        <v>56</v>
      </c>
      <c r="C11" s="10">
        <f>IFERROR(VLOOKUP($B11,'[2]11市町別戸数'!$A:$G,7,FALSE),0)</f>
        <v>3</v>
      </c>
      <c r="D11" s="10">
        <f>IFERROR(VLOOKUP($B11,'[2]11市町別戸数'!$A:$G,3,FALSE),0)</f>
        <v>3</v>
      </c>
      <c r="E11" s="10">
        <f>IFERROR(VLOOKUP($B11,'[2]11市町別戸数'!$A:$G,4,FALSE),0)</f>
        <v>0</v>
      </c>
      <c r="F11" s="10">
        <f>IFERROR(VLOOKUP($B11,'[2]11市町別戸数'!$A:$G,5,FALSE),0)</f>
        <v>0</v>
      </c>
      <c r="G11" s="10">
        <f>IFERROR(VLOOKUP($B11,'[2]11市町別戸数'!$A:$G,6,FALSE),0)</f>
        <v>0</v>
      </c>
      <c r="H11" s="10">
        <f>IFERROR(VLOOKUP($B11,'[2]11市町別マンション戸数'!A:C,3,FALSE),0)</f>
        <v>0</v>
      </c>
    </row>
    <row r="12" spans="1:8">
      <c r="A12" s="1"/>
      <c r="B12" s="3" t="s">
        <v>4</v>
      </c>
      <c r="C12" s="10">
        <f t="shared" ref="C12:H12" si="1">SUM(C9:C11)</f>
        <v>391</v>
      </c>
      <c r="D12" s="10">
        <f t="shared" si="1"/>
        <v>163</v>
      </c>
      <c r="E12" s="10">
        <f t="shared" si="1"/>
        <v>153</v>
      </c>
      <c r="F12" s="10">
        <f t="shared" si="1"/>
        <v>2</v>
      </c>
      <c r="G12" s="10">
        <f t="shared" si="1"/>
        <v>73</v>
      </c>
      <c r="H12" s="10">
        <f t="shared" si="1"/>
        <v>15</v>
      </c>
    </row>
    <row r="13" spans="1:8">
      <c r="A13" s="1"/>
      <c r="B13" s="3" t="s">
        <v>7</v>
      </c>
      <c r="C13" s="10">
        <f>IFERROR(VLOOKUP($B13,'[2]11市町別戸数'!$A:$G,7,FALSE),0)</f>
        <v>69</v>
      </c>
      <c r="D13" s="10">
        <f>IFERROR(VLOOKUP($B13,'[2]11市町別戸数'!$A:$G,3,FALSE),0)</f>
        <v>40</v>
      </c>
      <c r="E13" s="10">
        <f>IFERROR(VLOOKUP($B13,'[2]11市町別戸数'!$A:$G,4,FALSE),0)</f>
        <v>8</v>
      </c>
      <c r="F13" s="10">
        <f>IFERROR(VLOOKUP($B13,'[2]11市町別戸数'!$A:$G,5,FALSE),0)</f>
        <v>1</v>
      </c>
      <c r="G13" s="10">
        <f>IFERROR(VLOOKUP($B13,'[2]11市町別戸数'!$A:$G,6,FALSE),0)</f>
        <v>20</v>
      </c>
      <c r="H13" s="10">
        <f>IFERROR(VLOOKUP($B13,'[2]11市町別マンション戸数'!A:C,3,FALSE),0)</f>
        <v>0</v>
      </c>
    </row>
    <row r="14" spans="1:8">
      <c r="A14" s="1"/>
      <c r="B14" s="3" t="s">
        <v>21</v>
      </c>
      <c r="C14" s="10">
        <f>IFERROR(VLOOKUP($B14,'[2]11市町別戸数'!$A:$G,7,FALSE),0)</f>
        <v>0</v>
      </c>
      <c r="D14" s="10">
        <f>IFERROR(VLOOKUP($B14,'[2]11市町別戸数'!$A:$G,3,FALSE),0)</f>
        <v>0</v>
      </c>
      <c r="E14" s="10">
        <f>IFERROR(VLOOKUP($B14,'[2]11市町別戸数'!$A:$G,4,FALSE),0)</f>
        <v>0</v>
      </c>
      <c r="F14" s="10">
        <f>IFERROR(VLOOKUP($B14,'[2]11市町別戸数'!$A:$G,5,FALSE),0)</f>
        <v>0</v>
      </c>
      <c r="G14" s="10">
        <f>IFERROR(VLOOKUP($B14,'[2]11市町別戸数'!$A:$G,6,FALSE),0)</f>
        <v>0</v>
      </c>
      <c r="H14" s="10">
        <f>IFERROR(VLOOKUP($B14,'[2]11市町別マンション戸数'!A:C,3,FALSE),0)</f>
        <v>0</v>
      </c>
    </row>
    <row r="15" spans="1:8">
      <c r="A15" s="1"/>
      <c r="B15" s="3" t="s">
        <v>38</v>
      </c>
      <c r="C15" s="10">
        <f>IFERROR(VLOOKUP($B15,'[2]11市町別戸数'!$A:$G,7,FALSE),0)</f>
        <v>58</v>
      </c>
      <c r="D15" s="10">
        <f>IFERROR(VLOOKUP($B15,'[2]11市町別戸数'!$A:$G,3,FALSE),0)</f>
        <v>23</v>
      </c>
      <c r="E15" s="10">
        <f>IFERROR(VLOOKUP($B15,'[2]11市町別戸数'!$A:$G,4,FALSE),0)</f>
        <v>35</v>
      </c>
      <c r="F15" s="10">
        <f>IFERROR(VLOOKUP($B15,'[2]11市町別戸数'!$A:$G,5,FALSE),0)</f>
        <v>0</v>
      </c>
      <c r="G15" s="10">
        <f>IFERROR(VLOOKUP($B15,'[2]11市町別戸数'!$A:$G,6,FALSE),0)</f>
        <v>0</v>
      </c>
      <c r="H15" s="10">
        <f>IFERROR(VLOOKUP($B15,'[2]11市町別マンション戸数'!A:C,3,FALSE),0)</f>
        <v>0</v>
      </c>
    </row>
    <row r="16" spans="1:8">
      <c r="A16" s="1"/>
      <c r="B16" s="3" t="s">
        <v>41</v>
      </c>
      <c r="C16" s="10">
        <f>IFERROR(VLOOKUP($B16,'[2]11市町別戸数'!$A:$G,7,FALSE),0)</f>
        <v>72</v>
      </c>
      <c r="D16" s="10">
        <f>IFERROR(VLOOKUP($B16,'[2]11市町別戸数'!$A:$G,3,FALSE),0)</f>
        <v>30</v>
      </c>
      <c r="E16" s="10">
        <f>IFERROR(VLOOKUP($B16,'[2]11市町別戸数'!$A:$G,4,FALSE),0)</f>
        <v>28</v>
      </c>
      <c r="F16" s="10">
        <f>IFERROR(VLOOKUP($B16,'[2]11市町別戸数'!$A:$G,5,FALSE),0)</f>
        <v>1</v>
      </c>
      <c r="G16" s="10">
        <f>IFERROR(VLOOKUP($B16,'[2]11市町別戸数'!$A:$G,6,FALSE),0)</f>
        <v>13</v>
      </c>
      <c r="H16" s="10">
        <f>IFERROR(VLOOKUP($B16,'[2]11市町別マンション戸数'!A:C,3,FALSE),0)</f>
        <v>0</v>
      </c>
    </row>
    <row r="17" spans="1:8">
      <c r="A17" s="1"/>
      <c r="B17" s="3" t="s">
        <v>45</v>
      </c>
      <c r="C17" s="10">
        <f>IFERROR(VLOOKUP($B17,'[2]11市町別戸数'!$A:$G,7,FALSE),0)</f>
        <v>21</v>
      </c>
      <c r="D17" s="10">
        <f>IFERROR(VLOOKUP($B17,'[2]11市町別戸数'!$A:$G,3,FALSE),0)</f>
        <v>11</v>
      </c>
      <c r="E17" s="10">
        <f>IFERROR(VLOOKUP($B17,'[2]11市町別戸数'!$A:$G,4,FALSE),0)</f>
        <v>10</v>
      </c>
      <c r="F17" s="10">
        <f>IFERROR(VLOOKUP($B17,'[2]11市町別戸数'!$A:$G,5,FALSE),0)</f>
        <v>0</v>
      </c>
      <c r="G17" s="10">
        <f>IFERROR(VLOOKUP($B17,'[2]11市町別戸数'!$A:$G,6,FALSE),0)</f>
        <v>0</v>
      </c>
      <c r="H17" s="10">
        <f>IFERROR(VLOOKUP($B17,'[2]11市町別マンション戸数'!A:C,3,FALSE),0)</f>
        <v>0</v>
      </c>
    </row>
    <row r="18" spans="1:8">
      <c r="A18" s="1"/>
      <c r="B18" s="3" t="s">
        <v>46</v>
      </c>
      <c r="C18" s="10">
        <f>IFERROR(VLOOKUP($B18,'[2]11市町別戸数'!$A:$G,7,FALSE),0)</f>
        <v>47</v>
      </c>
      <c r="D18" s="10">
        <f>IFERROR(VLOOKUP($B18,'[2]11市町別戸数'!$A:$G,3,FALSE),0)</f>
        <v>28</v>
      </c>
      <c r="E18" s="10">
        <f>IFERROR(VLOOKUP($B18,'[2]11市町別戸数'!$A:$G,4,FALSE),0)</f>
        <v>10</v>
      </c>
      <c r="F18" s="10">
        <f>IFERROR(VLOOKUP($B18,'[2]11市町別戸数'!$A:$G,5,FALSE),0)</f>
        <v>0</v>
      </c>
      <c r="G18" s="10">
        <f>IFERROR(VLOOKUP($B18,'[2]11市町別戸数'!$A:$G,6,FALSE),0)</f>
        <v>9</v>
      </c>
      <c r="H18" s="10">
        <f>IFERROR(VLOOKUP($B18,'[2]11市町別マンション戸数'!A:C,3,FALSE),0)</f>
        <v>0</v>
      </c>
    </row>
    <row r="19" spans="1:8">
      <c r="A19" s="1"/>
      <c r="B19" s="3" t="s">
        <v>11</v>
      </c>
      <c r="C19" s="10">
        <f>IFERROR(VLOOKUP($B19,'[2]11市町別戸数'!$A:$G,7,FALSE),0)</f>
        <v>169</v>
      </c>
      <c r="D19" s="10">
        <f>IFERROR(VLOOKUP($B19,'[2]11市町別戸数'!$A:$G,3,FALSE),0)</f>
        <v>57</v>
      </c>
      <c r="E19" s="10">
        <f>IFERROR(VLOOKUP($B19,'[2]11市町別戸数'!$A:$G,4,FALSE),0)</f>
        <v>93</v>
      </c>
      <c r="F19" s="10">
        <f>IFERROR(VLOOKUP($B19,'[2]11市町別戸数'!$A:$G,5,FALSE),0)</f>
        <v>0</v>
      </c>
      <c r="G19" s="10">
        <f>IFERROR(VLOOKUP($B19,'[2]11市町別戸数'!$A:$G,6,FALSE),0)</f>
        <v>19</v>
      </c>
      <c r="H19" s="10">
        <f>IFERROR(VLOOKUP($B19,'[2]11市町別マンション戸数'!A:C,3,FALSE),0)</f>
        <v>0</v>
      </c>
    </row>
    <row r="20" spans="1:8">
      <c r="A20" s="1"/>
      <c r="B20" s="3" t="s">
        <v>37</v>
      </c>
      <c r="C20" s="10">
        <f>IFERROR(VLOOKUP($B20,'[2]11市町別戸数'!$A:$G,7,FALSE),0)</f>
        <v>80</v>
      </c>
      <c r="D20" s="10">
        <f>IFERROR(VLOOKUP($B20,'[2]11市町別戸数'!$A:$G,3,FALSE),0)</f>
        <v>44</v>
      </c>
      <c r="E20" s="10">
        <f>IFERROR(VLOOKUP($B20,'[2]11市町別戸数'!$A:$G,4,FALSE),0)</f>
        <v>29</v>
      </c>
      <c r="F20" s="10">
        <f>IFERROR(VLOOKUP($B20,'[2]11市町別戸数'!$A:$G,5,FALSE),0)</f>
        <v>0</v>
      </c>
      <c r="G20" s="10">
        <f>IFERROR(VLOOKUP($B20,'[2]11市町別戸数'!$A:$G,6,FALSE),0)</f>
        <v>7</v>
      </c>
      <c r="H20" s="10">
        <f>IFERROR(VLOOKUP($B20,'[2]11市町別マンション戸数'!A:C,3,FALSE),0)</f>
        <v>0</v>
      </c>
    </row>
    <row r="21" spans="1:8">
      <c r="A21" s="1"/>
      <c r="B21" s="3" t="s">
        <v>26</v>
      </c>
      <c r="C21" s="10">
        <f>IFERROR(VLOOKUP($B21,'[2]11市町別戸数'!$A:$G,7,FALSE),0)</f>
        <v>67</v>
      </c>
      <c r="D21" s="10">
        <f>IFERROR(VLOOKUP($B21,'[2]11市町別戸数'!$A:$G,3,FALSE),0)</f>
        <v>27</v>
      </c>
      <c r="E21" s="10">
        <f>IFERROR(VLOOKUP($B21,'[2]11市町別戸数'!$A:$G,4,FALSE),0)</f>
        <v>23</v>
      </c>
      <c r="F21" s="10">
        <f>IFERROR(VLOOKUP($B21,'[2]11市町別戸数'!$A:$G,5,FALSE),0)</f>
        <v>0</v>
      </c>
      <c r="G21" s="10">
        <f>IFERROR(VLOOKUP($B21,'[2]11市町別戸数'!$A:$G,6,FALSE),0)</f>
        <v>17</v>
      </c>
      <c r="H21" s="10">
        <f>IFERROR(VLOOKUP($B21,'[2]11市町別マンション戸数'!A:C,3,FALSE),0)</f>
        <v>0</v>
      </c>
    </row>
    <row r="22" spans="1:8">
      <c r="A22" s="1"/>
      <c r="B22" s="3" t="s">
        <v>2</v>
      </c>
      <c r="C22" s="10">
        <f>IFERROR(VLOOKUP($B22,'[2]11市町別戸数'!$A:$G,7,FALSE),0)</f>
        <v>40</v>
      </c>
      <c r="D22" s="10">
        <f>IFERROR(VLOOKUP($B22,'[2]11市町別戸数'!$A:$G,3,FALSE),0)</f>
        <v>30</v>
      </c>
      <c r="E22" s="10">
        <f>IFERROR(VLOOKUP($B22,'[2]11市町別戸数'!$A:$G,4,FALSE),0)</f>
        <v>8</v>
      </c>
      <c r="F22" s="10">
        <f>IFERROR(VLOOKUP($B22,'[2]11市町別戸数'!$A:$G,5,FALSE),0)</f>
        <v>0</v>
      </c>
      <c r="G22" s="10">
        <f>IFERROR(VLOOKUP($B22,'[2]11市町別戸数'!$A:$G,6,FALSE),0)</f>
        <v>2</v>
      </c>
      <c r="H22" s="10">
        <f>IFERROR(VLOOKUP($B22,'[2]11市町別マンション戸数'!A:C,3,FALSE),0)</f>
        <v>0</v>
      </c>
    </row>
    <row r="23" spans="1:8">
      <c r="A23" s="1"/>
      <c r="B23" s="3" t="s">
        <v>39</v>
      </c>
      <c r="C23" s="10">
        <f>IFERROR(VLOOKUP($B23,'[2]11市町別戸数'!$A:$G,7,FALSE),0)</f>
        <v>62</v>
      </c>
      <c r="D23" s="10">
        <f>IFERROR(VLOOKUP($B23,'[2]11市町別戸数'!$A:$G,3,FALSE),0)</f>
        <v>39</v>
      </c>
      <c r="E23" s="10">
        <f>IFERROR(VLOOKUP($B23,'[2]11市町別戸数'!$A:$G,4,FALSE),0)</f>
        <v>16</v>
      </c>
      <c r="F23" s="10">
        <f>IFERROR(VLOOKUP($B23,'[2]11市町別戸数'!$A:$G,5,FALSE),0)</f>
        <v>0</v>
      </c>
      <c r="G23" s="10">
        <f>IFERROR(VLOOKUP($B23,'[2]11市町別戸数'!$A:$G,6,FALSE),0)</f>
        <v>7</v>
      </c>
      <c r="H23" s="10">
        <f>IFERROR(VLOOKUP($B23,'[2]11市町別マンション戸数'!A:C,3,FALSE),0)</f>
        <v>0</v>
      </c>
    </row>
    <row r="24" spans="1:8">
      <c r="A24" s="1"/>
      <c r="B24" s="3" t="s">
        <v>48</v>
      </c>
      <c r="C24" s="10">
        <f>IFERROR(VLOOKUP($B24,'[2]11市町別戸数'!$A:$G,7,FALSE),0)</f>
        <v>31</v>
      </c>
      <c r="D24" s="10">
        <f>IFERROR(VLOOKUP($B24,'[2]11市町別戸数'!$A:$G,3,FALSE),0)</f>
        <v>17</v>
      </c>
      <c r="E24" s="10">
        <f>IFERROR(VLOOKUP($B24,'[2]11市町別戸数'!$A:$G,4,FALSE),0)</f>
        <v>9</v>
      </c>
      <c r="F24" s="10">
        <f>IFERROR(VLOOKUP($B24,'[2]11市町別戸数'!$A:$G,5,FALSE),0)</f>
        <v>0</v>
      </c>
      <c r="G24" s="10">
        <f>IFERROR(VLOOKUP($B24,'[2]11市町別戸数'!$A:$G,6,FALSE),0)</f>
        <v>5</v>
      </c>
      <c r="H24" s="10">
        <f>IFERROR(VLOOKUP($B24,'[2]11市町別マンション戸数'!A:C,3,FALSE),0)</f>
        <v>0</v>
      </c>
    </row>
    <row r="25" spans="1:8">
      <c r="A25" s="1"/>
      <c r="B25" s="3" t="s">
        <v>22</v>
      </c>
      <c r="C25" s="10">
        <f>IFERROR(VLOOKUP($B25,'[2]11市町別戸数'!$A:$G,7,FALSE),0)</f>
        <v>29</v>
      </c>
      <c r="D25" s="10">
        <f>IFERROR(VLOOKUP($B25,'[2]11市町別戸数'!$A:$G,3,FALSE),0)</f>
        <v>21</v>
      </c>
      <c r="E25" s="10">
        <f>IFERROR(VLOOKUP($B25,'[2]11市町別戸数'!$A:$G,4,FALSE),0)</f>
        <v>0</v>
      </c>
      <c r="F25" s="10">
        <f>IFERROR(VLOOKUP($B25,'[2]11市町別戸数'!$A:$G,5,FALSE),0)</f>
        <v>0</v>
      </c>
      <c r="G25" s="10">
        <f>IFERROR(VLOOKUP($B25,'[2]11市町別戸数'!$A:$G,6,FALSE),0)</f>
        <v>8</v>
      </c>
      <c r="H25" s="10">
        <f>IFERROR(VLOOKUP($B25,'[2]11市町別マンション戸数'!A:C,3,FALSE),0)</f>
        <v>0</v>
      </c>
    </row>
    <row r="26" spans="1:8">
      <c r="A26" s="1"/>
      <c r="B26" s="3" t="s">
        <v>42</v>
      </c>
      <c r="C26" s="10">
        <f>IFERROR(VLOOKUP($B26,'[2]11市町別戸数'!$A:$G,7,FALSE),0)</f>
        <v>4</v>
      </c>
      <c r="D26" s="10">
        <f>IFERROR(VLOOKUP($B26,'[2]11市町別戸数'!$A:$G,3,FALSE),0)</f>
        <v>4</v>
      </c>
      <c r="E26" s="10">
        <f>IFERROR(VLOOKUP($B26,'[2]11市町別戸数'!$A:$G,4,FALSE),0)</f>
        <v>0</v>
      </c>
      <c r="F26" s="10">
        <f>IFERROR(VLOOKUP($B26,'[2]11市町別戸数'!$A:$G,5,FALSE),0)</f>
        <v>0</v>
      </c>
      <c r="G26" s="10">
        <f>IFERROR(VLOOKUP($B26,'[2]11市町別戸数'!$A:$G,6,FALSE),0)</f>
        <v>0</v>
      </c>
      <c r="H26" s="10">
        <f>IFERROR(VLOOKUP($B26,'[2]11市町別マンション戸数'!A:C,3,FALSE),0)</f>
        <v>0</v>
      </c>
    </row>
    <row r="27" spans="1:8">
      <c r="A27" s="1"/>
      <c r="B27" s="3" t="s">
        <v>36</v>
      </c>
      <c r="C27" s="10">
        <f>IFERROR(VLOOKUP($B27,'[2]11市町別戸数'!$A:$G,7,FALSE),0)</f>
        <v>33</v>
      </c>
      <c r="D27" s="10">
        <f>IFERROR(VLOOKUP($B27,'[2]11市町別戸数'!$A:$G,3,FALSE),0)</f>
        <v>21</v>
      </c>
      <c r="E27" s="10">
        <f>IFERROR(VLOOKUP($B27,'[2]11市町別戸数'!$A:$G,4,FALSE),0)</f>
        <v>0</v>
      </c>
      <c r="F27" s="10">
        <f>IFERROR(VLOOKUP($B27,'[2]11市町別戸数'!$A:$G,5,FALSE),0)</f>
        <v>0</v>
      </c>
      <c r="G27" s="10">
        <f>IFERROR(VLOOKUP($B27,'[2]11市町別戸数'!$A:$G,6,FALSE),0)</f>
        <v>12</v>
      </c>
      <c r="H27" s="10">
        <f>IFERROR(VLOOKUP($B27,'[2]11市町別マンション戸数'!A:C,3,FALSE),0)</f>
        <v>0</v>
      </c>
    </row>
    <row r="28" spans="1:8">
      <c r="A28" s="1"/>
      <c r="B28" s="3" t="s">
        <v>0</v>
      </c>
      <c r="C28" s="10">
        <f>IFERROR(VLOOKUP($B28,'[2]11市町別戸数'!$A:$G,7,FALSE),0)</f>
        <v>15</v>
      </c>
      <c r="D28" s="10">
        <f>IFERROR(VLOOKUP($B28,'[2]11市町別戸数'!$A:$G,3,FALSE),0)</f>
        <v>4</v>
      </c>
      <c r="E28" s="10">
        <f>IFERROR(VLOOKUP($B28,'[2]11市町別戸数'!$A:$G,4,FALSE),0)</f>
        <v>6</v>
      </c>
      <c r="F28" s="10">
        <f>IFERROR(VLOOKUP($B28,'[2]11市町別戸数'!$A:$G,5,FALSE),0)</f>
        <v>0</v>
      </c>
      <c r="G28" s="10">
        <f>IFERROR(VLOOKUP($B28,'[2]11市町別戸数'!$A:$G,6,FALSE),0)</f>
        <v>5</v>
      </c>
      <c r="H28" s="10">
        <f>IFERROR(VLOOKUP($B28,'[2]11市町別マンション戸数'!A:C,3,FALSE),0)</f>
        <v>0</v>
      </c>
    </row>
    <row r="29" spans="1:8">
      <c r="A29" s="1"/>
      <c r="B29" s="3" t="s">
        <v>43</v>
      </c>
      <c r="C29" s="10">
        <f>IFERROR(VLOOKUP($B29,'[2]11市町別戸数'!$A:$G,7,FALSE),0)</f>
        <v>1</v>
      </c>
      <c r="D29" s="10">
        <f>IFERROR(VLOOKUP($B29,'[2]11市町別戸数'!$A:$G,3,FALSE),0)</f>
        <v>1</v>
      </c>
      <c r="E29" s="10">
        <f>IFERROR(VLOOKUP($B29,'[2]11市町別戸数'!$A:$G,4,FALSE),0)</f>
        <v>0</v>
      </c>
      <c r="F29" s="10">
        <f>IFERROR(VLOOKUP($B29,'[2]11市町別戸数'!$A:$G,5,FALSE),0)</f>
        <v>0</v>
      </c>
      <c r="G29" s="10">
        <f>IFERROR(VLOOKUP($B29,'[2]11市町別戸数'!$A:$G,6,FALSE),0)</f>
        <v>0</v>
      </c>
      <c r="H29" s="10">
        <f>IFERROR(VLOOKUP($B29,'[2]11市町別マンション戸数'!A:C,3,FALSE),0)</f>
        <v>0</v>
      </c>
    </row>
    <row r="30" spans="1:8">
      <c r="A30" s="1"/>
      <c r="B30" s="3" t="s">
        <v>29</v>
      </c>
      <c r="C30" s="10">
        <f>IFERROR(VLOOKUP($B30,'[2]11市町別戸数'!$A:$G,7,FALSE),0)</f>
        <v>2</v>
      </c>
      <c r="D30" s="10">
        <f>IFERROR(VLOOKUP($B30,'[2]11市町別戸数'!$A:$G,3,FALSE),0)</f>
        <v>2</v>
      </c>
      <c r="E30" s="10">
        <f>IFERROR(VLOOKUP($B30,'[2]11市町別戸数'!$A:$G,4,FALSE),0)</f>
        <v>0</v>
      </c>
      <c r="F30" s="10">
        <f>IFERROR(VLOOKUP($B30,'[2]11市町別戸数'!$A:$G,5,FALSE),0)</f>
        <v>0</v>
      </c>
      <c r="G30" s="10">
        <f>IFERROR(VLOOKUP($B30,'[2]11市町別戸数'!$A:$G,6,FALSE),0)</f>
        <v>0</v>
      </c>
      <c r="H30" s="10">
        <f>IFERROR(VLOOKUP($B30,'[2]11市町別マンション戸数'!A:C,3,FALSE),0)</f>
        <v>0</v>
      </c>
    </row>
    <row r="31" spans="1:8">
      <c r="A31" s="1"/>
      <c r="B31" s="3" t="s">
        <v>23</v>
      </c>
      <c r="C31" s="10">
        <f>IFERROR(VLOOKUP($B31,'[2]11市町別戸数'!$A:$G,7,FALSE),0)</f>
        <v>21</v>
      </c>
      <c r="D31" s="10">
        <f>IFERROR(VLOOKUP($B31,'[2]11市町別戸数'!$A:$G,3,FALSE),0)</f>
        <v>12</v>
      </c>
      <c r="E31" s="10">
        <f>IFERROR(VLOOKUP($B31,'[2]11市町別戸数'!$A:$G,4,FALSE),0)</f>
        <v>8</v>
      </c>
      <c r="F31" s="10">
        <f>IFERROR(VLOOKUP($B31,'[2]11市町別戸数'!$A:$G,5,FALSE),0)</f>
        <v>0</v>
      </c>
      <c r="G31" s="10">
        <f>IFERROR(VLOOKUP($B31,'[2]11市町別戸数'!$A:$G,6,FALSE),0)</f>
        <v>1</v>
      </c>
      <c r="H31" s="10">
        <f>IFERROR(VLOOKUP($B31,'[2]11市町別マンション戸数'!A:C,3,FALSE),0)</f>
        <v>0</v>
      </c>
    </row>
    <row r="32" spans="1:8">
      <c r="A32" s="1"/>
      <c r="B32" s="3" t="s">
        <v>16</v>
      </c>
      <c r="C32" s="10">
        <f>IFERROR(VLOOKUP($B32,'[2]11市町別戸数'!$A:$G,7,FALSE),0)</f>
        <v>12</v>
      </c>
      <c r="D32" s="10">
        <f>IFERROR(VLOOKUP($B32,'[2]11市町別戸数'!$A:$G,3,FALSE),0)</f>
        <v>11</v>
      </c>
      <c r="E32" s="10">
        <f>IFERROR(VLOOKUP($B32,'[2]11市町別戸数'!$A:$G,4,FALSE),0)</f>
        <v>0</v>
      </c>
      <c r="F32" s="10">
        <f>IFERROR(VLOOKUP($B32,'[2]11市町別戸数'!$A:$G,5,FALSE),0)</f>
        <v>0</v>
      </c>
      <c r="G32" s="10">
        <f>IFERROR(VLOOKUP($B32,'[2]11市町別戸数'!$A:$G,6,FALSE),0)</f>
        <v>1</v>
      </c>
      <c r="H32" s="10">
        <f>IFERROR(VLOOKUP($B32,'[2]11市町別マンション戸数'!A:C,3,FALSE),0)</f>
        <v>0</v>
      </c>
    </row>
    <row r="33" spans="1:8">
      <c r="A33" s="1"/>
      <c r="B33" s="3" t="s">
        <v>25</v>
      </c>
      <c r="C33" s="10">
        <f>IFERROR(VLOOKUP($B33,'[2]11市町別戸数'!$A:$G,7,FALSE),0)</f>
        <v>11</v>
      </c>
      <c r="D33" s="10">
        <f>IFERROR(VLOOKUP($B33,'[2]11市町別戸数'!$A:$G,3,FALSE),0)</f>
        <v>6</v>
      </c>
      <c r="E33" s="10">
        <f>IFERROR(VLOOKUP($B33,'[2]11市町別戸数'!$A:$G,4,FALSE),0)</f>
        <v>0</v>
      </c>
      <c r="F33" s="10">
        <f>IFERROR(VLOOKUP($B33,'[2]11市町別戸数'!$A:$G,5,FALSE),0)</f>
        <v>0</v>
      </c>
      <c r="G33" s="10">
        <f>IFERROR(VLOOKUP($B33,'[2]11市町別戸数'!$A:$G,6,FALSE),0)</f>
        <v>5</v>
      </c>
      <c r="H33" s="10">
        <f>IFERROR(VLOOKUP($B33,'[2]11市町別マンション戸数'!A:C,3,FALSE),0)</f>
        <v>0</v>
      </c>
    </row>
    <row r="34" spans="1:8">
      <c r="A34" s="1"/>
      <c r="B34" s="3" t="s">
        <v>14</v>
      </c>
      <c r="C34" s="10">
        <f>IFERROR(VLOOKUP($B34,'[2]11市町別戸数'!$A:$G,7,FALSE),0)</f>
        <v>2</v>
      </c>
      <c r="D34" s="10">
        <f>IFERROR(VLOOKUP($B34,'[2]11市町別戸数'!$A:$G,3,FALSE),0)</f>
        <v>2</v>
      </c>
      <c r="E34" s="10">
        <f>IFERROR(VLOOKUP($B34,'[2]11市町別戸数'!$A:$G,4,FALSE),0)</f>
        <v>0</v>
      </c>
      <c r="F34" s="10">
        <f>IFERROR(VLOOKUP($B34,'[2]11市町別戸数'!$A:$G,5,FALSE),0)</f>
        <v>0</v>
      </c>
      <c r="G34" s="10">
        <f>IFERROR(VLOOKUP($B34,'[2]11市町別戸数'!$A:$G,6,FALSE),0)</f>
        <v>0</v>
      </c>
      <c r="H34" s="10">
        <f>IFERROR(VLOOKUP($B34,'[2]11市町別マンション戸数'!A:C,3,FALSE),0)</f>
        <v>0</v>
      </c>
    </row>
    <row r="35" spans="1:8">
      <c r="A35" s="1"/>
      <c r="B35" s="4" t="s">
        <v>52</v>
      </c>
      <c r="C35" s="10">
        <f>IFERROR(VLOOKUP($B35,'[2]11市町別戸数'!$A:$G,7,FALSE),0)</f>
        <v>0</v>
      </c>
      <c r="D35" s="10">
        <f>IFERROR(VLOOKUP($B35,'[2]11市町別戸数'!$A:$G,3,FALSE),0)</f>
        <v>0</v>
      </c>
      <c r="E35" s="10">
        <f>IFERROR(VLOOKUP($B35,'[2]11市町別戸数'!$A:$G,4,FALSE),0)</f>
        <v>0</v>
      </c>
      <c r="F35" s="10">
        <f>IFERROR(VLOOKUP($B35,'[2]11市町別戸数'!$A:$G,5,FALSE),0)</f>
        <v>0</v>
      </c>
      <c r="G35" s="10">
        <f>IFERROR(VLOOKUP($B35,'[2]11市町別戸数'!$A:$G,6,FALSE),0)</f>
        <v>0</v>
      </c>
      <c r="H35" s="10">
        <f>IFERROR(VLOOKUP($B35,'[2]11市町別マンション戸数'!A:C,3,FALSE),0)</f>
        <v>0</v>
      </c>
    </row>
    <row r="36" spans="1:8">
      <c r="A36" s="1"/>
      <c r="B36" s="3" t="s">
        <v>50</v>
      </c>
      <c r="C36" s="10">
        <f>IFERROR(VLOOKUP($B36,'[2]11市町別戸数'!$A:$G,7,FALSE),0)</f>
        <v>0</v>
      </c>
      <c r="D36" s="10">
        <f>IFERROR(VLOOKUP($B36,'[2]11市町別戸数'!$A:$G,3,FALSE),0)</f>
        <v>0</v>
      </c>
      <c r="E36" s="10">
        <f>IFERROR(VLOOKUP($B36,'[2]11市町別戸数'!$A:$G,4,FALSE),0)</f>
        <v>0</v>
      </c>
      <c r="F36" s="10">
        <f>IFERROR(VLOOKUP($B36,'[2]11市町別戸数'!$A:$G,5,FALSE),0)</f>
        <v>0</v>
      </c>
      <c r="G36" s="10">
        <f>IFERROR(VLOOKUP($B36,'[2]11市町別戸数'!$A:$G,6,FALSE),0)</f>
        <v>0</v>
      </c>
      <c r="H36" s="10">
        <f>IFERROR(VLOOKUP($B36,'[2]11市町別マンション戸数'!A:C,3,FALSE),0)</f>
        <v>0</v>
      </c>
    </row>
    <row r="37" spans="1:8">
      <c r="A37" s="1"/>
      <c r="B37" s="3" t="s">
        <v>12</v>
      </c>
      <c r="C37" s="10">
        <f>IFERROR(VLOOKUP($B37,'[2]11市町別戸数'!$A:$G,7,FALSE),0)</f>
        <v>0</v>
      </c>
      <c r="D37" s="10">
        <f>IFERROR(VLOOKUP($B37,'[2]11市町別戸数'!$A:$G,3,FALSE),0)</f>
        <v>0</v>
      </c>
      <c r="E37" s="10">
        <f>IFERROR(VLOOKUP($B37,'[2]11市町別戸数'!$A:$G,4,FALSE),0)</f>
        <v>0</v>
      </c>
      <c r="F37" s="10">
        <f>IFERROR(VLOOKUP($B37,'[2]11市町別戸数'!$A:$G,5,FALSE),0)</f>
        <v>0</v>
      </c>
      <c r="G37" s="10">
        <f>IFERROR(VLOOKUP($B37,'[2]11市町別戸数'!$A:$G,6,FALSE),0)</f>
        <v>0</v>
      </c>
      <c r="H37" s="10">
        <f>IFERROR(VLOOKUP($B37,'[2]11市町別マンション戸数'!A:C,3,FALSE),0)</f>
        <v>0</v>
      </c>
    </row>
    <row r="38" spans="1:8">
      <c r="A38" s="1"/>
      <c r="B38" s="4" t="s">
        <v>30</v>
      </c>
      <c r="C38" s="10">
        <f>IFERROR(VLOOKUP($B38,'[2]11市町別戸数'!$A:$G,7,FALSE),0)</f>
        <v>1</v>
      </c>
      <c r="D38" s="10">
        <f>IFERROR(VLOOKUP($B38,'[2]11市町別戸数'!$A:$G,3,FALSE),0)</f>
        <v>1</v>
      </c>
      <c r="E38" s="10">
        <f>IFERROR(VLOOKUP($B38,'[2]11市町別戸数'!$A:$G,4,FALSE),0)</f>
        <v>0</v>
      </c>
      <c r="F38" s="10">
        <f>IFERROR(VLOOKUP($B38,'[2]11市町別戸数'!$A:$G,5,FALSE),0)</f>
        <v>0</v>
      </c>
      <c r="G38" s="10">
        <f>IFERROR(VLOOKUP($B38,'[2]11市町別戸数'!$A:$G,6,FALSE),0)</f>
        <v>0</v>
      </c>
      <c r="H38" s="10">
        <f>IFERROR(VLOOKUP($B38,'[2]11市町別マンション戸数'!A:C,3,FALSE),0)</f>
        <v>0</v>
      </c>
    </row>
    <row r="39" spans="1:8">
      <c r="A39" s="1"/>
      <c r="B39" s="3" t="s">
        <v>24</v>
      </c>
      <c r="C39" s="10">
        <f>IFERROR(VLOOKUP($B39,'[2]11市町別戸数'!$A:$G,7,FALSE),0)</f>
        <v>10</v>
      </c>
      <c r="D39" s="10">
        <f>IFERROR(VLOOKUP($B39,'[2]11市町別戸数'!$A:$G,3,FALSE),0)</f>
        <v>7</v>
      </c>
      <c r="E39" s="10">
        <f>IFERROR(VLOOKUP($B39,'[2]11市町別戸数'!$A:$G,4,FALSE),0)</f>
        <v>0</v>
      </c>
      <c r="F39" s="10">
        <f>IFERROR(VLOOKUP($B39,'[2]11市町別戸数'!$A:$G,5,FALSE),0)</f>
        <v>0</v>
      </c>
      <c r="G39" s="10">
        <f>IFERROR(VLOOKUP($B39,'[2]11市町別戸数'!$A:$G,6,FALSE),0)</f>
        <v>3</v>
      </c>
      <c r="H39" s="10">
        <f>IFERROR(VLOOKUP($B39,'[2]11市町別マンション戸数'!A:C,3,FALSE),0)</f>
        <v>0</v>
      </c>
    </row>
    <row r="40" spans="1:8">
      <c r="A40" s="1"/>
      <c r="B40" s="3" t="s">
        <v>44</v>
      </c>
      <c r="C40" s="10">
        <f>IFERROR(VLOOKUP($B40,'[2]11市町別戸数'!$A:$G,7,FALSE),0)</f>
        <v>11</v>
      </c>
      <c r="D40" s="10">
        <f>IFERROR(VLOOKUP($B40,'[2]11市町別戸数'!$A:$G,3,FALSE),0)</f>
        <v>5</v>
      </c>
      <c r="E40" s="10">
        <f>IFERROR(VLOOKUP($B40,'[2]11市町別戸数'!$A:$G,4,FALSE),0)</f>
        <v>0</v>
      </c>
      <c r="F40" s="10">
        <f>IFERROR(VLOOKUP($B40,'[2]11市町別戸数'!$A:$G,5,FALSE),0)</f>
        <v>0</v>
      </c>
      <c r="G40" s="10">
        <f>IFERROR(VLOOKUP($B40,'[2]11市町別戸数'!$A:$G,6,FALSE),0)</f>
        <v>6</v>
      </c>
      <c r="H40" s="10">
        <f>IFERROR(VLOOKUP($B40,'[2]11市町別マンション戸数'!A:C,3,FALSE),0)</f>
        <v>0</v>
      </c>
    </row>
    <row r="41" spans="1:8">
      <c r="A41" s="1"/>
      <c r="B41" s="3" t="s">
        <v>13</v>
      </c>
      <c r="C41" s="10">
        <f>IFERROR(VLOOKUP($B41,'[2]11市町別戸数'!$A:$G,7,FALSE),0)</f>
        <v>27</v>
      </c>
      <c r="D41" s="10">
        <f>IFERROR(VLOOKUP($B41,'[2]11市町別戸数'!$A:$G,3,FALSE),0)</f>
        <v>8</v>
      </c>
      <c r="E41" s="10">
        <f>IFERROR(VLOOKUP($B41,'[2]11市町別戸数'!$A:$G,4,FALSE),0)</f>
        <v>15</v>
      </c>
      <c r="F41" s="10">
        <f>IFERROR(VLOOKUP($B41,'[2]11市町別戸数'!$A:$G,5,FALSE),0)</f>
        <v>0</v>
      </c>
      <c r="G41" s="10">
        <f>IFERROR(VLOOKUP($B41,'[2]11市町別戸数'!$A:$G,6,FALSE),0)</f>
        <v>4</v>
      </c>
      <c r="H41" s="10">
        <f>IFERROR(VLOOKUP($B41,'[2]11市町別マンション戸数'!A:C,3,FALSE),0)</f>
        <v>0</v>
      </c>
    </row>
    <row r="42" spans="1:8">
      <c r="A42" s="1"/>
      <c r="B42" s="3" t="s">
        <v>3</v>
      </c>
      <c r="C42" s="10">
        <f>IFERROR(VLOOKUP($B42,'[2]11市町別戸数'!$A:$G,7,FALSE),0)</f>
        <v>3</v>
      </c>
      <c r="D42" s="10">
        <f>IFERROR(VLOOKUP($B42,'[2]11市町別戸数'!$A:$G,3,FALSE),0)</f>
        <v>3</v>
      </c>
      <c r="E42" s="10">
        <f>IFERROR(VLOOKUP($B42,'[2]11市町別戸数'!$A:$G,4,FALSE),0)</f>
        <v>0</v>
      </c>
      <c r="F42" s="10">
        <f>IFERROR(VLOOKUP($B42,'[2]11市町別戸数'!$A:$G,5,FALSE),0)</f>
        <v>0</v>
      </c>
      <c r="G42" s="10">
        <f>IFERROR(VLOOKUP($B42,'[2]11市町別戸数'!$A:$G,6,FALSE),0)</f>
        <v>0</v>
      </c>
      <c r="H42" s="10">
        <f>IFERROR(VLOOKUP($B42,'[2]11市町別マンション戸数'!A:C,3,FALSE),0)</f>
        <v>0</v>
      </c>
    </row>
    <row r="43" spans="1:8">
      <c r="A43" s="1"/>
      <c r="B43" s="3" t="s">
        <v>40</v>
      </c>
      <c r="C43" s="10">
        <f>IFERROR(VLOOKUP($B43,'[2]11市町別戸数'!$A:$G,7,FALSE),0)</f>
        <v>8</v>
      </c>
      <c r="D43" s="10">
        <f>IFERROR(VLOOKUP($B43,'[2]11市町別戸数'!$A:$G,3,FALSE),0)</f>
        <v>5</v>
      </c>
      <c r="E43" s="10">
        <f>IFERROR(VLOOKUP($B43,'[2]11市町別戸数'!$A:$G,4,FALSE),0)</f>
        <v>0</v>
      </c>
      <c r="F43" s="10">
        <f>IFERROR(VLOOKUP($B43,'[2]11市町別戸数'!$A:$G,5,FALSE),0)</f>
        <v>0</v>
      </c>
      <c r="G43" s="10">
        <f>IFERROR(VLOOKUP($B43,'[2]11市町別戸数'!$A:$G,6,FALSE),0)</f>
        <v>3</v>
      </c>
      <c r="H43" s="10">
        <f>IFERROR(VLOOKUP($B43,'[2]11市町別マンション戸数'!A:C,3,FALSE),0)</f>
        <v>0</v>
      </c>
    </row>
    <row r="44" spans="1:8">
      <c r="A44" s="1"/>
      <c r="B44" s="3" t="s">
        <v>1</v>
      </c>
      <c r="C44" s="10">
        <f>IFERROR(VLOOKUP($B44,'[2]11市町別戸数'!$A:$G,7,FALSE),0)</f>
        <v>1</v>
      </c>
      <c r="D44" s="10">
        <f>IFERROR(VLOOKUP($B44,'[2]11市町別戸数'!$A:$G,3,FALSE),0)</f>
        <v>1</v>
      </c>
      <c r="E44" s="10">
        <f>IFERROR(VLOOKUP($B44,'[2]11市町別戸数'!$A:$G,4,FALSE),0)</f>
        <v>0</v>
      </c>
      <c r="F44" s="10">
        <f>IFERROR(VLOOKUP($B44,'[2]11市町別戸数'!$A:$G,5,FALSE),0)</f>
        <v>0</v>
      </c>
      <c r="G44" s="10">
        <f>IFERROR(VLOOKUP($B44,'[2]11市町別戸数'!$A:$G,6,FALSE),0)</f>
        <v>0</v>
      </c>
      <c r="H44" s="10">
        <f>IFERROR(VLOOKUP($B44,'[2]11市町別マンション戸数'!A:C,3,FALSE),0)</f>
        <v>0</v>
      </c>
    </row>
    <row r="45" spans="1:8">
      <c r="A45" s="1"/>
      <c r="B45" s="5" t="s">
        <v>51</v>
      </c>
      <c r="C45" s="10">
        <f>IFERROR(VLOOKUP($B45,'[2]11市町別戸数'!$A:$G,7,FALSE),0)</f>
        <v>2</v>
      </c>
      <c r="D45" s="10">
        <f>IFERROR(VLOOKUP($B45,'[2]11市町別戸数'!$A:$G,3,FALSE),0)</f>
        <v>2</v>
      </c>
      <c r="E45" s="10">
        <f>IFERROR(VLOOKUP($B45,'[2]11市町別戸数'!$A:$G,4,FALSE),0)</f>
        <v>0</v>
      </c>
      <c r="F45" s="10">
        <f>IFERROR(VLOOKUP($B45,'[2]11市町別戸数'!$A:$G,5,FALSE),0)</f>
        <v>0</v>
      </c>
      <c r="G45" s="10">
        <f>IFERROR(VLOOKUP($B45,'[2]11市町別戸数'!$A:$G,6,FALSE),0)</f>
        <v>0</v>
      </c>
      <c r="H45" s="10">
        <f>IFERROR(VLOOKUP($B45,'[2]11市町別マンション戸数'!A:C,3,FALSE),0)</f>
        <v>0</v>
      </c>
    </row>
    <row r="46" spans="1:8">
      <c r="A46" s="1"/>
      <c r="B46" s="6" t="s">
        <v>18</v>
      </c>
      <c r="C46" s="10">
        <f t="shared" ref="C46:H46" si="2">SUM(C5:C45)-C8-C12</f>
        <v>1535</v>
      </c>
      <c r="D46" s="10">
        <f t="shared" si="2"/>
        <v>755</v>
      </c>
      <c r="E46" s="10">
        <f t="shared" si="2"/>
        <v>516</v>
      </c>
      <c r="F46" s="10">
        <f t="shared" si="2"/>
        <v>6</v>
      </c>
      <c r="G46" s="10">
        <f t="shared" si="2"/>
        <v>258</v>
      </c>
      <c r="H46" s="10">
        <f t="shared" si="2"/>
        <v>15</v>
      </c>
    </row>
    <row r="47" spans="1:8">
      <c r="A47" s="1"/>
    </row>
  </sheetData>
  <phoneticPr fontId="4" type="Hiragana"/>
  <pageMargins left="0.7" right="0.7" top="0.75" bottom="0.75" header="0.3" footer="0.3"/>
  <pageSetup paperSize="9" fitToWidth="1" fitToHeight="1" orientation="portrait" usePrinterDefaults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H47"/>
  <sheetViews>
    <sheetView tabSelected="1" workbookViewId="0">
      <selection activeCell="J3" sqref="J3"/>
    </sheetView>
  </sheetViews>
  <sheetFormatPr defaultRowHeight="13.5"/>
  <sheetData>
    <row r="2" spans="1:8" ht="17.25">
      <c r="A2" s="1"/>
      <c r="C2" s="7"/>
      <c r="D2" s="7"/>
      <c r="E2" s="17"/>
      <c r="F2" s="17" t="s">
        <v>20</v>
      </c>
      <c r="G2" s="18" t="str">
        <f>[1]データ!A2&amp;"年"&amp;[1]データ!B2&amp;"月"</f>
        <v>2026年8月</v>
      </c>
      <c r="H2" s="19"/>
    </row>
    <row r="3" spans="1:8">
      <c r="A3" s="1"/>
      <c r="C3" s="8"/>
      <c r="D3" s="8"/>
      <c r="E3" s="8"/>
      <c r="F3" s="8"/>
      <c r="G3" s="8"/>
      <c r="H3" s="15" t="s">
        <v>6</v>
      </c>
    </row>
    <row r="4" spans="1:8">
      <c r="A4" s="1"/>
      <c r="B4" s="2" t="s">
        <v>54</v>
      </c>
      <c r="C4" s="9" t="s">
        <v>49</v>
      </c>
      <c r="D4" s="2" t="s">
        <v>47</v>
      </c>
      <c r="E4" s="2" t="s">
        <v>9</v>
      </c>
      <c r="F4" s="12" t="s">
        <v>55</v>
      </c>
      <c r="G4" s="2" t="s">
        <v>15</v>
      </c>
      <c r="H4" s="16" t="s">
        <v>17</v>
      </c>
    </row>
    <row r="5" spans="1:8">
      <c r="A5" s="1"/>
      <c r="B5" s="3" t="s">
        <v>32</v>
      </c>
      <c r="C5" s="10">
        <f>IFERROR(VLOOKUP($B5,'[1]11市町別戸数'!$A:$G,7,FALSE),0)</f>
        <v>181</v>
      </c>
      <c r="D5" s="10">
        <f>IFERROR(VLOOKUP($B5,'[1]11市町別戸数'!$A:$G,3,FALSE),0)</f>
        <v>52</v>
      </c>
      <c r="E5" s="10">
        <f>IFERROR(VLOOKUP($B5,'[1]11市町別戸数'!$A:$G,4,FALSE),0)</f>
        <v>107</v>
      </c>
      <c r="F5" s="10">
        <f>IFERROR(VLOOKUP($B5,'[1]11市町別戸数'!$A:$G,5,FALSE),0)</f>
        <v>1</v>
      </c>
      <c r="G5" s="10">
        <f>IFERROR(VLOOKUP($B5,'[1]11市町別戸数'!$A:$G,6,FALSE),0)</f>
        <v>21</v>
      </c>
      <c r="H5" s="10">
        <f>IFERROR(VLOOKUP($B5,'[1]11市町別マンション戸数'!A:C,3,FALSE),0)</f>
        <v>0</v>
      </c>
    </row>
    <row r="6" spans="1:8">
      <c r="A6" s="1"/>
      <c r="B6" s="3" t="s">
        <v>10</v>
      </c>
      <c r="C6" s="10">
        <f>IFERROR(VLOOKUP($B6,'[1]11市町別戸数'!$A:$G,7,FALSE),0)</f>
        <v>64</v>
      </c>
      <c r="D6" s="10">
        <f>IFERROR(VLOOKUP($B6,'[1]11市町別戸数'!$A:$G,3,FALSE),0)</f>
        <v>34</v>
      </c>
      <c r="E6" s="10">
        <f>IFERROR(VLOOKUP($B6,'[1]11市町別戸数'!$A:$G,4,FALSE),0)</f>
        <v>15</v>
      </c>
      <c r="F6" s="10">
        <f>IFERROR(VLOOKUP($B6,'[1]11市町別戸数'!$A:$G,5,FALSE),0)</f>
        <v>1</v>
      </c>
      <c r="G6" s="10">
        <f>IFERROR(VLOOKUP($B6,'[1]11市町別戸数'!$A:$G,6,FALSE),0)</f>
        <v>14</v>
      </c>
      <c r="H6" s="10">
        <f>IFERROR(VLOOKUP($B6,'[1]11市町別マンション戸数'!A:C,3,FALSE),0)</f>
        <v>0</v>
      </c>
    </row>
    <row r="7" spans="1:8">
      <c r="A7" s="1"/>
      <c r="B7" s="3" t="s">
        <v>8</v>
      </c>
      <c r="C7" s="10">
        <f>IFERROR(VLOOKUP($B7,'[1]11市町別戸数'!$A:$G,7,FALSE),0)</f>
        <v>55</v>
      </c>
      <c r="D7" s="10">
        <f>IFERROR(VLOOKUP($B7,'[1]11市町別戸数'!$A:$G,3,FALSE),0)</f>
        <v>47</v>
      </c>
      <c r="E7" s="10">
        <f>IFERROR(VLOOKUP($B7,'[1]11市町別戸数'!$A:$G,4,FALSE),0)</f>
        <v>0</v>
      </c>
      <c r="F7" s="10">
        <f>IFERROR(VLOOKUP($B7,'[1]11市町別戸数'!$A:$G,5,FALSE),0)</f>
        <v>1</v>
      </c>
      <c r="G7" s="10">
        <f>IFERROR(VLOOKUP($B7,'[1]11市町別戸数'!$A:$G,6,FALSE),0)</f>
        <v>7</v>
      </c>
      <c r="H7" s="10">
        <f>IFERROR(VLOOKUP($B7,'[1]11市町別マンション戸数'!A:C,3,FALSE),0)</f>
        <v>0</v>
      </c>
    </row>
    <row r="8" spans="1:8">
      <c r="A8" s="1"/>
      <c r="B8" s="3" t="s">
        <v>35</v>
      </c>
      <c r="C8" s="10">
        <f t="shared" ref="C8:H8" si="0">SUM(C5:C7)</f>
        <v>300</v>
      </c>
      <c r="D8" s="10">
        <f t="shared" si="0"/>
        <v>133</v>
      </c>
      <c r="E8" s="10">
        <f t="shared" si="0"/>
        <v>122</v>
      </c>
      <c r="F8" s="10">
        <f t="shared" si="0"/>
        <v>3</v>
      </c>
      <c r="G8" s="10">
        <f t="shared" si="0"/>
        <v>42</v>
      </c>
      <c r="H8" s="10">
        <f t="shared" si="0"/>
        <v>0</v>
      </c>
    </row>
    <row r="9" spans="1:8">
      <c r="A9" s="1"/>
      <c r="B9" s="3" t="s">
        <v>34</v>
      </c>
      <c r="C9" s="10">
        <f>IFERROR(VLOOKUP($B9,'[1]11市町別戸数'!$A:$G,7,FALSE),0)</f>
        <v>463</v>
      </c>
      <c r="D9" s="10">
        <f>IFERROR(VLOOKUP($B9,'[1]11市町別戸数'!$A:$G,3,FALSE),0)</f>
        <v>149</v>
      </c>
      <c r="E9" s="10">
        <f>IFERROR(VLOOKUP($B9,'[1]11市町別戸数'!$A:$G,4,FALSE),0)</f>
        <v>253</v>
      </c>
      <c r="F9" s="10">
        <f>IFERROR(VLOOKUP($B9,'[1]11市町別戸数'!$A:$G,5,FALSE),0)</f>
        <v>0</v>
      </c>
      <c r="G9" s="10">
        <f>IFERROR(VLOOKUP($B9,'[1]11市町別戸数'!$A:$G,6,FALSE),0)</f>
        <v>61</v>
      </c>
      <c r="H9" s="10">
        <f>IFERROR(VLOOKUP($B9,'[1]11市町別マンション戸数'!A:C,3,FALSE),0)</f>
        <v>0</v>
      </c>
    </row>
    <row r="10" spans="1:8">
      <c r="A10" s="1"/>
      <c r="B10" s="3" t="s">
        <v>28</v>
      </c>
      <c r="C10" s="10">
        <f>IFERROR(VLOOKUP($B10,'[1]11市町別戸数'!$A:$G,7,FALSE),0)</f>
        <v>90</v>
      </c>
      <c r="D10" s="10">
        <f>IFERROR(VLOOKUP($B10,'[1]11市町別戸数'!$A:$G,3,FALSE),0)</f>
        <v>39</v>
      </c>
      <c r="E10" s="10">
        <f>IFERROR(VLOOKUP($B10,'[1]11市町別戸数'!$A:$G,4,FALSE),0)</f>
        <v>33</v>
      </c>
      <c r="F10" s="10">
        <f>IFERROR(VLOOKUP($B10,'[1]11市町別戸数'!$A:$G,5,FALSE),0)</f>
        <v>0</v>
      </c>
      <c r="G10" s="10">
        <f>IFERROR(VLOOKUP($B10,'[1]11市町別戸数'!$A:$G,6,FALSE),0)</f>
        <v>18</v>
      </c>
      <c r="H10" s="10">
        <f>IFERROR(VLOOKUP($B10,'[1]11市町別マンション戸数'!A:C,3,FALSE),0)</f>
        <v>0</v>
      </c>
    </row>
    <row r="11" spans="1:8">
      <c r="A11" s="1"/>
      <c r="B11" s="3" t="s">
        <v>57</v>
      </c>
      <c r="C11" s="10">
        <f>IFERROR(VLOOKUP($B11,'[1]11市町別戸数'!$A:$G,7,FALSE),0)</f>
        <v>12</v>
      </c>
      <c r="D11" s="10">
        <f>IFERROR(VLOOKUP($B11,'[1]11市町別戸数'!$A:$G,3,FALSE),0)</f>
        <v>2</v>
      </c>
      <c r="E11" s="10">
        <f>IFERROR(VLOOKUP($B11,'[1]11市町別戸数'!$A:$G,4,FALSE),0)</f>
        <v>10</v>
      </c>
      <c r="F11" s="10">
        <f>IFERROR(VLOOKUP($B11,'[1]11市町別戸数'!$A:$G,5,FALSE),0)</f>
        <v>0</v>
      </c>
      <c r="G11" s="10">
        <f>IFERROR(VLOOKUP($B11,'[1]11市町別戸数'!$A:$G,6,FALSE),0)</f>
        <v>0</v>
      </c>
      <c r="H11" s="10">
        <f>IFERROR(VLOOKUP($B11,'[1]11市町別マンション戸数'!A:C,3,FALSE),0)</f>
        <v>0</v>
      </c>
    </row>
    <row r="12" spans="1:8">
      <c r="A12" s="1"/>
      <c r="B12" s="3" t="s">
        <v>4</v>
      </c>
      <c r="C12" s="10">
        <f t="shared" ref="C12:H12" si="1">SUM(C9:C11)</f>
        <v>565</v>
      </c>
      <c r="D12" s="10">
        <f t="shared" si="1"/>
        <v>190</v>
      </c>
      <c r="E12" s="10">
        <f t="shared" si="1"/>
        <v>296</v>
      </c>
      <c r="F12" s="10">
        <f t="shared" si="1"/>
        <v>0</v>
      </c>
      <c r="G12" s="10">
        <f t="shared" si="1"/>
        <v>79</v>
      </c>
      <c r="H12" s="10">
        <f t="shared" si="1"/>
        <v>0</v>
      </c>
    </row>
    <row r="13" spans="1:8">
      <c r="A13" s="1"/>
      <c r="B13" s="3" t="s">
        <v>7</v>
      </c>
      <c r="C13" s="10">
        <f>IFERROR(VLOOKUP($B13,'[1]11市町別戸数'!$A:$G,7,FALSE),0)</f>
        <v>156</v>
      </c>
      <c r="D13" s="10">
        <f>IFERROR(VLOOKUP($B13,'[1]11市町別戸数'!$A:$G,3,FALSE),0)</f>
        <v>32</v>
      </c>
      <c r="E13" s="10">
        <f>IFERROR(VLOOKUP($B13,'[1]11市町別戸数'!$A:$G,4,FALSE),0)</f>
        <v>95</v>
      </c>
      <c r="F13" s="10">
        <f>IFERROR(VLOOKUP($B13,'[1]11市町別戸数'!$A:$G,5,FALSE),0)</f>
        <v>0</v>
      </c>
      <c r="G13" s="10">
        <f>IFERROR(VLOOKUP($B13,'[1]11市町別戸数'!$A:$G,6,FALSE),0)</f>
        <v>29</v>
      </c>
      <c r="H13" s="10">
        <f>IFERROR(VLOOKUP($B13,'[1]11市町別マンション戸数'!A:C,3,FALSE),0)</f>
        <v>0</v>
      </c>
    </row>
    <row r="14" spans="1:8">
      <c r="A14" s="1"/>
      <c r="B14" s="3" t="s">
        <v>21</v>
      </c>
      <c r="C14" s="10">
        <f>IFERROR(VLOOKUP($B14,'[1]11市町別戸数'!$A:$G,7,FALSE),0)</f>
        <v>2</v>
      </c>
      <c r="D14" s="10">
        <f>IFERROR(VLOOKUP($B14,'[1]11市町別戸数'!$A:$G,3,FALSE),0)</f>
        <v>2</v>
      </c>
      <c r="E14" s="10">
        <f>IFERROR(VLOOKUP($B14,'[1]11市町別戸数'!$A:$G,4,FALSE),0)</f>
        <v>0</v>
      </c>
      <c r="F14" s="10">
        <f>IFERROR(VLOOKUP($B14,'[1]11市町別戸数'!$A:$G,5,FALSE),0)</f>
        <v>0</v>
      </c>
      <c r="G14" s="10">
        <f>IFERROR(VLOOKUP($B14,'[1]11市町別戸数'!$A:$G,6,FALSE),0)</f>
        <v>0</v>
      </c>
      <c r="H14" s="10">
        <f>IFERROR(VLOOKUP($B14,'[1]11市町別マンション戸数'!A:C,3,FALSE),0)</f>
        <v>0</v>
      </c>
    </row>
    <row r="15" spans="1:8">
      <c r="A15" s="1"/>
      <c r="B15" s="3" t="s">
        <v>38</v>
      </c>
      <c r="C15" s="10">
        <f>IFERROR(VLOOKUP($B15,'[1]11市町別戸数'!$A:$G,7,FALSE),0)</f>
        <v>46</v>
      </c>
      <c r="D15" s="10">
        <f>IFERROR(VLOOKUP($B15,'[1]11市町別戸数'!$A:$G,3,FALSE),0)</f>
        <v>21</v>
      </c>
      <c r="E15" s="10">
        <f>IFERROR(VLOOKUP($B15,'[1]11市町別戸数'!$A:$G,4,FALSE),0)</f>
        <v>20</v>
      </c>
      <c r="F15" s="10">
        <f>IFERROR(VLOOKUP($B15,'[1]11市町別戸数'!$A:$G,5,FALSE),0)</f>
        <v>0</v>
      </c>
      <c r="G15" s="10">
        <f>IFERROR(VLOOKUP($B15,'[1]11市町別戸数'!$A:$G,6,FALSE),0)</f>
        <v>5</v>
      </c>
      <c r="H15" s="10">
        <f>IFERROR(VLOOKUP($B15,'[1]11市町別マンション戸数'!A:C,3,FALSE),0)</f>
        <v>0</v>
      </c>
    </row>
    <row r="16" spans="1:8">
      <c r="A16" s="1"/>
      <c r="B16" s="3" t="s">
        <v>41</v>
      </c>
      <c r="C16" s="10">
        <f>IFERROR(VLOOKUP($B16,'[1]11市町別戸数'!$A:$G,7,FALSE),0)</f>
        <v>39</v>
      </c>
      <c r="D16" s="10">
        <f>IFERROR(VLOOKUP($B16,'[1]11市町別戸数'!$A:$G,3,FALSE),0)</f>
        <v>26</v>
      </c>
      <c r="E16" s="10">
        <f>IFERROR(VLOOKUP($B16,'[1]11市町別戸数'!$A:$G,4,FALSE),0)</f>
        <v>0</v>
      </c>
      <c r="F16" s="10">
        <f>IFERROR(VLOOKUP($B16,'[1]11市町別戸数'!$A:$G,5,FALSE),0)</f>
        <v>0</v>
      </c>
      <c r="G16" s="10">
        <f>IFERROR(VLOOKUP($B16,'[1]11市町別戸数'!$A:$G,6,FALSE),0)</f>
        <v>13</v>
      </c>
      <c r="H16" s="10">
        <f>IFERROR(VLOOKUP($B16,'[1]11市町別マンション戸数'!A:C,3,FALSE),0)</f>
        <v>0</v>
      </c>
    </row>
    <row r="17" spans="1:8">
      <c r="A17" s="1"/>
      <c r="B17" s="3" t="s">
        <v>45</v>
      </c>
      <c r="C17" s="10">
        <f>IFERROR(VLOOKUP($B17,'[1]11市町別戸数'!$A:$G,7,FALSE),0)</f>
        <v>9</v>
      </c>
      <c r="D17" s="10">
        <f>IFERROR(VLOOKUP($B17,'[1]11市町別戸数'!$A:$G,3,FALSE),0)</f>
        <v>8</v>
      </c>
      <c r="E17" s="10">
        <f>IFERROR(VLOOKUP($B17,'[1]11市町別戸数'!$A:$G,4,FALSE),0)</f>
        <v>0</v>
      </c>
      <c r="F17" s="10">
        <f>IFERROR(VLOOKUP($B17,'[1]11市町別戸数'!$A:$G,5,FALSE),0)</f>
        <v>1</v>
      </c>
      <c r="G17" s="10">
        <f>IFERROR(VLOOKUP($B17,'[1]11市町別戸数'!$A:$G,6,FALSE),0)</f>
        <v>0</v>
      </c>
      <c r="H17" s="10">
        <f>IFERROR(VLOOKUP($B17,'[1]11市町別マンション戸数'!A:C,3,FALSE),0)</f>
        <v>0</v>
      </c>
    </row>
    <row r="18" spans="1:8">
      <c r="A18" s="1"/>
      <c r="B18" s="3" t="s">
        <v>46</v>
      </c>
      <c r="C18" s="10">
        <f>IFERROR(VLOOKUP($B18,'[1]11市町別戸数'!$A:$G,7,FALSE),0)</f>
        <v>57</v>
      </c>
      <c r="D18" s="10">
        <f>IFERROR(VLOOKUP($B18,'[1]11市町別戸数'!$A:$G,3,FALSE),0)</f>
        <v>32</v>
      </c>
      <c r="E18" s="10">
        <f>IFERROR(VLOOKUP($B18,'[1]11市町別戸数'!$A:$G,4,FALSE),0)</f>
        <v>22</v>
      </c>
      <c r="F18" s="10">
        <f>IFERROR(VLOOKUP($B18,'[1]11市町別戸数'!$A:$G,5,FALSE),0)</f>
        <v>0</v>
      </c>
      <c r="G18" s="10">
        <f>IFERROR(VLOOKUP($B18,'[1]11市町別戸数'!$A:$G,6,FALSE),0)</f>
        <v>3</v>
      </c>
      <c r="H18" s="10">
        <f>IFERROR(VLOOKUP($B18,'[1]11市町別マンション戸数'!A:C,3,FALSE),0)</f>
        <v>0</v>
      </c>
    </row>
    <row r="19" spans="1:8">
      <c r="A19" s="1"/>
      <c r="B19" s="3" t="s">
        <v>11</v>
      </c>
      <c r="C19" s="10">
        <f>IFERROR(VLOOKUP($B19,'[1]11市町別戸数'!$A:$G,7,FALSE),0)</f>
        <v>144</v>
      </c>
      <c r="D19" s="10">
        <f>IFERROR(VLOOKUP($B19,'[1]11市町別戸数'!$A:$G,3,FALSE),0)</f>
        <v>45</v>
      </c>
      <c r="E19" s="10">
        <f>IFERROR(VLOOKUP($B19,'[1]11市町別戸数'!$A:$G,4,FALSE),0)</f>
        <v>82</v>
      </c>
      <c r="F19" s="10">
        <f>IFERROR(VLOOKUP($B19,'[1]11市町別戸数'!$A:$G,5,FALSE),0)</f>
        <v>0</v>
      </c>
      <c r="G19" s="10">
        <f>IFERROR(VLOOKUP($B19,'[1]11市町別戸数'!$A:$G,6,FALSE),0)</f>
        <v>17</v>
      </c>
      <c r="H19" s="10">
        <f>IFERROR(VLOOKUP($B19,'[1]11市町別マンション戸数'!A:C,3,FALSE),0)</f>
        <v>0</v>
      </c>
    </row>
    <row r="20" spans="1:8">
      <c r="A20" s="1"/>
      <c r="B20" s="3" t="s">
        <v>37</v>
      </c>
      <c r="C20" s="10">
        <f>IFERROR(VLOOKUP($B20,'[1]11市町別戸数'!$A:$G,7,FALSE),0)</f>
        <v>79</v>
      </c>
      <c r="D20" s="10">
        <f>IFERROR(VLOOKUP($B20,'[1]11市町別戸数'!$A:$G,3,FALSE),0)</f>
        <v>30</v>
      </c>
      <c r="E20" s="10">
        <f>IFERROR(VLOOKUP($B20,'[1]11市町別戸数'!$A:$G,4,FALSE),0)</f>
        <v>43</v>
      </c>
      <c r="F20" s="10">
        <f>IFERROR(VLOOKUP($B20,'[1]11市町別戸数'!$A:$G,5,FALSE),0)</f>
        <v>0</v>
      </c>
      <c r="G20" s="10">
        <f>IFERROR(VLOOKUP($B20,'[1]11市町別戸数'!$A:$G,6,FALSE),0)</f>
        <v>6</v>
      </c>
      <c r="H20" s="10">
        <f>IFERROR(VLOOKUP($B20,'[1]11市町別マンション戸数'!A:C,3,FALSE),0)</f>
        <v>0</v>
      </c>
    </row>
    <row r="21" spans="1:8">
      <c r="A21" s="1"/>
      <c r="B21" s="3" t="s">
        <v>26</v>
      </c>
      <c r="C21" s="10">
        <f>IFERROR(VLOOKUP($B21,'[1]11市町別戸数'!$A:$G,7,FALSE),0)</f>
        <v>29</v>
      </c>
      <c r="D21" s="10">
        <f>IFERROR(VLOOKUP($B21,'[1]11市町別戸数'!$A:$G,3,FALSE),0)</f>
        <v>18</v>
      </c>
      <c r="E21" s="10">
        <f>IFERROR(VLOOKUP($B21,'[1]11市町別戸数'!$A:$G,4,FALSE),0)</f>
        <v>6</v>
      </c>
      <c r="F21" s="10">
        <f>IFERROR(VLOOKUP($B21,'[1]11市町別戸数'!$A:$G,5,FALSE),0)</f>
        <v>0</v>
      </c>
      <c r="G21" s="10">
        <f>IFERROR(VLOOKUP($B21,'[1]11市町別戸数'!$A:$G,6,FALSE),0)</f>
        <v>5</v>
      </c>
      <c r="H21" s="10">
        <f>IFERROR(VLOOKUP($B21,'[1]11市町別マンション戸数'!A:C,3,FALSE),0)</f>
        <v>0</v>
      </c>
    </row>
    <row r="22" spans="1:8">
      <c r="A22" s="1"/>
      <c r="B22" s="3" t="s">
        <v>2</v>
      </c>
      <c r="C22" s="10">
        <f>IFERROR(VLOOKUP($B22,'[1]11市町別戸数'!$A:$G,7,FALSE),0)</f>
        <v>70</v>
      </c>
      <c r="D22" s="10">
        <f>IFERROR(VLOOKUP($B22,'[1]11市町別戸数'!$A:$G,3,FALSE),0)</f>
        <v>32</v>
      </c>
      <c r="E22" s="10">
        <f>IFERROR(VLOOKUP($B22,'[1]11市町別戸数'!$A:$G,4,FALSE),0)</f>
        <v>18</v>
      </c>
      <c r="F22" s="10">
        <f>IFERROR(VLOOKUP($B22,'[1]11市町別戸数'!$A:$G,5,FALSE),0)</f>
        <v>0</v>
      </c>
      <c r="G22" s="10">
        <f>IFERROR(VLOOKUP($B22,'[1]11市町別戸数'!$A:$G,6,FALSE),0)</f>
        <v>20</v>
      </c>
      <c r="H22" s="10">
        <f>IFERROR(VLOOKUP($B22,'[1]11市町別マンション戸数'!A:C,3,FALSE),0)</f>
        <v>12</v>
      </c>
    </row>
    <row r="23" spans="1:8">
      <c r="A23" s="1"/>
      <c r="B23" s="3" t="s">
        <v>39</v>
      </c>
      <c r="C23" s="10">
        <f>IFERROR(VLOOKUP($B23,'[1]11市町別戸数'!$A:$G,7,FALSE),0)</f>
        <v>41</v>
      </c>
      <c r="D23" s="10">
        <f>IFERROR(VLOOKUP($B23,'[1]11市町別戸数'!$A:$G,3,FALSE),0)</f>
        <v>22</v>
      </c>
      <c r="E23" s="10">
        <f>IFERROR(VLOOKUP($B23,'[1]11市町別戸数'!$A:$G,4,FALSE),0)</f>
        <v>8</v>
      </c>
      <c r="F23" s="10">
        <f>IFERROR(VLOOKUP($B23,'[1]11市町別戸数'!$A:$G,5,FALSE),0)</f>
        <v>0</v>
      </c>
      <c r="G23" s="10">
        <f>IFERROR(VLOOKUP($B23,'[1]11市町別戸数'!$A:$G,6,FALSE),0)</f>
        <v>11</v>
      </c>
      <c r="H23" s="10">
        <f>IFERROR(VLOOKUP($B23,'[1]11市町別マンション戸数'!A:C,3,FALSE),0)</f>
        <v>0</v>
      </c>
    </row>
    <row r="24" spans="1:8">
      <c r="A24" s="1"/>
      <c r="B24" s="3" t="s">
        <v>48</v>
      </c>
      <c r="C24" s="10">
        <f>IFERROR(VLOOKUP($B24,'[1]11市町別戸数'!$A:$G,7,FALSE),0)</f>
        <v>69</v>
      </c>
      <c r="D24" s="10">
        <f>IFERROR(VLOOKUP($B24,'[1]11市町別戸数'!$A:$G,3,FALSE),0)</f>
        <v>22</v>
      </c>
      <c r="E24" s="10">
        <f>IFERROR(VLOOKUP($B24,'[1]11市町別戸数'!$A:$G,4,FALSE),0)</f>
        <v>22</v>
      </c>
      <c r="F24" s="10">
        <f>IFERROR(VLOOKUP($B24,'[1]11市町別戸数'!$A:$G,5,FALSE),0)</f>
        <v>20</v>
      </c>
      <c r="G24" s="10">
        <f>IFERROR(VLOOKUP($B24,'[1]11市町別戸数'!$A:$G,6,FALSE),0)</f>
        <v>5</v>
      </c>
      <c r="H24" s="10">
        <f>IFERROR(VLOOKUP($B24,'[1]11市町別マンション戸数'!A:C,3,FALSE),0)</f>
        <v>0</v>
      </c>
    </row>
    <row r="25" spans="1:8">
      <c r="A25" s="1"/>
      <c r="B25" s="3" t="s">
        <v>22</v>
      </c>
      <c r="C25" s="10">
        <f>IFERROR(VLOOKUP($B25,'[1]11市町別戸数'!$A:$G,7,FALSE),0)</f>
        <v>54</v>
      </c>
      <c r="D25" s="10">
        <f>IFERROR(VLOOKUP($B25,'[1]11市町別戸数'!$A:$G,3,FALSE),0)</f>
        <v>31</v>
      </c>
      <c r="E25" s="10">
        <f>IFERROR(VLOOKUP($B25,'[1]11市町別戸数'!$A:$G,4,FALSE),0)</f>
        <v>12</v>
      </c>
      <c r="F25" s="10">
        <f>IFERROR(VLOOKUP($B25,'[1]11市町別戸数'!$A:$G,5,FALSE),0)</f>
        <v>0</v>
      </c>
      <c r="G25" s="10">
        <f>IFERROR(VLOOKUP($B25,'[1]11市町別戸数'!$A:$G,6,FALSE),0)</f>
        <v>11</v>
      </c>
      <c r="H25" s="10">
        <f>IFERROR(VLOOKUP($B25,'[1]11市町別マンション戸数'!A:C,3,FALSE),0)</f>
        <v>0</v>
      </c>
    </row>
    <row r="26" spans="1:8">
      <c r="A26" s="1"/>
      <c r="B26" s="3" t="s">
        <v>42</v>
      </c>
      <c r="C26" s="10">
        <f>IFERROR(VLOOKUP($B26,'[1]11市町別戸数'!$A:$G,7,FALSE),0)</f>
        <v>1</v>
      </c>
      <c r="D26" s="10">
        <f>IFERROR(VLOOKUP($B26,'[1]11市町別戸数'!$A:$G,3,FALSE),0)</f>
        <v>1</v>
      </c>
      <c r="E26" s="10">
        <f>IFERROR(VLOOKUP($B26,'[1]11市町別戸数'!$A:$G,4,FALSE),0)</f>
        <v>0</v>
      </c>
      <c r="F26" s="10">
        <f>IFERROR(VLOOKUP($B26,'[1]11市町別戸数'!$A:$G,5,FALSE),0)</f>
        <v>0</v>
      </c>
      <c r="G26" s="10">
        <f>IFERROR(VLOOKUP($B26,'[1]11市町別戸数'!$A:$G,6,FALSE),0)</f>
        <v>0</v>
      </c>
      <c r="H26" s="10">
        <f>IFERROR(VLOOKUP($B26,'[1]11市町別マンション戸数'!A:C,3,FALSE),0)</f>
        <v>0</v>
      </c>
    </row>
    <row r="27" spans="1:8">
      <c r="A27" s="1"/>
      <c r="B27" s="3" t="s">
        <v>36</v>
      </c>
      <c r="C27" s="10">
        <f>IFERROR(VLOOKUP($B27,'[1]11市町別戸数'!$A:$G,7,FALSE),0)</f>
        <v>19</v>
      </c>
      <c r="D27" s="10">
        <f>IFERROR(VLOOKUP($B27,'[1]11市町別戸数'!$A:$G,3,FALSE),0)</f>
        <v>12</v>
      </c>
      <c r="E27" s="10">
        <f>IFERROR(VLOOKUP($B27,'[1]11市町別戸数'!$A:$G,4,FALSE),0)</f>
        <v>0</v>
      </c>
      <c r="F27" s="10">
        <f>IFERROR(VLOOKUP($B27,'[1]11市町別戸数'!$A:$G,5,FALSE),0)</f>
        <v>0</v>
      </c>
      <c r="G27" s="10">
        <f>IFERROR(VLOOKUP($B27,'[1]11市町別戸数'!$A:$G,6,FALSE),0)</f>
        <v>7</v>
      </c>
      <c r="H27" s="10">
        <f>IFERROR(VLOOKUP($B27,'[1]11市町別マンション戸数'!A:C,3,FALSE),0)</f>
        <v>0</v>
      </c>
    </row>
    <row r="28" spans="1:8">
      <c r="A28" s="1"/>
      <c r="B28" s="3" t="s">
        <v>0</v>
      </c>
      <c r="C28" s="10">
        <f>IFERROR(VLOOKUP($B28,'[1]11市町別戸数'!$A:$G,7,FALSE),0)</f>
        <v>18</v>
      </c>
      <c r="D28" s="10">
        <f>IFERROR(VLOOKUP($B28,'[1]11市町別戸数'!$A:$G,3,FALSE),0)</f>
        <v>3</v>
      </c>
      <c r="E28" s="10">
        <f>IFERROR(VLOOKUP($B28,'[1]11市町別戸数'!$A:$G,4,FALSE),0)</f>
        <v>12</v>
      </c>
      <c r="F28" s="10">
        <f>IFERROR(VLOOKUP($B28,'[1]11市町別戸数'!$A:$G,5,FALSE),0)</f>
        <v>0</v>
      </c>
      <c r="G28" s="10">
        <f>IFERROR(VLOOKUP($B28,'[1]11市町別戸数'!$A:$G,6,FALSE),0)</f>
        <v>3</v>
      </c>
      <c r="H28" s="10">
        <f>IFERROR(VLOOKUP($B28,'[1]11市町別マンション戸数'!A:C,3,FALSE),0)</f>
        <v>0</v>
      </c>
    </row>
    <row r="29" spans="1:8">
      <c r="A29" s="1"/>
      <c r="B29" s="3" t="s">
        <v>43</v>
      </c>
      <c r="C29" s="10">
        <f>IFERROR(VLOOKUP($B29,'[1]11市町別戸数'!$A:$G,7,FALSE),0)</f>
        <v>11</v>
      </c>
      <c r="D29" s="10">
        <f>IFERROR(VLOOKUP($B29,'[1]11市町別戸数'!$A:$G,3,FALSE),0)</f>
        <v>7</v>
      </c>
      <c r="E29" s="10">
        <f>IFERROR(VLOOKUP($B29,'[1]11市町別戸数'!$A:$G,4,FALSE),0)</f>
        <v>4</v>
      </c>
      <c r="F29" s="10">
        <f>IFERROR(VLOOKUP($B29,'[1]11市町別戸数'!$A:$G,5,FALSE),0)</f>
        <v>0</v>
      </c>
      <c r="G29" s="10">
        <f>IFERROR(VLOOKUP($B29,'[1]11市町別戸数'!$A:$G,6,FALSE),0)</f>
        <v>0</v>
      </c>
      <c r="H29" s="10">
        <f>IFERROR(VLOOKUP($B29,'[1]11市町別マンション戸数'!A:C,3,FALSE),0)</f>
        <v>0</v>
      </c>
    </row>
    <row r="30" spans="1:8">
      <c r="A30" s="1"/>
      <c r="B30" s="3" t="s">
        <v>29</v>
      </c>
      <c r="C30" s="10">
        <f>IFERROR(VLOOKUP($B30,'[1]11市町別戸数'!$A:$G,7,FALSE),0)</f>
        <v>4</v>
      </c>
      <c r="D30" s="10">
        <f>IFERROR(VLOOKUP($B30,'[1]11市町別戸数'!$A:$G,3,FALSE),0)</f>
        <v>4</v>
      </c>
      <c r="E30" s="10">
        <f>IFERROR(VLOOKUP($B30,'[1]11市町別戸数'!$A:$G,4,FALSE),0)</f>
        <v>0</v>
      </c>
      <c r="F30" s="10">
        <f>IFERROR(VLOOKUP($B30,'[1]11市町別戸数'!$A:$G,5,FALSE),0)</f>
        <v>0</v>
      </c>
      <c r="G30" s="10">
        <f>IFERROR(VLOOKUP($B30,'[1]11市町別戸数'!$A:$G,6,FALSE),0)</f>
        <v>0</v>
      </c>
      <c r="H30" s="10">
        <f>IFERROR(VLOOKUP($B30,'[1]11市町別マンション戸数'!A:C,3,FALSE),0)</f>
        <v>0</v>
      </c>
    </row>
    <row r="31" spans="1:8">
      <c r="A31" s="1"/>
      <c r="B31" s="3" t="s">
        <v>23</v>
      </c>
      <c r="C31" s="10">
        <f>IFERROR(VLOOKUP($B31,'[1]11市町別戸数'!$A:$G,7,FALSE),0)</f>
        <v>21</v>
      </c>
      <c r="D31" s="10">
        <f>IFERROR(VLOOKUP($B31,'[1]11市町別戸数'!$A:$G,3,FALSE),0)</f>
        <v>7</v>
      </c>
      <c r="E31" s="10">
        <f>IFERROR(VLOOKUP($B31,'[1]11市町別戸数'!$A:$G,4,FALSE),0)</f>
        <v>10</v>
      </c>
      <c r="F31" s="10">
        <f>IFERROR(VLOOKUP($B31,'[1]11市町別戸数'!$A:$G,5,FALSE),0)</f>
        <v>0</v>
      </c>
      <c r="G31" s="10">
        <f>IFERROR(VLOOKUP($B31,'[1]11市町別戸数'!$A:$G,6,FALSE),0)</f>
        <v>4</v>
      </c>
      <c r="H31" s="10">
        <f>IFERROR(VLOOKUP($B31,'[1]11市町別マンション戸数'!A:C,3,FALSE),0)</f>
        <v>0</v>
      </c>
    </row>
    <row r="32" spans="1:8">
      <c r="A32" s="1"/>
      <c r="B32" s="3" t="s">
        <v>16</v>
      </c>
      <c r="C32" s="10">
        <f>IFERROR(VLOOKUP($B32,'[1]11市町別戸数'!$A:$G,7,FALSE),0)</f>
        <v>14</v>
      </c>
      <c r="D32" s="10">
        <f>IFERROR(VLOOKUP($B32,'[1]11市町別戸数'!$A:$G,3,FALSE),0)</f>
        <v>10</v>
      </c>
      <c r="E32" s="10">
        <f>IFERROR(VLOOKUP($B32,'[1]11市町別戸数'!$A:$G,4,FALSE),0)</f>
        <v>0</v>
      </c>
      <c r="F32" s="10">
        <f>IFERROR(VLOOKUP($B32,'[1]11市町別戸数'!$A:$G,5,FALSE),0)</f>
        <v>0</v>
      </c>
      <c r="G32" s="10">
        <f>IFERROR(VLOOKUP($B32,'[1]11市町別戸数'!$A:$G,6,FALSE),0)</f>
        <v>4</v>
      </c>
      <c r="H32" s="10">
        <f>IFERROR(VLOOKUP($B32,'[1]11市町別マンション戸数'!A:C,3,FALSE),0)</f>
        <v>0</v>
      </c>
    </row>
    <row r="33" spans="1:8">
      <c r="A33" s="1"/>
      <c r="B33" s="3" t="s">
        <v>25</v>
      </c>
      <c r="C33" s="10">
        <f>IFERROR(VLOOKUP($B33,'[1]11市町別戸数'!$A:$G,7,FALSE),0)</f>
        <v>7</v>
      </c>
      <c r="D33" s="10">
        <f>IFERROR(VLOOKUP($B33,'[1]11市町別戸数'!$A:$G,3,FALSE),0)</f>
        <v>6</v>
      </c>
      <c r="E33" s="10">
        <f>IFERROR(VLOOKUP($B33,'[1]11市町別戸数'!$A:$G,4,FALSE),0)</f>
        <v>0</v>
      </c>
      <c r="F33" s="10">
        <f>IFERROR(VLOOKUP($B33,'[1]11市町別戸数'!$A:$G,5,FALSE),0)</f>
        <v>0</v>
      </c>
      <c r="G33" s="10">
        <f>IFERROR(VLOOKUP($B33,'[1]11市町別戸数'!$A:$G,6,FALSE),0)</f>
        <v>1</v>
      </c>
      <c r="H33" s="10">
        <f>IFERROR(VLOOKUP($B33,'[1]11市町別マンション戸数'!A:C,3,FALSE),0)</f>
        <v>0</v>
      </c>
    </row>
    <row r="34" spans="1:8">
      <c r="A34" s="1"/>
      <c r="B34" s="3" t="s">
        <v>14</v>
      </c>
      <c r="C34" s="10">
        <f>IFERROR(VLOOKUP($B34,'[1]11市町別戸数'!$A:$G,7,FALSE),0)</f>
        <v>0</v>
      </c>
      <c r="D34" s="10">
        <f>IFERROR(VLOOKUP($B34,'[1]11市町別戸数'!$A:$G,3,FALSE),0)</f>
        <v>0</v>
      </c>
      <c r="E34" s="10">
        <f>IFERROR(VLOOKUP($B34,'[1]11市町別戸数'!$A:$G,4,FALSE),0)</f>
        <v>0</v>
      </c>
      <c r="F34" s="10">
        <f>IFERROR(VLOOKUP($B34,'[1]11市町別戸数'!$A:$G,5,FALSE),0)</f>
        <v>0</v>
      </c>
      <c r="G34" s="10">
        <f>IFERROR(VLOOKUP($B34,'[1]11市町別戸数'!$A:$G,6,FALSE),0)</f>
        <v>0</v>
      </c>
      <c r="H34" s="10">
        <f>IFERROR(VLOOKUP($B34,'[1]11市町別マンション戸数'!A:C,3,FALSE),0)</f>
        <v>0</v>
      </c>
    </row>
    <row r="35" spans="1:8">
      <c r="A35" s="1"/>
      <c r="B35" s="4" t="s">
        <v>52</v>
      </c>
      <c r="C35" s="10">
        <f>IFERROR(VLOOKUP($B35,'[1]11市町別戸数'!$A:$G,7,FALSE),0)</f>
        <v>0</v>
      </c>
      <c r="D35" s="10">
        <f>IFERROR(VLOOKUP($B35,'[1]11市町別戸数'!$A:$G,3,FALSE),0)</f>
        <v>0</v>
      </c>
      <c r="E35" s="10">
        <f>IFERROR(VLOOKUP($B35,'[1]11市町別戸数'!$A:$G,4,FALSE),0)</f>
        <v>0</v>
      </c>
      <c r="F35" s="10">
        <f>IFERROR(VLOOKUP($B35,'[1]11市町別戸数'!$A:$G,5,FALSE),0)</f>
        <v>0</v>
      </c>
      <c r="G35" s="10">
        <f>IFERROR(VLOOKUP($B35,'[1]11市町別戸数'!$A:$G,6,FALSE),0)</f>
        <v>0</v>
      </c>
      <c r="H35" s="10">
        <f>IFERROR(VLOOKUP($B35,'[1]11市町別マンション戸数'!A:C,3,FALSE),0)</f>
        <v>0</v>
      </c>
    </row>
    <row r="36" spans="1:8">
      <c r="A36" s="1"/>
      <c r="B36" s="3" t="s">
        <v>50</v>
      </c>
      <c r="C36" s="10">
        <f>IFERROR(VLOOKUP($B36,'[1]11市町別戸数'!$A:$G,7,FALSE),0)</f>
        <v>0</v>
      </c>
      <c r="D36" s="10">
        <f>IFERROR(VLOOKUP($B36,'[1]11市町別戸数'!$A:$G,3,FALSE),0)</f>
        <v>0</v>
      </c>
      <c r="E36" s="10">
        <f>IFERROR(VLOOKUP($B36,'[1]11市町別戸数'!$A:$G,4,FALSE),0)</f>
        <v>0</v>
      </c>
      <c r="F36" s="10">
        <f>IFERROR(VLOOKUP($B36,'[1]11市町別戸数'!$A:$G,5,FALSE),0)</f>
        <v>0</v>
      </c>
      <c r="G36" s="10">
        <f>IFERROR(VLOOKUP($B36,'[1]11市町別戸数'!$A:$G,6,FALSE),0)</f>
        <v>0</v>
      </c>
      <c r="H36" s="10">
        <f>IFERROR(VLOOKUP($B36,'[1]11市町別マンション戸数'!A:C,3,FALSE),0)</f>
        <v>0</v>
      </c>
    </row>
    <row r="37" spans="1:8">
      <c r="A37" s="1"/>
      <c r="B37" s="3" t="s">
        <v>12</v>
      </c>
      <c r="C37" s="10">
        <f>IFERROR(VLOOKUP($B37,'[1]11市町別戸数'!$A:$G,7,FALSE),0)</f>
        <v>0</v>
      </c>
      <c r="D37" s="10">
        <f>IFERROR(VLOOKUP($B37,'[1]11市町別戸数'!$A:$G,3,FALSE),0)</f>
        <v>0</v>
      </c>
      <c r="E37" s="10">
        <f>IFERROR(VLOOKUP($B37,'[1]11市町別戸数'!$A:$G,4,FALSE),0)</f>
        <v>0</v>
      </c>
      <c r="F37" s="10">
        <f>IFERROR(VLOOKUP($B37,'[1]11市町別戸数'!$A:$G,5,FALSE),0)</f>
        <v>0</v>
      </c>
      <c r="G37" s="10">
        <f>IFERROR(VLOOKUP($B37,'[1]11市町別戸数'!$A:$G,6,FALSE),0)</f>
        <v>0</v>
      </c>
      <c r="H37" s="10">
        <f>IFERROR(VLOOKUP($B37,'[1]11市町別マンション戸数'!A:C,3,FALSE),0)</f>
        <v>0</v>
      </c>
    </row>
    <row r="38" spans="1:8">
      <c r="A38" s="1"/>
      <c r="B38" s="4" t="s">
        <v>30</v>
      </c>
      <c r="C38" s="10">
        <f>IFERROR(VLOOKUP($B38,'[1]11市町別戸数'!$A:$G,7,FALSE),0)</f>
        <v>1</v>
      </c>
      <c r="D38" s="10">
        <f>IFERROR(VLOOKUP($B38,'[1]11市町別戸数'!$A:$G,3,FALSE),0)</f>
        <v>1</v>
      </c>
      <c r="E38" s="10">
        <f>IFERROR(VLOOKUP($B38,'[1]11市町別戸数'!$A:$G,4,FALSE),0)</f>
        <v>0</v>
      </c>
      <c r="F38" s="10">
        <f>IFERROR(VLOOKUP($B38,'[1]11市町別戸数'!$A:$G,5,FALSE),0)</f>
        <v>0</v>
      </c>
      <c r="G38" s="10">
        <f>IFERROR(VLOOKUP($B38,'[1]11市町別戸数'!$A:$G,6,FALSE),0)</f>
        <v>0</v>
      </c>
      <c r="H38" s="10">
        <f>IFERROR(VLOOKUP($B38,'[1]11市町別マンション戸数'!A:C,3,FALSE),0)</f>
        <v>0</v>
      </c>
    </row>
    <row r="39" spans="1:8">
      <c r="A39" s="1"/>
      <c r="B39" s="3" t="s">
        <v>24</v>
      </c>
      <c r="C39" s="10">
        <f>IFERROR(VLOOKUP($B39,'[1]11市町別戸数'!$A:$G,7,FALSE),0)</f>
        <v>17</v>
      </c>
      <c r="D39" s="10">
        <f>IFERROR(VLOOKUP($B39,'[1]11市町別戸数'!$A:$G,3,FALSE),0)</f>
        <v>16</v>
      </c>
      <c r="E39" s="10">
        <f>IFERROR(VLOOKUP($B39,'[1]11市町別戸数'!$A:$G,4,FALSE),0)</f>
        <v>0</v>
      </c>
      <c r="F39" s="10">
        <f>IFERROR(VLOOKUP($B39,'[1]11市町別戸数'!$A:$G,5,FALSE),0)</f>
        <v>0</v>
      </c>
      <c r="G39" s="10">
        <f>IFERROR(VLOOKUP($B39,'[1]11市町別戸数'!$A:$G,6,FALSE),0)</f>
        <v>1</v>
      </c>
      <c r="H39" s="10">
        <f>IFERROR(VLOOKUP($B39,'[1]11市町別マンション戸数'!A:C,3,FALSE),0)</f>
        <v>0</v>
      </c>
    </row>
    <row r="40" spans="1:8">
      <c r="A40" s="1"/>
      <c r="B40" s="3" t="s">
        <v>44</v>
      </c>
      <c r="C40" s="10">
        <f>IFERROR(VLOOKUP($B40,'[1]11市町別戸数'!$A:$G,7,FALSE),0)</f>
        <v>23</v>
      </c>
      <c r="D40" s="10">
        <f>IFERROR(VLOOKUP($B40,'[1]11市町別戸数'!$A:$G,3,FALSE),0)</f>
        <v>7</v>
      </c>
      <c r="E40" s="10">
        <f>IFERROR(VLOOKUP($B40,'[1]11市町別戸数'!$A:$G,4,FALSE),0)</f>
        <v>12</v>
      </c>
      <c r="F40" s="10">
        <f>IFERROR(VLOOKUP($B40,'[1]11市町別戸数'!$A:$G,5,FALSE),0)</f>
        <v>0</v>
      </c>
      <c r="G40" s="10">
        <f>IFERROR(VLOOKUP($B40,'[1]11市町別戸数'!$A:$G,6,FALSE),0)</f>
        <v>4</v>
      </c>
      <c r="H40" s="10">
        <f>IFERROR(VLOOKUP($B40,'[1]11市町別マンション戸数'!A:C,3,FALSE),0)</f>
        <v>0</v>
      </c>
    </row>
    <row r="41" spans="1:8">
      <c r="A41" s="1"/>
      <c r="B41" s="3" t="s">
        <v>13</v>
      </c>
      <c r="C41" s="10">
        <f>IFERROR(VLOOKUP($B41,'[1]11市町別戸数'!$A:$G,7,FALSE),0)</f>
        <v>38</v>
      </c>
      <c r="D41" s="10">
        <f>IFERROR(VLOOKUP($B41,'[1]11市町別戸数'!$A:$G,3,FALSE),0)</f>
        <v>5</v>
      </c>
      <c r="E41" s="10">
        <f>IFERROR(VLOOKUP($B41,'[1]11市町別戸数'!$A:$G,4,FALSE),0)</f>
        <v>32</v>
      </c>
      <c r="F41" s="10">
        <f>IFERROR(VLOOKUP($B41,'[1]11市町別戸数'!$A:$G,5,FALSE),0)</f>
        <v>0</v>
      </c>
      <c r="G41" s="10">
        <f>IFERROR(VLOOKUP($B41,'[1]11市町別戸数'!$A:$G,6,FALSE),0)</f>
        <v>1</v>
      </c>
      <c r="H41" s="10">
        <f>IFERROR(VLOOKUP($B41,'[1]11市町別マンション戸数'!A:C,3,FALSE),0)</f>
        <v>0</v>
      </c>
    </row>
    <row r="42" spans="1:8">
      <c r="A42" s="1"/>
      <c r="B42" s="3" t="s">
        <v>3</v>
      </c>
      <c r="C42" s="10">
        <f>IFERROR(VLOOKUP($B42,'[1]11市町別戸数'!$A:$G,7,FALSE),0)</f>
        <v>72</v>
      </c>
      <c r="D42" s="10">
        <f>IFERROR(VLOOKUP($B42,'[1]11市町別戸数'!$A:$G,3,FALSE),0)</f>
        <v>7</v>
      </c>
      <c r="E42" s="10">
        <f>IFERROR(VLOOKUP($B42,'[1]11市町別戸数'!$A:$G,4,FALSE),0)</f>
        <v>65</v>
      </c>
      <c r="F42" s="10">
        <f>IFERROR(VLOOKUP($B42,'[1]11市町別戸数'!$A:$G,5,FALSE),0)</f>
        <v>0</v>
      </c>
      <c r="G42" s="10">
        <f>IFERROR(VLOOKUP($B42,'[1]11市町別戸数'!$A:$G,6,FALSE),0)</f>
        <v>0</v>
      </c>
      <c r="H42" s="10">
        <f>IFERROR(VLOOKUP($B42,'[1]11市町別マンション戸数'!A:C,3,FALSE),0)</f>
        <v>0</v>
      </c>
    </row>
    <row r="43" spans="1:8">
      <c r="A43" s="1"/>
      <c r="B43" s="3" t="s">
        <v>40</v>
      </c>
      <c r="C43" s="10">
        <f>IFERROR(VLOOKUP($B43,'[1]11市町別戸数'!$A:$G,7,FALSE),0)</f>
        <v>4</v>
      </c>
      <c r="D43" s="10">
        <f>IFERROR(VLOOKUP($B43,'[1]11市町別戸数'!$A:$G,3,FALSE),0)</f>
        <v>2</v>
      </c>
      <c r="E43" s="10">
        <f>IFERROR(VLOOKUP($B43,'[1]11市町別戸数'!$A:$G,4,FALSE),0)</f>
        <v>0</v>
      </c>
      <c r="F43" s="10">
        <f>IFERROR(VLOOKUP($B43,'[1]11市町別戸数'!$A:$G,5,FALSE),0)</f>
        <v>0</v>
      </c>
      <c r="G43" s="10">
        <f>IFERROR(VLOOKUP($B43,'[1]11市町別戸数'!$A:$G,6,FALSE),0)</f>
        <v>2</v>
      </c>
      <c r="H43" s="10">
        <f>IFERROR(VLOOKUP($B43,'[1]11市町別マンション戸数'!A:C,3,FALSE),0)</f>
        <v>0</v>
      </c>
    </row>
    <row r="44" spans="1:8">
      <c r="A44" s="1"/>
      <c r="B44" s="3" t="s">
        <v>1</v>
      </c>
      <c r="C44" s="10">
        <f>IFERROR(VLOOKUP($B44,'[1]11市町別戸数'!$A:$G,7,FALSE),0)</f>
        <v>1</v>
      </c>
      <c r="D44" s="10">
        <f>IFERROR(VLOOKUP($B44,'[1]11市町別戸数'!$A:$G,3,FALSE),0)</f>
        <v>1</v>
      </c>
      <c r="E44" s="10">
        <f>IFERROR(VLOOKUP($B44,'[1]11市町別戸数'!$A:$G,4,FALSE),0)</f>
        <v>0</v>
      </c>
      <c r="F44" s="10">
        <f>IFERROR(VLOOKUP($B44,'[1]11市町別戸数'!$A:$G,5,FALSE),0)</f>
        <v>0</v>
      </c>
      <c r="G44" s="10">
        <f>IFERROR(VLOOKUP($B44,'[1]11市町別戸数'!$A:$G,6,FALSE),0)</f>
        <v>0</v>
      </c>
      <c r="H44" s="10">
        <f>IFERROR(VLOOKUP($B44,'[1]11市町別マンション戸数'!A:C,3,FALSE),0)</f>
        <v>0</v>
      </c>
    </row>
    <row r="45" spans="1:8">
      <c r="A45" s="1"/>
      <c r="B45" s="5" t="s">
        <v>51</v>
      </c>
      <c r="C45" s="10">
        <f>IFERROR(VLOOKUP($B45,'[1]11市町別戸数'!$A:$G,7,FALSE),0)</f>
        <v>3</v>
      </c>
      <c r="D45" s="10">
        <f>IFERROR(VLOOKUP($B45,'[1]11市町別戸数'!$A:$G,3,FALSE),0)</f>
        <v>3</v>
      </c>
      <c r="E45" s="10">
        <f>IFERROR(VLOOKUP($B45,'[1]11市町別戸数'!$A:$G,4,FALSE),0)</f>
        <v>0</v>
      </c>
      <c r="F45" s="10">
        <f>IFERROR(VLOOKUP($B45,'[1]11市町別戸数'!$A:$G,5,FALSE),0)</f>
        <v>0</v>
      </c>
      <c r="G45" s="10">
        <f>IFERROR(VLOOKUP($B45,'[1]11市町別戸数'!$A:$G,6,FALSE),0)</f>
        <v>0</v>
      </c>
      <c r="H45" s="10">
        <f>IFERROR(VLOOKUP($B45,'[1]11市町別マンション戸数'!A:C,3,FALSE),0)</f>
        <v>0</v>
      </c>
    </row>
    <row r="46" spans="1:8">
      <c r="A46" s="1"/>
      <c r="B46" s="6" t="s">
        <v>19</v>
      </c>
      <c r="C46" s="10">
        <f t="shared" ref="C46:H46" si="2">SUM(C5:C45)-C8-C12</f>
        <v>1914</v>
      </c>
      <c r="D46" s="10">
        <f t="shared" si="2"/>
        <v>736</v>
      </c>
      <c r="E46" s="10">
        <f t="shared" si="2"/>
        <v>881</v>
      </c>
      <c r="F46" s="10">
        <f t="shared" si="2"/>
        <v>24</v>
      </c>
      <c r="G46" s="10">
        <f t="shared" si="2"/>
        <v>273</v>
      </c>
      <c r="H46" s="10">
        <f t="shared" si="2"/>
        <v>12</v>
      </c>
    </row>
    <row r="47" spans="1:8">
      <c r="A47" s="1"/>
    </row>
  </sheetData>
  <phoneticPr fontId="4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令和８年１月</vt:lpstr>
      <vt:lpstr>令和８年２月</vt:lpstr>
      <vt:lpstr>令和８年３月</vt:lpstr>
      <vt:lpstr>令和８年４月</vt:lpstr>
      <vt:lpstr>令和８年５月</vt:lpstr>
      <vt:lpstr>令和８年６月</vt:lpstr>
      <vt:lpstr>令和８年７月</vt:lpstr>
      <vt:lpstr>令和８年８月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2006-09-13T11:12:02Z</dcterms:created>
  <dcterms:modified xsi:type="dcterms:W3CDTF">2026-09-28T06:44:09Z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2.1.13.0</vt:lpwstr>
      <vt:lpwstr>3.1.10.0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2026-09-28T06:44:09Z</vt:filetime>
  </property>
</Properties>
</file>