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 tabRatio="771"/>
  </bookViews>
  <sheets>
    <sheet name="上水" sheetId="12" r:id="rId1"/>
    <sheet name="公共" sheetId="26" r:id="rId2"/>
    <sheet name="漁集" sheetId="27" r:id="rId3"/>
  </sheets>
  <externalReferences>
    <externalReference r:id="rId4"/>
    <externalReference r:id="rId5"/>
    <externalReference r:id="rId6"/>
    <externalReference r:id="rId7"/>
  </externalReferences>
  <definedNames>
    <definedName name="_xlnm.Criteria" localSheetId="0">#REF!</definedName>
    <definedName name="_xlnm.Criteria" localSheetId="1">#REF!</definedName>
    <definedName name="_xlnm.Criteria" localSheetId="2">#REF!</definedName>
    <definedName name="_xlnm.Print_Area" localSheetId="0">#REF!</definedName>
    <definedName name="_xlnm.Print_Area" localSheetId="1">#REF!</definedName>
    <definedName name="_xlnm.Print_Area" localSheetId="2">#REF!</definedName>
    <definedName name="業種名">[1]選択肢!$K$2:$K$19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<sst xmlns:r="http://schemas.openxmlformats.org/officeDocument/2006/relationships" xmlns="http://schemas.openxmlformats.org/spreadsheetml/2006/main" count="38" uniqueCount="38">
  <si>
    <t>（取組の概要及び効果）</t>
    <rPh sb="1" eb="2">
      <t>ト</t>
    </rPh>
    <rPh sb="2" eb="3">
      <t>ク</t>
    </rPh>
    <rPh sb="4" eb="6">
      <t>ガイヨウ</t>
    </rPh>
    <phoneticPr fontId="6"/>
  </si>
  <si>
    <t>（実施類型）</t>
    <rPh sb="1" eb="3">
      <t>ジッシ</t>
    </rPh>
    <rPh sb="3" eb="5">
      <t>ルイケイ</t>
    </rPh>
    <phoneticPr fontId="6"/>
  </si>
  <si>
    <t>事業名</t>
    <rPh sb="0" eb="2">
      <t>ジギョウ</t>
    </rPh>
    <rPh sb="2" eb="3">
      <t>メイ</t>
    </rPh>
    <phoneticPr fontId="6"/>
  </si>
  <si>
    <t>検討中</t>
    <rPh sb="0" eb="3">
      <t>ケントウチュウ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</si>
  <si>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</si>
  <si>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</si>
  <si>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</si>
  <si>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</si>
  <si>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</si>
  <si>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抜本的な改革の取組</t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</si>
  <si>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</si>
  <si>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</si>
  <si>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</si>
  <si>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</si>
  <si>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</si>
  <si>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実施予定</t>
    <rPh sb="0" eb="2">
      <t>ジッシ</t>
    </rPh>
    <rPh sb="2" eb="4">
      <t>ヨテイ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</si>
  <si>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</si>
  <si>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</si>
  <si>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</si>
  <si>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</si>
  <si>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（方式）</t>
    <rPh sb="1" eb="3">
      <t>ホウシキ</t>
    </rPh>
    <phoneticPr fontId="6"/>
  </si>
  <si>
    <t/>
  </si>
  <si>
    <t>管理の一体化</t>
    <rPh sb="0" eb="2">
      <t>カンリ</t>
    </rPh>
    <rPh sb="3" eb="6">
      <t>イッタイカ</t>
    </rPh>
    <phoneticPr fontId="6"/>
  </si>
  <si>
    <t>経営統合</t>
    <rPh sb="0" eb="2">
      <t>ケイエイ</t>
    </rPh>
    <rPh sb="2" eb="4">
      <t>トウゴウ</t>
    </rPh>
    <phoneticPr fontId="6"/>
  </si>
  <si>
    <t>広域化等</t>
    <rPh sb="0" eb="3">
      <t>コウイキカ</t>
    </rPh>
    <rPh sb="3" eb="4">
      <t>トウ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</si>
  <si>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</si>
  <si>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</si>
  <si>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</si>
  <si>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</si>
  <si>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</si>
  <si>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</si>
  <si>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</si>
  <si>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代行制</t>
    <rPh sb="0" eb="3">
      <t>ダイコウセイ</t>
    </rPh>
    <phoneticPr fontId="6"/>
  </si>
  <si>
    <t>利用料金制</t>
    <rPh sb="0" eb="2">
      <t>リヨウ</t>
    </rPh>
    <rPh sb="2" eb="5">
      <t>リョウキンセイ</t>
    </rPh>
    <phoneticPr fontId="6"/>
  </si>
  <si>
    <t>業種名</t>
    <rPh sb="0" eb="2">
      <t>ギョウシュ</t>
    </rPh>
    <rPh sb="2" eb="3">
      <t>メイ</t>
    </rPh>
    <phoneticPr fontId="6"/>
  </si>
  <si>
    <t>施設名</t>
    <rPh sb="0" eb="2">
      <t>シセツ</t>
    </rPh>
    <rPh sb="2" eb="3">
      <t>メイ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</si>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</sst>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theme="1"/>
      <name val="ＭＳ Ｐゴシック"/>
    </font>
    <font>
      <sz val="11"/>
      <color rgb="FF9C6500"/>
      <name val="ＭＳ Ｐゴシック"/>
    </font>
    <font>
      <u/>
      <sz val="10"/>
      <color theme="10"/>
      <name val="ＭＳ 明朝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rgb="FF006100"/>
      <name val="ＭＳ Ｐゴシック"/>
    </font>
    <font>
      <sz val="6"/>
      <color auto="1"/>
      <name val="ＭＳ Ｐゴシック"/>
    </font>
    <font>
      <sz val="8"/>
      <color theme="1"/>
      <name val="ＭＳ Ｐゴシック"/>
    </font>
    <font>
      <sz val="22"/>
      <color theme="1"/>
      <name val="ＭＳ Ｐゴシック"/>
    </font>
    <font>
      <sz val="18"/>
      <color theme="1"/>
      <name val="ＭＳ Ｐゴシック"/>
    </font>
    <font>
      <sz val="12"/>
      <color theme="1"/>
      <name val="ＭＳ Ｐゴシック"/>
    </font>
    <font>
      <b/>
      <sz val="18"/>
      <color theme="1"/>
      <name val="ＭＳ Ｐゴシック"/>
    </font>
    <font>
      <b/>
      <sz val="20"/>
      <color theme="1"/>
      <name val="ＭＳ Ｐゴシック"/>
    </font>
    <font>
      <sz val="20"/>
      <color theme="1"/>
      <name val="ＭＳ Ｐゴシック"/>
    </font>
    <font>
      <sz val="16"/>
      <color theme="1"/>
      <name val="ＭＳ Ｐゴシック"/>
    </font>
    <font>
      <sz val="24"/>
      <color theme="1"/>
      <name val="ＭＳ Ｐゴシック"/>
    </font>
    <font>
      <sz val="18"/>
      <color auto="1"/>
      <name val="ＭＳ Ｐゴシック"/>
    </font>
    <font>
      <b/>
      <sz val="16"/>
      <color theme="1"/>
      <name val="ＭＳ Ｐゴシック"/>
    </font>
    <font>
      <b/>
      <sz val="14"/>
      <color theme="1"/>
      <name val="ＭＳ Ｐゴシック"/>
    </font>
    <font>
      <b/>
      <sz val="24"/>
      <color theme="1"/>
      <name val="AR Pゴシック体M"/>
    </font>
    <font>
      <sz val="28"/>
      <color theme="1"/>
      <name val="ＭＳ Ｐゴシック"/>
    </font>
    <font>
      <b/>
      <sz val="17"/>
      <color theme="1"/>
      <name val="ＭＳ Ｐゴシック"/>
    </font>
    <font>
      <sz val="14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0" fillId="4" borderId="0" xfId="0" applyFont="1" applyFill="1">
      <alignment vertical="center"/>
    </xf>
    <xf numFmtId="0" fontId="14" fillId="4" borderId="0" xfId="0" applyFont="1" applyFill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3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4" borderId="0" xfId="0" applyFont="1" applyFill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2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0" fillId="4" borderId="6" xfId="0" applyFont="1" applyFill="1" applyBorder="1" applyAlignment="1">
      <alignment horizontal="left" wrapText="1"/>
    </xf>
    <xf numFmtId="0" fontId="11" fillId="4" borderId="0" xfId="0" applyFont="1" applyFill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3.xml" Id="rId6" /><Relationship Type="http://schemas.openxmlformats.org/officeDocument/2006/relationships/externalLink" Target="externalLinks/externalLink4.xml" Id="rId7" /><Relationship Type="http://schemas.openxmlformats.org/officeDocument/2006/relationships/theme" Target="theme/theme1.xml" Id="rId8" /><Relationship Type="http://schemas.openxmlformats.org/officeDocument/2006/relationships/sharedStrings" Target="sharedStrings.xml" Id="rId9" /><Relationship Type="http://schemas.openxmlformats.org/officeDocument/2006/relationships/styles" Target="styles.xml" Id="rId10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032700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835215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3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50</xdr:row>
      <xdr:rowOff>38100</xdr:rowOff>
    </xdr:from>
    <xdr:to xmlns:xdr="http://schemas.openxmlformats.org/drawingml/2006/spreadsheetDrawing">
      <xdr:col>19</xdr:col>
      <xdr:colOff>127000</xdr:colOff>
      <xdr:row>51</xdr:row>
      <xdr:rowOff>139700</xdr:rowOff>
    </xdr:to>
    <xdr:sp macro="" textlink="">
      <xdr:nvSpPr>
        <xdr:cNvPr id="41" name="右矢印 10"/>
        <xdr:cNvSpPr/>
      </xdr:nvSpPr>
      <xdr:spPr>
        <a:xfrm>
          <a:off x="3340100" y="1013841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126365</xdr:rowOff>
    </xdr:to>
    <xdr:sp macro="" textlink="">
      <xdr:nvSpPr>
        <xdr:cNvPr id="42" name="右矢印 11"/>
        <xdr:cNvSpPr/>
      </xdr:nvSpPr>
      <xdr:spPr>
        <a:xfrm>
          <a:off x="3340100" y="825182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37</xdr:row>
      <xdr:rowOff>112395</xdr:rowOff>
    </xdr:from>
    <xdr:to xmlns:xdr="http://schemas.openxmlformats.org/drawingml/2006/spreadsheetDrawing">
      <xdr:col>38</xdr:col>
      <xdr:colOff>115570</xdr:colOff>
      <xdr:row>40</xdr:row>
      <xdr:rowOff>62230</xdr:rowOff>
    </xdr:to>
    <xdr:sp macro="" textlink="">
      <xdr:nvSpPr>
        <xdr:cNvPr id="54" name="右矢印 23"/>
        <xdr:cNvSpPr/>
      </xdr:nvSpPr>
      <xdr:spPr>
        <a:xfrm>
          <a:off x="6948170" y="7592060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41645"/>
          <a:ext cx="495300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49</xdr:row>
      <xdr:rowOff>38100</xdr:rowOff>
    </xdr:from>
    <xdr:to xmlns:xdr="http://schemas.openxmlformats.org/drawingml/2006/spreadsheetDrawing"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992822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17" name="右矢印 16"/>
        <xdr:cNvSpPr/>
      </xdr:nvSpPr>
      <xdr:spPr>
        <a:xfrm>
          <a:off x="3340100" y="804862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03_&#35519;&#26619;&#31080;&#65288;R2&#25244;&#26412;&#25913;&#38761;&#35519;&#26619;&#65289;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03_&#35519;&#26619;&#31080;&#65288;R2&#25244;&#26412;&#25913;&#38761;&#35519;&#26619;&#65289;&#19979;&#27700;.xlsx" TargetMode="External" Id="rId1" /></Relationships>
</file>

<file path=xl/externalLinks/_rels/externalLink4.xml.rels>&#65279;<?xml version="1.0" encoding="utf-8"?><Relationships xmlns="http://schemas.openxmlformats.org/package/2006/relationships"><Relationship Type="http://schemas.openxmlformats.org/officeDocument/2006/relationships/externalLinkPath" Target="03_&#35519;&#26619;&#31080;&#65288;R2&#25244;&#26412;&#25913;&#38761;&#35519;&#26619;&#65289;(&#28417;&#25490;)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南伊豆町</v>
          </cell>
        </row>
        <row r="16"/>
        <row r="17">
          <cell r="F17" t="str">
            <v>水道事業</v>
          </cell>
          <cell r="W17" t="str">
            <v>―</v>
          </cell>
        </row>
        <row r="18"/>
        <row r="19">
          <cell r="F19" t="str">
            <v>ー</v>
          </cell>
        </row>
        <row r="20"/>
        <row r="21"/>
        <row r="22"/>
        <row r="23"/>
        <row r="24"/>
        <row r="25"/>
        <row r="26"/>
        <row r="27"/>
        <row r="28"/>
        <row r="29"/>
        <row r="30"/>
        <row r="31"/>
        <row r="32"/>
        <row r="33"/>
        <row r="34"/>
        <row r="35"/>
        <row r="36"/>
        <row r="37"/>
        <row r="38"/>
        <row r="39"/>
        <row r="40"/>
        <row r="41"/>
        <row r="42"/>
        <row r="43">
          <cell r="R43" t="str">
            <v>○</v>
          </cell>
          <cell r="X43" t="str">
            <v>○</v>
          </cell>
        </row>
        <row r="44"/>
        <row r="45"/>
        <row r="46"/>
        <row r="47"/>
        <row r="48"/>
        <row r="49"/>
        <row r="50"/>
        <row r="51"/>
        <row r="52"/>
        <row r="53"/>
        <row r="54"/>
        <row r="55"/>
        <row r="56"/>
        <row r="57"/>
        <row r="58"/>
        <row r="59"/>
        <row r="60"/>
        <row r="61"/>
        <row r="62"/>
        <row r="63"/>
        <row r="64"/>
        <row r="65"/>
        <row r="66"/>
        <row r="67"/>
        <row r="68"/>
        <row r="69"/>
        <row r="70"/>
        <row r="71"/>
        <row r="72"/>
        <row r="73"/>
        <row r="74"/>
        <row r="75"/>
        <row r="76"/>
        <row r="77"/>
        <row r="78"/>
        <row r="79"/>
        <row r="80"/>
        <row r="81"/>
        <row r="82"/>
        <row r="83"/>
        <row r="84"/>
        <row r="85"/>
        <row r="86"/>
        <row r="87"/>
        <row r="88"/>
        <row r="89"/>
        <row r="90"/>
        <row r="91"/>
        <row r="92"/>
        <row r="93"/>
        <row r="94"/>
        <row r="95"/>
        <row r="96"/>
        <row r="97"/>
        <row r="98"/>
        <row r="99"/>
        <row r="100"/>
        <row r="101"/>
        <row r="102"/>
        <row r="103"/>
        <row r="104"/>
        <row r="105"/>
        <row r="106"/>
        <row r="107"/>
        <row r="108"/>
        <row r="109"/>
        <row r="110"/>
        <row r="111"/>
        <row r="112"/>
        <row r="113"/>
        <row r="114"/>
        <row r="115"/>
        <row r="116"/>
        <row r="117"/>
        <row r="118"/>
        <row r="119"/>
        <row r="120"/>
        <row r="121"/>
        <row r="122"/>
        <row r="123"/>
        <row r="124"/>
        <row r="125"/>
        <row r="126"/>
        <row r="127"/>
        <row r="128"/>
        <row r="129"/>
        <row r="130"/>
        <row r="131"/>
        <row r="132"/>
        <row r="133"/>
        <row r="134"/>
        <row r="135"/>
        <row r="136"/>
        <row r="137"/>
        <row r="138"/>
        <row r="139"/>
        <row r="140"/>
        <row r="141"/>
        <row r="142"/>
        <row r="143"/>
        <row r="144"/>
        <row r="145"/>
        <row r="146"/>
        <row r="147"/>
        <row r="148"/>
        <row r="149"/>
        <row r="150"/>
        <row r="151"/>
        <row r="152"/>
        <row r="153"/>
        <row r="154">
          <cell r="B154" t="str">
            <v>概要：水道事業等財務会計システム共同化（クラウド化）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v>
          </cell>
        </row>
        <row r="155"/>
        <row r="156"/>
        <row r="157"/>
        <row r="158"/>
        <row r="159"/>
        <row r="160"/>
        <row r="161"/>
        <row r="162"/>
        <row r="163"/>
        <row r="164"/>
        <row r="165"/>
        <row r="166"/>
        <row r="167"/>
        <row r="168"/>
        <row r="169"/>
        <row r="170"/>
        <row r="171"/>
        <row r="172"/>
        <row r="173"/>
        <row r="174"/>
        <row r="175"/>
        <row r="176">
          <cell r="J176" t="str">
            <v>○</v>
          </cell>
        </row>
        <row r="177"/>
        <row r="178"/>
        <row r="179"/>
        <row r="180"/>
        <row r="181"/>
        <row r="182"/>
        <row r="183"/>
        <row r="184"/>
        <row r="185"/>
        <row r="186"/>
        <row r="187"/>
        <row r="188"/>
        <row r="189"/>
        <row r="190">
          <cell r="B190" t="str">
            <v>平成</v>
          </cell>
          <cell r="E190">
            <v>31</v>
          </cell>
        </row>
        <row r="191">
          <cell r="E191">
            <v>4</v>
          </cell>
        </row>
        <row r="192">
          <cell r="E192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南伊豆町</v>
          </cell>
        </row>
        <row r="16"/>
        <row r="17">
          <cell r="F17" t="str">
            <v>下水道事業</v>
          </cell>
          <cell r="W17" t="str">
            <v>公共下水道</v>
          </cell>
        </row>
        <row r="18"/>
        <row r="19">
          <cell r="F19" t="str">
            <v>ー</v>
          </cell>
        </row>
        <row r="20"/>
        <row r="21"/>
        <row r="22"/>
        <row r="23"/>
        <row r="24"/>
        <row r="25"/>
        <row r="26"/>
        <row r="27"/>
        <row r="28"/>
        <row r="29"/>
        <row r="30"/>
        <row r="31"/>
        <row r="32"/>
        <row r="33"/>
        <row r="34"/>
        <row r="35"/>
        <row r="36"/>
        <row r="37"/>
        <row r="38"/>
        <row r="39"/>
        <row r="40"/>
        <row r="41"/>
        <row r="42"/>
        <row r="43"/>
        <row r="44"/>
        <row r="45">
          <cell r="R45" t="str">
            <v>○</v>
          </cell>
          <cell r="X45" t="str">
            <v>○</v>
          </cell>
        </row>
        <row r="46"/>
        <row r="47"/>
        <row r="48"/>
        <row r="49"/>
        <row r="50"/>
        <row r="51"/>
        <row r="52"/>
        <row r="53"/>
        <row r="54"/>
        <row r="55"/>
        <row r="56"/>
        <row r="57"/>
        <row r="58"/>
        <row r="59"/>
        <row r="60"/>
        <row r="61"/>
        <row r="62"/>
        <row r="63"/>
        <row r="64"/>
        <row r="65"/>
        <row r="66"/>
        <row r="67"/>
        <row r="68"/>
        <row r="69"/>
        <row r="70"/>
        <row r="71"/>
        <row r="72"/>
        <row r="73"/>
        <row r="74"/>
        <row r="75"/>
        <row r="76"/>
        <row r="77"/>
        <row r="78"/>
        <row r="79"/>
        <row r="80"/>
        <row r="81"/>
        <row r="82"/>
        <row r="83"/>
        <row r="84"/>
        <row r="85"/>
        <row r="86"/>
        <row r="87"/>
        <row r="88"/>
        <row r="89"/>
        <row r="90"/>
        <row r="91"/>
        <row r="92"/>
        <row r="93"/>
        <row r="94"/>
        <row r="95"/>
        <row r="96"/>
        <row r="97"/>
        <row r="98"/>
        <row r="99"/>
        <row r="100"/>
        <row r="101"/>
        <row r="102"/>
        <row r="103"/>
        <row r="104"/>
        <row r="105"/>
        <row r="106"/>
        <row r="107"/>
        <row r="108"/>
        <row r="109"/>
        <row r="110"/>
        <row r="111"/>
        <row r="112"/>
        <row r="113"/>
        <row r="114"/>
        <row r="115"/>
        <row r="116"/>
        <row r="117"/>
        <row r="118"/>
        <row r="119"/>
        <row r="120"/>
        <row r="121"/>
        <row r="122"/>
        <row r="123"/>
        <row r="124"/>
        <row r="125"/>
        <row r="126"/>
        <row r="127"/>
        <row r="128"/>
        <row r="129"/>
        <row r="130"/>
        <row r="131"/>
        <row r="132"/>
        <row r="133"/>
        <row r="134"/>
        <row r="135"/>
        <row r="136"/>
        <row r="137"/>
        <row r="138"/>
        <row r="139"/>
        <row r="140"/>
        <row r="141"/>
        <row r="142"/>
        <row r="143"/>
        <row r="144"/>
        <row r="145"/>
        <row r="146"/>
        <row r="147"/>
        <row r="148"/>
        <row r="149"/>
        <row r="150"/>
        <row r="151"/>
        <row r="152"/>
        <row r="153"/>
        <row r="154"/>
        <row r="155"/>
        <row r="156"/>
        <row r="157"/>
        <row r="158"/>
        <row r="159"/>
        <row r="160"/>
        <row r="161"/>
        <row r="162"/>
        <row r="163"/>
        <row r="164"/>
        <row r="165"/>
        <row r="166"/>
        <row r="167"/>
        <row r="168"/>
        <row r="169"/>
        <row r="170"/>
        <row r="171"/>
        <row r="172"/>
        <row r="173"/>
        <row r="174"/>
        <row r="175"/>
        <row r="176"/>
        <row r="177"/>
        <row r="178"/>
        <row r="179"/>
        <row r="180"/>
        <row r="181"/>
        <row r="182"/>
        <row r="183"/>
        <row r="184"/>
        <row r="185"/>
        <row r="186"/>
        <row r="187"/>
        <row r="188"/>
        <row r="189"/>
        <row r="190"/>
        <row r="191"/>
        <row r="192"/>
        <row r="193"/>
        <row r="194"/>
        <row r="195"/>
        <row r="196"/>
        <row r="197"/>
        <row r="198"/>
        <row r="199"/>
        <row r="200"/>
        <row r="201"/>
        <row r="202"/>
        <row r="203"/>
        <row r="204"/>
        <row r="205"/>
        <row r="206"/>
        <row r="207"/>
        <row r="208"/>
        <row r="209"/>
        <row r="210"/>
        <row r="211"/>
        <row r="212"/>
        <row r="213"/>
        <row r="214"/>
        <row r="215"/>
        <row r="216"/>
        <row r="217"/>
        <row r="218"/>
        <row r="219"/>
        <row r="220"/>
        <row r="221"/>
        <row r="222"/>
        <row r="223"/>
        <row r="224"/>
        <row r="225"/>
        <row r="226"/>
        <row r="227"/>
        <row r="228"/>
        <row r="229"/>
        <row r="230"/>
        <row r="231"/>
        <row r="232"/>
        <row r="233"/>
        <row r="234"/>
        <row r="235"/>
        <row r="236"/>
        <row r="237"/>
        <row r="238"/>
        <row r="239"/>
        <row r="240"/>
        <row r="241"/>
        <row r="242"/>
        <row r="243"/>
        <row r="244"/>
        <row r="245"/>
        <row r="246"/>
        <row r="247"/>
        <row r="248"/>
        <row r="249"/>
        <row r="250"/>
        <row r="251"/>
        <row r="252"/>
        <row r="253"/>
        <row r="254"/>
        <row r="255"/>
        <row r="256"/>
        <row r="257"/>
        <row r="258"/>
        <row r="259"/>
        <row r="260"/>
        <row r="261"/>
        <row r="262"/>
        <row r="263"/>
        <row r="264"/>
        <row r="265"/>
        <row r="266"/>
        <row r="267"/>
        <row r="268"/>
        <row r="269"/>
        <row r="270"/>
        <row r="271"/>
        <row r="272"/>
        <row r="273"/>
        <row r="274"/>
        <row r="275"/>
        <row r="276"/>
        <row r="277"/>
        <row r="278"/>
        <row r="279"/>
        <row r="280"/>
        <row r="281"/>
        <row r="282"/>
        <row r="283"/>
        <row r="284"/>
        <row r="285"/>
        <row r="286"/>
        <row r="287"/>
        <row r="288"/>
        <row r="289"/>
        <row r="290"/>
        <row r="291"/>
        <row r="292"/>
        <row r="293"/>
        <row r="294"/>
        <row r="295"/>
        <row r="296"/>
        <row r="297"/>
        <row r="298"/>
        <row r="299"/>
        <row r="300"/>
        <row r="301"/>
        <row r="302"/>
        <row r="303"/>
        <row r="304"/>
        <row r="305"/>
        <row r="306"/>
        <row r="307"/>
        <row r="308"/>
        <row r="309"/>
        <row r="310"/>
        <row r="311"/>
        <row r="312"/>
        <row r="313"/>
        <row r="314">
          <cell r="B314" t="str">
            <v>　平成28年度までは、単年度での施設の維持管理業務委託を行ってきたが、平成29年度からは施設の計画整備・修繕業務を追加し、長期間（５年間）の包括民間委託契約を導入した。</v>
          </cell>
        </row>
        <row r="315"/>
        <row r="316"/>
        <row r="317"/>
        <row r="318"/>
        <row r="319"/>
        <row r="320">
          <cell r="B320" t="str">
            <v>下水を受け入れ、基準値以下まで処理して放流するための一連の業務、施設の運転管理業務、施設設備点検業務、物品管理業務、設備の計画整備・修繕業務等</v>
          </cell>
        </row>
        <row r="321"/>
        <row r="322"/>
        <row r="323"/>
        <row r="324"/>
        <row r="325"/>
        <row r="326">
          <cell r="B326" t="str">
            <v>平成</v>
          </cell>
          <cell r="E326">
            <v>29</v>
          </cell>
        </row>
        <row r="327">
          <cell r="E327">
            <v>4</v>
          </cell>
        </row>
        <row r="328">
          <cell r="E328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南伊豆町</v>
          </cell>
        </row>
        <row r="16"/>
        <row r="17">
          <cell r="F17" t="str">
            <v>下水道事業</v>
          </cell>
          <cell r="W17" t="str">
            <v>漁業集落排水施設</v>
          </cell>
        </row>
        <row r="18"/>
        <row r="19">
          <cell r="F19" t="str">
            <v>ー</v>
          </cell>
        </row>
        <row r="20"/>
        <row r="21"/>
        <row r="22"/>
        <row r="23"/>
        <row r="24"/>
        <row r="25"/>
        <row r="26"/>
        <row r="27"/>
        <row r="28"/>
        <row r="29"/>
        <row r="30"/>
        <row r="31"/>
        <row r="32"/>
        <row r="33"/>
        <row r="34"/>
        <row r="35"/>
        <row r="36"/>
        <row r="37"/>
        <row r="38"/>
        <row r="39"/>
        <row r="40"/>
        <row r="41"/>
        <row r="42"/>
        <row r="43"/>
        <row r="44">
          <cell r="R44" t="str">
            <v>○</v>
          </cell>
          <cell r="X44" t="str">
            <v>○</v>
          </cell>
        </row>
        <row r="45"/>
        <row r="46"/>
        <row r="47"/>
        <row r="48"/>
        <row r="49"/>
        <row r="50"/>
        <row r="51"/>
        <row r="52"/>
        <row r="53"/>
        <row r="54"/>
        <row r="55"/>
        <row r="56"/>
        <row r="57"/>
        <row r="58"/>
        <row r="59"/>
        <row r="60"/>
        <row r="61"/>
        <row r="62"/>
        <row r="63"/>
        <row r="64"/>
        <row r="65"/>
        <row r="66"/>
        <row r="67"/>
        <row r="68"/>
        <row r="69"/>
        <row r="70"/>
        <row r="71"/>
        <row r="72"/>
        <row r="73"/>
        <row r="74"/>
        <row r="75"/>
        <row r="76"/>
        <row r="77"/>
        <row r="78"/>
        <row r="79"/>
        <row r="80"/>
        <row r="81"/>
        <row r="82"/>
        <row r="83"/>
        <row r="84"/>
        <row r="85"/>
        <row r="86"/>
        <row r="87"/>
        <row r="88"/>
        <row r="89"/>
        <row r="90"/>
        <row r="91"/>
        <row r="92"/>
        <row r="93"/>
        <row r="94"/>
        <row r="95"/>
        <row r="96"/>
        <row r="97"/>
        <row r="98"/>
        <row r="99"/>
        <row r="100"/>
        <row r="101"/>
        <row r="102"/>
        <row r="103"/>
        <row r="104"/>
        <row r="105"/>
        <row r="106"/>
        <row r="107"/>
        <row r="108"/>
        <row r="109"/>
        <row r="110"/>
        <row r="111"/>
        <row r="112"/>
        <row r="113"/>
        <row r="114"/>
        <row r="115"/>
        <row r="116"/>
        <row r="117"/>
        <row r="118"/>
        <row r="119"/>
        <row r="120"/>
        <row r="121"/>
        <row r="122"/>
        <row r="123"/>
        <row r="124"/>
        <row r="125"/>
        <row r="126"/>
        <row r="127"/>
        <row r="128"/>
        <row r="129"/>
        <row r="130"/>
        <row r="131"/>
        <row r="132"/>
        <row r="133"/>
        <row r="134"/>
        <row r="135"/>
        <row r="136"/>
        <row r="137"/>
        <row r="138"/>
        <row r="139"/>
        <row r="140"/>
        <row r="141"/>
        <row r="142"/>
        <row r="143"/>
        <row r="144"/>
        <row r="145"/>
        <row r="146"/>
        <row r="147"/>
        <row r="148"/>
        <row r="149"/>
        <row r="150"/>
        <row r="151"/>
        <row r="152"/>
        <row r="153"/>
        <row r="154"/>
        <row r="155"/>
        <row r="156"/>
        <row r="157"/>
        <row r="158"/>
        <row r="159"/>
        <row r="160"/>
        <row r="161"/>
        <row r="162"/>
        <row r="163"/>
        <row r="164"/>
        <row r="165"/>
        <row r="166"/>
        <row r="167"/>
        <row r="168"/>
        <row r="169"/>
        <row r="170"/>
        <row r="171"/>
        <row r="172"/>
        <row r="173"/>
        <row r="174"/>
        <row r="175"/>
        <row r="176"/>
        <row r="177"/>
        <row r="178"/>
        <row r="179"/>
        <row r="180"/>
        <row r="181"/>
        <row r="182"/>
        <row r="183"/>
        <row r="184"/>
        <row r="185"/>
        <row r="186"/>
        <row r="187"/>
        <row r="188"/>
        <row r="189"/>
        <row r="190"/>
        <row r="191"/>
        <row r="192"/>
        <row r="193"/>
        <row r="194"/>
        <row r="195"/>
        <row r="196"/>
        <row r="197"/>
        <row r="198"/>
        <row r="199"/>
        <row r="200"/>
        <row r="201"/>
        <row r="202"/>
        <row r="203"/>
        <row r="204"/>
        <row r="205"/>
        <row r="206"/>
        <row r="207"/>
        <row r="208"/>
        <row r="209"/>
        <row r="210"/>
        <row r="211"/>
        <row r="212"/>
        <row r="213"/>
        <row r="214"/>
        <row r="215"/>
        <row r="216"/>
        <row r="217"/>
        <row r="218"/>
        <row r="219"/>
        <row r="220"/>
        <row r="221"/>
        <row r="222"/>
        <row r="223"/>
        <row r="224"/>
        <row r="225"/>
        <row r="226"/>
        <row r="227"/>
        <row r="228"/>
        <row r="229"/>
        <row r="230"/>
        <row r="231"/>
        <row r="232"/>
        <row r="233"/>
        <row r="234"/>
        <row r="235"/>
        <row r="236"/>
        <row r="237"/>
        <row r="238"/>
        <row r="239"/>
        <row r="240"/>
        <row r="241"/>
        <row r="242"/>
        <row r="243"/>
        <row r="244"/>
        <row r="245"/>
        <row r="246"/>
        <row r="247"/>
        <row r="248"/>
        <row r="249"/>
        <row r="250"/>
        <row r="251"/>
        <row r="252"/>
        <row r="253"/>
        <row r="254"/>
        <row r="255"/>
        <row r="256"/>
        <row r="257"/>
        <row r="258"/>
        <row r="259"/>
        <row r="260"/>
        <row r="261"/>
        <row r="262"/>
        <row r="263"/>
        <row r="264"/>
        <row r="265"/>
        <row r="266">
          <cell r="B266" t="str">
            <v>　指定管理者制度導入以前から、地元区集落に施設の管理委託を行っており、平成18年度当初から入間、子浦、中木の３漁港、平成21年度から妻良漁港が指定管理者制度を導入している。</v>
          </cell>
        </row>
        <row r="267"/>
        <row r="268"/>
        <row r="269"/>
        <row r="270"/>
        <row r="271"/>
        <row r="272">
          <cell r="G272" t="str">
            <v>○</v>
          </cell>
          <cell r="U272" t="str">
            <v>平成</v>
          </cell>
          <cell r="X272">
            <v>18</v>
          </cell>
        </row>
        <row r="273">
          <cell r="X273">
            <v>4</v>
          </cell>
        </row>
        <row r="274">
          <cell r="X274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2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3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2:BR55"/>
  <sheetViews>
    <sheetView showGridLines="0" tabSelected="1" view="pageBreakPreview" zoomScale="55" zoomScaleNormal="70" zoomScaleSheetLayoutView="55" workbookViewId="0">
      <selection activeCell="CD26" sqref="CD26"/>
    </sheetView>
  </sheetViews>
  <sheetFormatPr defaultColWidth="2.875" defaultRowHeight="12.6" customHeight="1"/>
  <cols>
    <col min="1" max="70" width="2.5" customWidth="1"/>
  </cols>
  <sheetData>
    <row r="1" spans="3:70" ht="15.6" customHeight="1"/>
    <row r="2" spans="3:70" ht="15.6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ht="15.6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ht="15.6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2"/>
      <c r="AR6" s="122"/>
      <c r="AS6" s="122"/>
      <c r="AT6" s="122"/>
      <c r="AU6" s="122"/>
      <c r="AV6" s="122"/>
      <c r="AW6" s="122"/>
      <c r="AX6" s="122"/>
      <c r="AY6" s="122"/>
    </row>
    <row r="7" spans="3:70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2"/>
      <c r="AR7" s="122"/>
      <c r="AS7" s="122"/>
      <c r="AT7" s="122"/>
      <c r="AU7" s="122"/>
      <c r="AV7" s="122"/>
      <c r="AW7" s="122"/>
      <c r="AX7" s="122"/>
      <c r="AY7" s="122"/>
    </row>
    <row r="8" spans="3:70" ht="15.6" customHeight="1"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6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6"/>
      <c r="BF8" s="3" t="s">
        <v>35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64"/>
    </row>
    <row r="9" spans="3:70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17"/>
      <c r="AO9" s="66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117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64"/>
    </row>
    <row r="10" spans="3:70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18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1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64"/>
    </row>
    <row r="11" spans="3:70" ht="15.6" customHeight="1">
      <c r="C11" s="5" t="str">
        <f>IF(COUNTIF([2]回答表!K15,"*")&gt;0,[2]回答表!K15,"")</f>
        <v>南伊豆町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f>IF(COUNTIF([2]回答表!F17,"*")&gt;0,[2]回答表!F17,"")</f>
        <v>水道事業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6"/>
      <c r="AO11" s="120" t="str">
        <f>IF(COUNTIF([2]回答表!W17,"*")&gt;0,[2]回答表!W17,"")</f>
        <v>―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6"/>
      <c r="BF11" s="5" t="str">
        <f>IF(COUNTIF([2]回答表!F19,"*")&gt;0,[2]回答表!F19,"")</f>
        <v>ー</v>
      </c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2"/>
    </row>
    <row r="12" spans="3:70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80"/>
      <c r="AI12" s="80"/>
      <c r="AJ12" s="80"/>
      <c r="AK12" s="80"/>
      <c r="AL12" s="80"/>
      <c r="AM12" s="80"/>
      <c r="AN12" s="117"/>
      <c r="AO12" s="66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117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2"/>
    </row>
    <row r="13" spans="3:70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18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1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2"/>
    </row>
    <row r="14" spans="3:70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58"/>
      <c r="BR17" s="168"/>
    </row>
    <row r="18" spans="1:70" ht="15.6" customHeight="1">
      <c r="C18" s="7"/>
      <c r="D18" s="15" t="s">
        <v>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5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59"/>
      <c r="BR18" s="168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6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59"/>
      <c r="BR19" s="168"/>
    </row>
    <row r="20" spans="1:70" ht="13.35" customHeight="1"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5" t="s">
        <v>26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27"/>
      <c r="BA20" s="130"/>
      <c r="BB20" s="131" t="s">
        <v>4</v>
      </c>
      <c r="BC20" s="136"/>
      <c r="BD20" s="136"/>
      <c r="BE20" s="136"/>
      <c r="BF20" s="136"/>
      <c r="BG20" s="136"/>
      <c r="BH20" s="136"/>
      <c r="BI20" s="153"/>
      <c r="BJ20" s="155"/>
      <c r="BK20" s="159"/>
      <c r="BR20" s="168"/>
    </row>
    <row r="21" spans="1:70" ht="13.3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6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28"/>
      <c r="BA21" s="130"/>
      <c r="BB21" s="132"/>
      <c r="BC21" s="137"/>
      <c r="BD21" s="137"/>
      <c r="BE21" s="137"/>
      <c r="BF21" s="137"/>
      <c r="BG21" s="137"/>
      <c r="BH21" s="137"/>
      <c r="BJ21" s="156"/>
      <c r="BK21" s="159"/>
      <c r="BR21" s="168"/>
    </row>
    <row r="22" spans="1:70" ht="13.3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7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29"/>
      <c r="BA22" s="93"/>
      <c r="BB22" s="132"/>
      <c r="BC22" s="137"/>
      <c r="BD22" s="137"/>
      <c r="BE22" s="137"/>
      <c r="BF22" s="137"/>
      <c r="BG22" s="137"/>
      <c r="BH22" s="137"/>
      <c r="BJ22" s="156"/>
      <c r="BK22" s="159"/>
      <c r="BR22" s="168"/>
    </row>
    <row r="23" spans="1:70" ht="31.3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8" t="s">
        <v>7</v>
      </c>
      <c r="Z23" s="102"/>
      <c r="AA23" s="102"/>
      <c r="AB23" s="102"/>
      <c r="AC23" s="102"/>
      <c r="AD23" s="102"/>
      <c r="AE23" s="108"/>
      <c r="AF23" s="98" t="s">
        <v>10</v>
      </c>
      <c r="AG23" s="102"/>
      <c r="AH23" s="102"/>
      <c r="AI23" s="102"/>
      <c r="AJ23" s="102"/>
      <c r="AK23" s="102"/>
      <c r="AL23" s="108"/>
      <c r="AM23" s="98" t="s">
        <v>27</v>
      </c>
      <c r="AN23" s="102"/>
      <c r="AO23" s="102"/>
      <c r="AP23" s="102"/>
      <c r="AQ23" s="102"/>
      <c r="AR23" s="102"/>
      <c r="AS23" s="108"/>
      <c r="AT23" s="98" t="s">
        <v>28</v>
      </c>
      <c r="AU23" s="102"/>
      <c r="AV23" s="102"/>
      <c r="AW23" s="102"/>
      <c r="AX23" s="102"/>
      <c r="AY23" s="102"/>
      <c r="AZ23" s="108"/>
      <c r="BA23" s="93"/>
      <c r="BB23" s="133"/>
      <c r="BC23" s="138"/>
      <c r="BD23" s="138"/>
      <c r="BE23" s="138"/>
      <c r="BF23" s="138"/>
      <c r="BG23" s="138"/>
      <c r="BH23" s="138"/>
      <c r="BI23" s="154"/>
      <c r="BJ23" s="157"/>
      <c r="BK23" s="159"/>
      <c r="BR23" s="168"/>
    </row>
    <row r="24" spans="1:70" ht="15.6" customHeight="1">
      <c r="C24" s="7"/>
      <c r="D24" s="20" t="str">
        <f>IF([2]回答表!R41="○","○","")</f>
        <v/>
      </c>
      <c r="E24" s="37"/>
      <c r="F24" s="37"/>
      <c r="G24" s="37"/>
      <c r="H24" s="37"/>
      <c r="I24" s="37"/>
      <c r="J24" s="44"/>
      <c r="K24" s="20" t="str">
        <f>IF([2]回答表!R42="○","○","")</f>
        <v/>
      </c>
      <c r="L24" s="37"/>
      <c r="M24" s="37"/>
      <c r="N24" s="37"/>
      <c r="O24" s="37"/>
      <c r="P24" s="37"/>
      <c r="Q24" s="44"/>
      <c r="R24" s="20" t="str">
        <f>IF([2]回答表!R43="○","○","")</f>
        <v>○</v>
      </c>
      <c r="S24" s="37"/>
      <c r="T24" s="37"/>
      <c r="U24" s="37"/>
      <c r="V24" s="37"/>
      <c r="W24" s="37"/>
      <c r="X24" s="44"/>
      <c r="Y24" s="20" t="str">
        <f>IF([2]回答表!R44="○","○","")</f>
        <v/>
      </c>
      <c r="Z24" s="37"/>
      <c r="AA24" s="37"/>
      <c r="AB24" s="37"/>
      <c r="AC24" s="37"/>
      <c r="AD24" s="37"/>
      <c r="AE24" s="44"/>
      <c r="AF24" s="20" t="str">
        <f>IF([2]回答表!R45="○","○","")</f>
        <v/>
      </c>
      <c r="AG24" s="37"/>
      <c r="AH24" s="37"/>
      <c r="AI24" s="37"/>
      <c r="AJ24" s="37"/>
      <c r="AK24" s="37"/>
      <c r="AL24" s="44"/>
      <c r="AM24" s="20" t="str">
        <f>IF([2]回答表!R46="○","○","")</f>
        <v/>
      </c>
      <c r="AN24" s="37"/>
      <c r="AO24" s="37"/>
      <c r="AP24" s="37"/>
      <c r="AQ24" s="37"/>
      <c r="AR24" s="37"/>
      <c r="AS24" s="44"/>
      <c r="AT24" s="20" t="str">
        <f>IF([2]回答表!R47="○","○","")</f>
        <v/>
      </c>
      <c r="AU24" s="37"/>
      <c r="AV24" s="37"/>
      <c r="AW24" s="37"/>
      <c r="AX24" s="37"/>
      <c r="AY24" s="37"/>
      <c r="AZ24" s="44"/>
      <c r="BA24" s="93"/>
      <c r="BB24" s="74" t="str">
        <f>IF([2]回答表!R48="○","○","")</f>
        <v/>
      </c>
      <c r="BC24" s="88"/>
      <c r="BD24" s="88"/>
      <c r="BE24" s="88"/>
      <c r="BF24" s="88"/>
      <c r="BG24" s="88"/>
      <c r="BH24" s="88"/>
      <c r="BI24" s="153"/>
      <c r="BJ24" s="155"/>
      <c r="BK24" s="159"/>
      <c r="BR24" s="168"/>
    </row>
    <row r="25" spans="1:70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J25" s="156"/>
      <c r="BK25" s="159"/>
      <c r="BR25" s="168"/>
    </row>
    <row r="26" spans="1:70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154"/>
      <c r="BJ26" s="157"/>
      <c r="BK26" s="159"/>
      <c r="BR26" s="168"/>
    </row>
    <row r="27" spans="1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0"/>
      <c r="BR27" s="168"/>
    </row>
    <row r="28" spans="1:70" ht="15.6" customHeight="1">
      <c r="BR28" s="1"/>
    </row>
    <row r="29" spans="1:70" ht="15.6" customHeight="1">
      <c r="BR29" s="169"/>
    </row>
    <row r="30" spans="1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R30" s="1"/>
    </row>
    <row r="31" spans="1:70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5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39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65"/>
    </row>
    <row r="33" spans="3:69" ht="15.6" customHeight="1"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3"/>
      <c r="Y33" s="93"/>
      <c r="Z33" s="93"/>
      <c r="AA33" s="104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19"/>
      <c r="AO33" s="106"/>
      <c r="AP33" s="121"/>
      <c r="AQ33" s="121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40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19"/>
      <c r="BQ33" s="166"/>
    </row>
    <row r="34" spans="3:69" ht="15.6" customHeight="1">
      <c r="C34" s="10"/>
      <c r="D34" s="25" t="s">
        <v>12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30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4"/>
      <c r="BC34" s="140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19"/>
      <c r="BQ34" s="166"/>
    </row>
    <row r="35" spans="3:69" ht="15.6" customHeight="1"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5"/>
      <c r="BC35" s="140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105"/>
      <c r="BO35" s="105"/>
      <c r="BP35" s="119"/>
      <c r="BQ35" s="166"/>
    </row>
    <row r="36" spans="3:69" ht="15.6" customHeight="1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3"/>
      <c r="Y36" s="93"/>
      <c r="Z36" s="93"/>
      <c r="AA36" s="104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19"/>
      <c r="AO36" s="106"/>
      <c r="AP36" s="121"/>
      <c r="AQ36" s="121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40"/>
      <c r="BD36" s="104"/>
      <c r="BE36" s="104"/>
      <c r="BF36" s="104"/>
      <c r="BG36" s="104"/>
      <c r="BH36" s="104"/>
      <c r="BI36" s="104"/>
      <c r="BJ36" s="104"/>
      <c r="BK36" s="104"/>
      <c r="BL36" s="104"/>
      <c r="BM36" s="105"/>
      <c r="BN36" s="105"/>
      <c r="BO36" s="105"/>
      <c r="BP36" s="119"/>
      <c r="BQ36" s="166"/>
    </row>
    <row r="37" spans="3:69" ht="18.75"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1</v>
      </c>
      <c r="V37" s="85"/>
      <c r="W37" s="92"/>
      <c r="X37" s="94"/>
      <c r="Y37" s="94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92"/>
      <c r="AL37" s="92"/>
      <c r="AM37" s="71" t="s">
        <v>0</v>
      </c>
      <c r="AN37" s="24"/>
      <c r="AO37" s="24"/>
      <c r="AP37" s="24"/>
      <c r="AQ37" s="24"/>
      <c r="AR37" s="24"/>
      <c r="AS37" s="105"/>
      <c r="AT37" s="92"/>
      <c r="AU37" s="92"/>
      <c r="AV37" s="92"/>
      <c r="AW37" s="92"/>
      <c r="AX37" s="92"/>
      <c r="AY37" s="92"/>
      <c r="AZ37" s="92"/>
      <c r="BA37" s="92"/>
      <c r="BB37" s="92"/>
      <c r="BC37" s="141"/>
      <c r="BD37" s="105"/>
      <c r="BE37" s="144" t="s">
        <v>11</v>
      </c>
      <c r="BF37" s="149"/>
      <c r="BG37" s="149"/>
      <c r="BH37" s="149"/>
      <c r="BI37" s="149"/>
      <c r="BJ37" s="149"/>
      <c r="BK37" s="149"/>
      <c r="BL37" s="105"/>
      <c r="BM37" s="105"/>
      <c r="BN37" s="105"/>
      <c r="BO37" s="105"/>
      <c r="BP37" s="119"/>
      <c r="BQ37" s="166"/>
    </row>
    <row r="38" spans="3:69" ht="19.350000000000001" customHeight="1">
      <c r="C38" s="10"/>
      <c r="D38" s="27" t="s">
        <v>13</v>
      </c>
      <c r="E38" s="27"/>
      <c r="F38" s="27"/>
      <c r="G38" s="27"/>
      <c r="H38" s="27"/>
      <c r="I38" s="27"/>
      <c r="J38" s="27"/>
      <c r="K38" s="27"/>
      <c r="L38" s="27"/>
      <c r="M38" s="27"/>
      <c r="N38" s="47" t="str">
        <f>IF([2]回答表!F17="水道事業",IF([2]回答表!X43="○","○",""),"")</f>
        <v>○</v>
      </c>
      <c r="O38" s="52"/>
      <c r="P38" s="52"/>
      <c r="Q38" s="57"/>
      <c r="R38" s="24"/>
      <c r="S38" s="24"/>
      <c r="T38" s="24"/>
      <c r="U38" s="72" t="s">
        <v>23</v>
      </c>
      <c r="V38" s="86"/>
      <c r="W38" s="86"/>
      <c r="X38" s="86"/>
      <c r="Y38" s="86"/>
      <c r="Z38" s="86"/>
      <c r="AA38" s="86"/>
      <c r="AB38" s="86"/>
      <c r="AC38" s="72" t="s">
        <v>25</v>
      </c>
      <c r="AD38" s="86"/>
      <c r="AE38" s="86"/>
      <c r="AF38" s="86"/>
      <c r="AG38" s="86"/>
      <c r="AH38" s="86"/>
      <c r="AI38" s="86"/>
      <c r="AJ38" s="109"/>
      <c r="AK38" s="114"/>
      <c r="AL38" s="114"/>
      <c r="AM38" s="75" t="str">
        <f>IF([2]回答表!F17="水道事業",IF([2]回答表!X43="○",[2]回答表!B154,IF([2]回答表!AA43="○",[2]回答表!B201,"")),"")</f>
        <v>概要：水道事業等財務会計システム共同化（クラウド化）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111"/>
      <c r="BC38" s="106"/>
      <c r="BD38" s="104"/>
      <c r="BE38" s="145" t="str">
        <f>IF([2]回答表!F17="水道事業",IF([2]回答表!X43="○",[2]回答表!B190,IF([2]回答表!AA43="○",[2]回答表!B238,"")),"")</f>
        <v>平成</v>
      </c>
      <c r="BF38" s="150"/>
      <c r="BG38" s="150"/>
      <c r="BH38" s="150"/>
      <c r="BI38" s="145"/>
      <c r="BJ38" s="150"/>
      <c r="BK38" s="150"/>
      <c r="BL38" s="150"/>
      <c r="BM38" s="145"/>
      <c r="BN38" s="150"/>
      <c r="BO38" s="150"/>
      <c r="BP38" s="161"/>
      <c r="BQ38" s="166"/>
    </row>
    <row r="39" spans="3:69" ht="19.350000000000001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3"/>
      <c r="V39" s="87"/>
      <c r="W39" s="87"/>
      <c r="X39" s="87"/>
      <c r="Y39" s="87"/>
      <c r="Z39" s="87"/>
      <c r="AA39" s="87"/>
      <c r="AB39" s="87"/>
      <c r="AC39" s="73"/>
      <c r="AD39" s="87"/>
      <c r="AE39" s="87"/>
      <c r="AF39" s="87"/>
      <c r="AG39" s="87"/>
      <c r="AH39" s="87"/>
      <c r="AI39" s="87"/>
      <c r="AJ39" s="110"/>
      <c r="AK39" s="114"/>
      <c r="AL39" s="114"/>
      <c r="AM39" s="76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112"/>
      <c r="BC39" s="106"/>
      <c r="BD39" s="104"/>
      <c r="BE39" s="146"/>
      <c r="BF39" s="151"/>
      <c r="BG39" s="151"/>
      <c r="BH39" s="151"/>
      <c r="BI39" s="146"/>
      <c r="BJ39" s="151"/>
      <c r="BK39" s="151"/>
      <c r="BL39" s="151"/>
      <c r="BM39" s="146"/>
      <c r="BN39" s="151"/>
      <c r="BO39" s="151"/>
      <c r="BP39" s="162"/>
      <c r="BQ39" s="166"/>
    </row>
    <row r="40" spans="3:69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4"/>
      <c r="V40" s="88"/>
      <c r="W40" s="88"/>
      <c r="X40" s="88"/>
      <c r="Y40" s="88"/>
      <c r="Z40" s="88"/>
      <c r="AA40" s="88"/>
      <c r="AB40" s="107"/>
      <c r="AC40" s="74"/>
      <c r="AD40" s="88"/>
      <c r="AE40" s="88"/>
      <c r="AF40" s="88"/>
      <c r="AG40" s="88"/>
      <c r="AH40" s="88"/>
      <c r="AI40" s="88"/>
      <c r="AJ40" s="107"/>
      <c r="AK40" s="114"/>
      <c r="AL40" s="114"/>
      <c r="AM40" s="76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112"/>
      <c r="BC40" s="106"/>
      <c r="BD40" s="104"/>
      <c r="BE40" s="146"/>
      <c r="BF40" s="151"/>
      <c r="BG40" s="151"/>
      <c r="BH40" s="151"/>
      <c r="BI40" s="146"/>
      <c r="BJ40" s="151"/>
      <c r="BK40" s="151"/>
      <c r="BL40" s="151"/>
      <c r="BM40" s="146"/>
      <c r="BN40" s="151"/>
      <c r="BO40" s="151"/>
      <c r="BP40" s="162"/>
      <c r="BQ40" s="166"/>
    </row>
    <row r="41" spans="3:69" ht="15.6" customHeight="1"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20"/>
      <c r="V41" s="37"/>
      <c r="W41" s="37"/>
      <c r="X41" s="37"/>
      <c r="Y41" s="37"/>
      <c r="Z41" s="37"/>
      <c r="AA41" s="37"/>
      <c r="AB41" s="44"/>
      <c r="AC41" s="20"/>
      <c r="AD41" s="37"/>
      <c r="AE41" s="37"/>
      <c r="AF41" s="37"/>
      <c r="AG41" s="37"/>
      <c r="AH41" s="37"/>
      <c r="AI41" s="37"/>
      <c r="AJ41" s="44"/>
      <c r="AK41" s="114"/>
      <c r="AL41" s="114"/>
      <c r="AM41" s="76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112"/>
      <c r="BC41" s="106"/>
      <c r="BD41" s="104"/>
      <c r="BE41" s="146">
        <f>IF([2]回答表!F17="水道事業",IF([2]回答表!X43="○",[2]回答表!E190,IF([2]回答表!AA43="○",[2]回答表!E238,"")),"")</f>
        <v>31</v>
      </c>
      <c r="BF41" s="151"/>
      <c r="BG41" s="151"/>
      <c r="BH41" s="151"/>
      <c r="BI41" s="146">
        <f>IF([2]回答表!F17="水道事業",IF([2]回答表!X43="○",[2]回答表!E191,IF([2]回答表!AA43="○",[2]回答表!E239,"")),"")</f>
        <v>4</v>
      </c>
      <c r="BJ41" s="151"/>
      <c r="BK41" s="151"/>
      <c r="BL41" s="151"/>
      <c r="BM41" s="146">
        <f>IF([2]回答表!F17="水道事業",IF([2]回答表!X43="○",[2]回答表!E192,IF([2]回答表!AA43="○",[2]回答表!E240,"")),"")</f>
        <v>1</v>
      </c>
      <c r="BN41" s="151"/>
      <c r="BO41" s="151"/>
      <c r="BP41" s="162"/>
      <c r="BQ41" s="166"/>
    </row>
    <row r="42" spans="3:69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6"/>
      <c r="W42" s="36"/>
      <c r="X42" s="36"/>
      <c r="Y42" s="36"/>
      <c r="Z42" s="36"/>
      <c r="AA42" s="36"/>
      <c r="AB42" s="45"/>
      <c r="AC42" s="21"/>
      <c r="AD42" s="36"/>
      <c r="AE42" s="36"/>
      <c r="AF42" s="36"/>
      <c r="AG42" s="36"/>
      <c r="AH42" s="36"/>
      <c r="AI42" s="36"/>
      <c r="AJ42" s="45"/>
      <c r="AK42" s="114"/>
      <c r="AL42" s="114"/>
      <c r="AM42" s="76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112"/>
      <c r="BC42" s="106"/>
      <c r="BD42" s="106"/>
      <c r="BE42" s="146"/>
      <c r="BF42" s="151"/>
      <c r="BG42" s="151"/>
      <c r="BH42" s="151"/>
      <c r="BI42" s="146"/>
      <c r="BJ42" s="151"/>
      <c r="BK42" s="151"/>
      <c r="BL42" s="151"/>
      <c r="BM42" s="146"/>
      <c r="BN42" s="151"/>
      <c r="BO42" s="151"/>
      <c r="BP42" s="162"/>
      <c r="BQ42" s="166"/>
    </row>
    <row r="43" spans="3:69" ht="19.350000000000001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2" t="s">
        <v>19</v>
      </c>
      <c r="V43" s="86"/>
      <c r="W43" s="86"/>
      <c r="X43" s="86"/>
      <c r="Y43" s="86"/>
      <c r="Z43" s="86"/>
      <c r="AA43" s="86"/>
      <c r="AB43" s="86"/>
      <c r="AC43" s="72" t="s">
        <v>22</v>
      </c>
      <c r="AD43" s="86"/>
      <c r="AE43" s="86"/>
      <c r="AF43" s="86"/>
      <c r="AG43" s="86"/>
      <c r="AH43" s="86"/>
      <c r="AI43" s="86"/>
      <c r="AJ43" s="109"/>
      <c r="AK43" s="114"/>
      <c r="AL43" s="114"/>
      <c r="AM43" s="76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112"/>
      <c r="BC43" s="106"/>
      <c r="BD43" s="104"/>
      <c r="BE43" s="146"/>
      <c r="BF43" s="151"/>
      <c r="BG43" s="151"/>
      <c r="BH43" s="151"/>
      <c r="BI43" s="146"/>
      <c r="BJ43" s="151"/>
      <c r="BK43" s="151"/>
      <c r="BL43" s="151"/>
      <c r="BM43" s="146"/>
      <c r="BN43" s="151"/>
      <c r="BO43" s="151"/>
      <c r="BP43" s="162"/>
      <c r="BQ43" s="166"/>
    </row>
    <row r="44" spans="3:69" ht="19.350000000000001" customHeight="1">
      <c r="C44" s="10"/>
      <c r="D44" s="29" t="s">
        <v>15</v>
      </c>
      <c r="E44" s="27"/>
      <c r="F44" s="27"/>
      <c r="G44" s="27"/>
      <c r="H44" s="27"/>
      <c r="I44" s="27"/>
      <c r="J44" s="27"/>
      <c r="K44" s="27"/>
      <c r="L44" s="27"/>
      <c r="M44" s="46"/>
      <c r="N44" s="47" t="str">
        <f>IF([2]回答表!F17="水道事業",IF([2]回答表!AA43="○","○",""),"")</f>
        <v/>
      </c>
      <c r="O44" s="52"/>
      <c r="P44" s="52"/>
      <c r="Q44" s="57"/>
      <c r="R44" s="24"/>
      <c r="S44" s="24"/>
      <c r="T44" s="24"/>
      <c r="U44" s="73"/>
      <c r="V44" s="87"/>
      <c r="W44" s="87"/>
      <c r="X44" s="87"/>
      <c r="Y44" s="87"/>
      <c r="Z44" s="87"/>
      <c r="AA44" s="87"/>
      <c r="AB44" s="87"/>
      <c r="AC44" s="73"/>
      <c r="AD44" s="87"/>
      <c r="AE44" s="87"/>
      <c r="AF44" s="87"/>
      <c r="AG44" s="87"/>
      <c r="AH44" s="87"/>
      <c r="AI44" s="87"/>
      <c r="AJ44" s="110"/>
      <c r="AK44" s="114"/>
      <c r="AL44" s="114"/>
      <c r="AM44" s="76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112"/>
      <c r="BC44" s="106"/>
      <c r="BD44" s="143"/>
      <c r="BE44" s="146"/>
      <c r="BF44" s="151"/>
      <c r="BG44" s="151"/>
      <c r="BH44" s="151"/>
      <c r="BI44" s="146"/>
      <c r="BJ44" s="151"/>
      <c r="BK44" s="151"/>
      <c r="BL44" s="151"/>
      <c r="BM44" s="146"/>
      <c r="BN44" s="151"/>
      <c r="BO44" s="151"/>
      <c r="BP44" s="162"/>
      <c r="BQ44" s="166"/>
    </row>
    <row r="45" spans="3:69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4"/>
      <c r="V45" s="88"/>
      <c r="W45" s="88"/>
      <c r="X45" s="88"/>
      <c r="Y45" s="88"/>
      <c r="Z45" s="88"/>
      <c r="AA45" s="88"/>
      <c r="AB45" s="107"/>
      <c r="AC45" s="74" t="str">
        <f>IF([2]回答表!F17="水道事業",IF([2]回答表!X43="○",[2]回答表!J176,IF([2]回答表!AA43="○",[2]回答表!J223,"")),"")</f>
        <v>○</v>
      </c>
      <c r="AD45" s="88"/>
      <c r="AE45" s="88"/>
      <c r="AF45" s="88"/>
      <c r="AG45" s="88"/>
      <c r="AH45" s="88"/>
      <c r="AI45" s="88"/>
      <c r="AJ45" s="107"/>
      <c r="AK45" s="114"/>
      <c r="AL45" s="114"/>
      <c r="AM45" s="76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112"/>
      <c r="BC45" s="106"/>
      <c r="BD45" s="143"/>
      <c r="BE45" s="146" t="s">
        <v>5</v>
      </c>
      <c r="BF45" s="151"/>
      <c r="BG45" s="151"/>
      <c r="BH45" s="151"/>
      <c r="BI45" s="146" t="s">
        <v>16</v>
      </c>
      <c r="BJ45" s="151"/>
      <c r="BK45" s="151"/>
      <c r="BL45" s="151"/>
      <c r="BM45" s="146" t="s">
        <v>17</v>
      </c>
      <c r="BN45" s="151"/>
      <c r="BO45" s="151"/>
      <c r="BP45" s="162"/>
      <c r="BQ45" s="166"/>
    </row>
    <row r="46" spans="3:69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53"/>
      <c r="P46" s="53"/>
      <c r="Q46" s="58"/>
      <c r="R46" s="24"/>
      <c r="S46" s="24"/>
      <c r="T46" s="24"/>
      <c r="U46" s="20"/>
      <c r="V46" s="37"/>
      <c r="W46" s="37"/>
      <c r="X46" s="37"/>
      <c r="Y46" s="37"/>
      <c r="Z46" s="37"/>
      <c r="AA46" s="37"/>
      <c r="AB46" s="44"/>
      <c r="AC46" s="20"/>
      <c r="AD46" s="37"/>
      <c r="AE46" s="37"/>
      <c r="AF46" s="37"/>
      <c r="AG46" s="37"/>
      <c r="AH46" s="37"/>
      <c r="AI46" s="37"/>
      <c r="AJ46" s="44"/>
      <c r="AK46" s="114"/>
      <c r="AL46" s="114"/>
      <c r="AM46" s="76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112"/>
      <c r="BC46" s="106"/>
      <c r="BD46" s="143"/>
      <c r="BE46" s="146"/>
      <c r="BF46" s="151"/>
      <c r="BG46" s="151"/>
      <c r="BH46" s="151"/>
      <c r="BI46" s="146"/>
      <c r="BJ46" s="151"/>
      <c r="BK46" s="151"/>
      <c r="BL46" s="151"/>
      <c r="BM46" s="146"/>
      <c r="BN46" s="151"/>
      <c r="BO46" s="151"/>
      <c r="BP46" s="162"/>
      <c r="BQ46" s="166"/>
    </row>
    <row r="47" spans="3:69" ht="15.6" customHeight="1"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24"/>
      <c r="S47" s="24"/>
      <c r="T47" s="24"/>
      <c r="U47" s="21"/>
      <c r="V47" s="36"/>
      <c r="W47" s="36"/>
      <c r="X47" s="36"/>
      <c r="Y47" s="36"/>
      <c r="Z47" s="36"/>
      <c r="AA47" s="36"/>
      <c r="AB47" s="45"/>
      <c r="AC47" s="21"/>
      <c r="AD47" s="36"/>
      <c r="AE47" s="36"/>
      <c r="AF47" s="36"/>
      <c r="AG47" s="36"/>
      <c r="AH47" s="36"/>
      <c r="AI47" s="36"/>
      <c r="AJ47" s="45"/>
      <c r="AK47" s="114"/>
      <c r="AL47" s="114"/>
      <c r="AM47" s="77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113"/>
      <c r="BC47" s="106"/>
      <c r="BD47" s="143"/>
      <c r="BE47" s="147"/>
      <c r="BF47" s="152"/>
      <c r="BG47" s="152"/>
      <c r="BH47" s="152"/>
      <c r="BI47" s="147"/>
      <c r="BJ47" s="152"/>
      <c r="BK47" s="152"/>
      <c r="BL47" s="152"/>
      <c r="BM47" s="147"/>
      <c r="BN47" s="152"/>
      <c r="BO47" s="152"/>
      <c r="BP47" s="163"/>
      <c r="BQ47" s="166"/>
    </row>
    <row r="48" spans="3:69" ht="15.6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51"/>
      <c r="O48" s="51"/>
      <c r="P48" s="51"/>
      <c r="Q48" s="51"/>
      <c r="R48" s="24"/>
      <c r="S48" s="24"/>
      <c r="T48" s="24"/>
      <c r="U48" s="24"/>
      <c r="V48" s="24"/>
      <c r="W48" s="24"/>
      <c r="X48" s="93"/>
      <c r="Y48" s="93"/>
      <c r="Z48" s="93"/>
      <c r="AA48" s="105"/>
      <c r="AB48" s="105"/>
      <c r="AC48" s="105"/>
      <c r="AD48" s="105"/>
      <c r="AE48" s="105"/>
      <c r="AF48" s="105"/>
      <c r="AG48" s="105"/>
      <c r="AH48" s="105"/>
      <c r="AI48" s="105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66"/>
    </row>
    <row r="49" spans="1:70" ht="18.600000000000001" customHeight="1"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1"/>
      <c r="O49" s="51"/>
      <c r="P49" s="51"/>
      <c r="Q49" s="51"/>
      <c r="R49" s="24"/>
      <c r="S49" s="24"/>
      <c r="T49" s="24"/>
      <c r="U49" s="71" t="s">
        <v>29</v>
      </c>
      <c r="V49" s="24"/>
      <c r="W49" s="24"/>
      <c r="X49" s="24"/>
      <c r="Y49" s="24"/>
      <c r="Z49" s="24"/>
      <c r="AA49" s="105"/>
      <c r="AB49" s="92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71" t="s">
        <v>18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93"/>
      <c r="BQ49" s="166"/>
    </row>
    <row r="50" spans="1:70" ht="15.6" customHeight="1">
      <c r="C50" s="10"/>
      <c r="D50" s="27" t="s">
        <v>3</v>
      </c>
      <c r="E50" s="27"/>
      <c r="F50" s="27"/>
      <c r="G50" s="27"/>
      <c r="H50" s="27"/>
      <c r="I50" s="27"/>
      <c r="J50" s="27"/>
      <c r="K50" s="27"/>
      <c r="L50" s="27"/>
      <c r="M50" s="46"/>
      <c r="N50" s="47" t="str">
        <f>IF([2]回答表!F17="水道事業",IF([2]回答表!AD43="○","○",""),"")</f>
        <v/>
      </c>
      <c r="O50" s="52"/>
      <c r="P50" s="52"/>
      <c r="Q50" s="57"/>
      <c r="R50" s="24"/>
      <c r="S50" s="24"/>
      <c r="T50" s="24"/>
      <c r="U50" s="75" t="str">
        <f>IF([2]回答表!F17="水道事業",IF([2]回答表!AD43="○",[2]回答表!B249,""),"")</f>
        <v/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1"/>
      <c r="AK50" s="115"/>
      <c r="AL50" s="115"/>
      <c r="AM50" s="75" t="str">
        <f>IF([2]回答表!F17="水道事業",IF([2]回答表!AD43="○",[2]回答表!B255,""),"")</f>
        <v/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1"/>
      <c r="BQ50" s="166"/>
    </row>
    <row r="51" spans="1:70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2"/>
      <c r="AK51" s="115"/>
      <c r="AL51" s="115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2"/>
      <c r="BQ51" s="166"/>
    </row>
    <row r="52" spans="1:70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8"/>
      <c r="O52" s="53"/>
      <c r="P52" s="53"/>
      <c r="Q52" s="58"/>
      <c r="R52" s="24"/>
      <c r="S52" s="24"/>
      <c r="T52" s="24"/>
      <c r="U52" s="76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112"/>
      <c r="AK52" s="115"/>
      <c r="AL52" s="115"/>
      <c r="AM52" s="76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112"/>
      <c r="BQ52" s="166"/>
    </row>
    <row r="53" spans="1:70" ht="15.6" customHeight="1">
      <c r="C53" s="10"/>
      <c r="D53" s="27"/>
      <c r="E53" s="27"/>
      <c r="F53" s="27"/>
      <c r="G53" s="27"/>
      <c r="H53" s="27"/>
      <c r="I53" s="27"/>
      <c r="J53" s="27"/>
      <c r="K53" s="27"/>
      <c r="L53" s="27"/>
      <c r="M53" s="46"/>
      <c r="N53" s="49"/>
      <c r="O53" s="54"/>
      <c r="P53" s="54"/>
      <c r="Q53" s="59"/>
      <c r="R53" s="24"/>
      <c r="S53" s="24"/>
      <c r="T53" s="24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3"/>
      <c r="AK53" s="115"/>
      <c r="AL53" s="115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3"/>
      <c r="BQ53" s="166"/>
    </row>
    <row r="54" spans="1:70" ht="15.6" customHeight="1"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67"/>
    </row>
    <row r="55" spans="1:70" ht="15.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</sheetData>
  <mergeCells count="55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U38:AB39"/>
    <mergeCell ref="AC38:AJ39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D44:M47"/>
    <mergeCell ref="N44:Q47"/>
    <mergeCell ref="U45:AB47"/>
    <mergeCell ref="AC45:AJ47"/>
    <mergeCell ref="BE45:BH47"/>
    <mergeCell ref="BI45:BL47"/>
    <mergeCell ref="BM45:BP47"/>
    <mergeCell ref="D50:M53"/>
    <mergeCell ref="N50:Q53"/>
    <mergeCell ref="U50:AJ53"/>
    <mergeCell ref="AM50:BP53"/>
    <mergeCell ref="AM38:BB47"/>
  </mergeCells>
  <phoneticPr fontId="6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2:BR55"/>
  <sheetViews>
    <sheetView showGridLines="0" view="pageBreakPreview" zoomScale="55" zoomScaleNormal="70" zoomScaleSheetLayoutView="55" workbookViewId="0">
      <selection activeCell="A56" sqref="A56:XFD132"/>
    </sheetView>
  </sheetViews>
  <sheetFormatPr defaultColWidth="2.75" defaultRowHeight="12.6" customHeight="1"/>
  <cols>
    <col min="1" max="70" width="2.5" customWidth="1"/>
  </cols>
  <sheetData>
    <row r="1" spans="3:70" ht="15.6" customHeight="1"/>
    <row r="2" spans="3:70" ht="15.6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ht="15.6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ht="15.6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2"/>
      <c r="AR6" s="122"/>
      <c r="AS6" s="122"/>
      <c r="AT6" s="122"/>
      <c r="AU6" s="122"/>
      <c r="AV6" s="122"/>
      <c r="AW6" s="122"/>
      <c r="AX6" s="122"/>
      <c r="AY6" s="122"/>
    </row>
    <row r="7" spans="3:70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2"/>
      <c r="AR7" s="122"/>
      <c r="AS7" s="122"/>
      <c r="AT7" s="122"/>
      <c r="AU7" s="122"/>
      <c r="AV7" s="122"/>
      <c r="AW7" s="122"/>
      <c r="AX7" s="122"/>
      <c r="AY7" s="122"/>
    </row>
    <row r="8" spans="3:70" ht="15.6" customHeight="1"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6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6"/>
      <c r="BF8" s="3" t="s">
        <v>35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64"/>
    </row>
    <row r="9" spans="3:70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17"/>
      <c r="AO9" s="66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117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64"/>
    </row>
    <row r="10" spans="3:70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18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1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64"/>
    </row>
    <row r="11" spans="3:70" ht="15.6" customHeight="1">
      <c r="C11" s="5" t="str">
        <f>IF(COUNTIF([3]回答表!K15,"*")&gt;0,[3]回答表!K15,"")</f>
        <v>南伊豆町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f>IF(COUNTIF([3]回答表!F17,"*")&gt;0,[3]回答表!F17,"")</f>
        <v>下水道事業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6"/>
      <c r="AO11" s="120" t="str">
        <f>IF(COUNTIF([3]回答表!W17,"*")&gt;0,[3]回答表!W17,"")</f>
        <v>公共下水道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6"/>
      <c r="BF11" s="5" t="str">
        <f>IF(COUNTIF([3]回答表!F19,"*")&gt;0,[3]回答表!F19,"")</f>
        <v>ー</v>
      </c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2"/>
    </row>
    <row r="12" spans="3:70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80"/>
      <c r="AI12" s="80"/>
      <c r="AJ12" s="80"/>
      <c r="AK12" s="80"/>
      <c r="AL12" s="80"/>
      <c r="AM12" s="80"/>
      <c r="AN12" s="117"/>
      <c r="AO12" s="66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117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2"/>
    </row>
    <row r="13" spans="3:70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18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1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2"/>
    </row>
    <row r="14" spans="3:70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58"/>
      <c r="BR17" s="168"/>
    </row>
    <row r="18" spans="1:70" ht="15.6" customHeight="1">
      <c r="C18" s="7"/>
      <c r="D18" s="15" t="s">
        <v>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5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59"/>
      <c r="BR18" s="168"/>
    </row>
    <row r="19" spans="1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6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59"/>
      <c r="BR19" s="168"/>
    </row>
    <row r="20" spans="1:70" ht="13.15" customHeight="1"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5" t="s">
        <v>26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27"/>
      <c r="BA20" s="130"/>
      <c r="BB20" s="131" t="s">
        <v>4</v>
      </c>
      <c r="BC20" s="136"/>
      <c r="BD20" s="136"/>
      <c r="BE20" s="136"/>
      <c r="BF20" s="136"/>
      <c r="BG20" s="136"/>
      <c r="BH20" s="136"/>
      <c r="BI20" s="153"/>
      <c r="BJ20" s="155"/>
      <c r="BK20" s="159"/>
      <c r="BR20" s="168"/>
    </row>
    <row r="21" spans="1:70" ht="13.1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6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28"/>
      <c r="BA21" s="130"/>
      <c r="BB21" s="132"/>
      <c r="BC21" s="137"/>
      <c r="BD21" s="137"/>
      <c r="BE21" s="137"/>
      <c r="BF21" s="137"/>
      <c r="BG21" s="137"/>
      <c r="BH21" s="137"/>
      <c r="BJ21" s="156"/>
      <c r="BK21" s="159"/>
      <c r="BR21" s="168"/>
    </row>
    <row r="22" spans="1:70" ht="13.1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7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29"/>
      <c r="BA22" s="93"/>
      <c r="BB22" s="132"/>
      <c r="BC22" s="137"/>
      <c r="BD22" s="137"/>
      <c r="BE22" s="137"/>
      <c r="BF22" s="137"/>
      <c r="BG22" s="137"/>
      <c r="BH22" s="137"/>
      <c r="BJ22" s="156"/>
      <c r="BK22" s="159"/>
      <c r="BR22" s="168"/>
    </row>
    <row r="23" spans="1:70" ht="31.1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8" t="s">
        <v>7</v>
      </c>
      <c r="Z23" s="102"/>
      <c r="AA23" s="102"/>
      <c r="AB23" s="102"/>
      <c r="AC23" s="102"/>
      <c r="AD23" s="102"/>
      <c r="AE23" s="108"/>
      <c r="AF23" s="98" t="s">
        <v>10</v>
      </c>
      <c r="AG23" s="102"/>
      <c r="AH23" s="102"/>
      <c r="AI23" s="102"/>
      <c r="AJ23" s="102"/>
      <c r="AK23" s="102"/>
      <c r="AL23" s="108"/>
      <c r="AM23" s="98" t="s">
        <v>27</v>
      </c>
      <c r="AN23" s="102"/>
      <c r="AO23" s="102"/>
      <c r="AP23" s="102"/>
      <c r="AQ23" s="102"/>
      <c r="AR23" s="102"/>
      <c r="AS23" s="108"/>
      <c r="AT23" s="98" t="s">
        <v>28</v>
      </c>
      <c r="AU23" s="102"/>
      <c r="AV23" s="102"/>
      <c r="AW23" s="102"/>
      <c r="AX23" s="102"/>
      <c r="AY23" s="102"/>
      <c r="AZ23" s="108"/>
      <c r="BA23" s="93"/>
      <c r="BB23" s="133"/>
      <c r="BC23" s="138"/>
      <c r="BD23" s="138"/>
      <c r="BE23" s="138"/>
      <c r="BF23" s="138"/>
      <c r="BG23" s="138"/>
      <c r="BH23" s="138"/>
      <c r="BI23" s="154"/>
      <c r="BJ23" s="157"/>
      <c r="BK23" s="159"/>
      <c r="BR23" s="168"/>
    </row>
    <row r="24" spans="1:70" ht="15.6" customHeight="1">
      <c r="C24" s="7"/>
      <c r="D24" s="20" t="str">
        <f>IF([3]回答表!R41="○","○","")</f>
        <v/>
      </c>
      <c r="E24" s="37"/>
      <c r="F24" s="37"/>
      <c r="G24" s="37"/>
      <c r="H24" s="37"/>
      <c r="I24" s="37"/>
      <c r="J24" s="44"/>
      <c r="K24" s="20" t="str">
        <f>IF([3]回答表!R42="○","○","")</f>
        <v/>
      </c>
      <c r="L24" s="37"/>
      <c r="M24" s="37"/>
      <c r="N24" s="37"/>
      <c r="O24" s="37"/>
      <c r="P24" s="37"/>
      <c r="Q24" s="44"/>
      <c r="R24" s="20" t="str">
        <f>IF([3]回答表!R43="○","○","")</f>
        <v/>
      </c>
      <c r="S24" s="37"/>
      <c r="T24" s="37"/>
      <c r="U24" s="37"/>
      <c r="V24" s="37"/>
      <c r="W24" s="37"/>
      <c r="X24" s="44"/>
      <c r="Y24" s="20" t="str">
        <f>IF([3]回答表!R44="○","○","")</f>
        <v/>
      </c>
      <c r="Z24" s="37"/>
      <c r="AA24" s="37"/>
      <c r="AB24" s="37"/>
      <c r="AC24" s="37"/>
      <c r="AD24" s="37"/>
      <c r="AE24" s="44"/>
      <c r="AF24" s="20" t="str">
        <f>IF([3]回答表!R45="○","○","")</f>
        <v>○</v>
      </c>
      <c r="AG24" s="37"/>
      <c r="AH24" s="37"/>
      <c r="AI24" s="37"/>
      <c r="AJ24" s="37"/>
      <c r="AK24" s="37"/>
      <c r="AL24" s="44"/>
      <c r="AM24" s="20" t="str">
        <f>IF([3]回答表!R46="○","○","")</f>
        <v/>
      </c>
      <c r="AN24" s="37"/>
      <c r="AO24" s="37"/>
      <c r="AP24" s="37"/>
      <c r="AQ24" s="37"/>
      <c r="AR24" s="37"/>
      <c r="AS24" s="44"/>
      <c r="AT24" s="20" t="str">
        <f>IF([3]回答表!R47="○","○","")</f>
        <v/>
      </c>
      <c r="AU24" s="37"/>
      <c r="AV24" s="37"/>
      <c r="AW24" s="37"/>
      <c r="AX24" s="37"/>
      <c r="AY24" s="37"/>
      <c r="AZ24" s="44"/>
      <c r="BA24" s="93"/>
      <c r="BB24" s="74" t="str">
        <f>IF([3]回答表!R48="○","○","")</f>
        <v/>
      </c>
      <c r="BC24" s="88"/>
      <c r="BD24" s="88"/>
      <c r="BE24" s="88"/>
      <c r="BF24" s="88"/>
      <c r="BG24" s="88"/>
      <c r="BH24" s="88"/>
      <c r="BI24" s="153"/>
      <c r="BJ24" s="155"/>
      <c r="BK24" s="159"/>
      <c r="BR24" s="168"/>
    </row>
    <row r="25" spans="1:70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J25" s="156"/>
      <c r="BK25" s="159"/>
      <c r="BR25" s="168"/>
    </row>
    <row r="26" spans="1:70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154"/>
      <c r="BJ26" s="157"/>
      <c r="BK26" s="159"/>
      <c r="BR26" s="168"/>
    </row>
    <row r="27" spans="1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0"/>
      <c r="BR27" s="168"/>
    </row>
    <row r="28" spans="1:70" ht="15.6" customHeight="1">
      <c r="BR28" s="1"/>
    </row>
    <row r="29" spans="1:70" ht="15.6" customHeight="1">
      <c r="BR29" s="169"/>
    </row>
    <row r="30" spans="1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R30" s="1"/>
    </row>
    <row r="31" spans="1:70" ht="15.6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ht="15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39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65"/>
      <c r="BR32" s="1"/>
    </row>
    <row r="33" spans="1:70" ht="15.6" customHeight="1">
      <c r="A33" s="1"/>
      <c r="B33" s="1"/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3"/>
      <c r="Y33" s="93"/>
      <c r="Z33" s="93"/>
      <c r="AA33" s="104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19"/>
      <c r="AO33" s="106"/>
      <c r="AP33" s="121"/>
      <c r="AQ33" s="121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40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19"/>
      <c r="BQ33" s="166"/>
      <c r="BR33" s="1"/>
    </row>
    <row r="34" spans="1:70" ht="15.6" customHeight="1">
      <c r="A34" s="1"/>
      <c r="B34" s="1"/>
      <c r="C34" s="10"/>
      <c r="D34" s="25" t="s">
        <v>12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37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34"/>
      <c r="BC34" s="140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19"/>
      <c r="BQ34" s="166"/>
      <c r="BR34" s="1"/>
    </row>
    <row r="35" spans="1:70" ht="15.6" customHeight="1">
      <c r="A35" s="1"/>
      <c r="B35" s="1"/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35"/>
      <c r="BC35" s="140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105"/>
      <c r="BO35" s="105"/>
      <c r="BP35" s="119"/>
      <c r="BQ35" s="166"/>
      <c r="BR35" s="1"/>
    </row>
    <row r="36" spans="1:70" ht="15.6" customHeight="1">
      <c r="A36" s="1"/>
      <c r="B36" s="1"/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3"/>
      <c r="Y36" s="93"/>
      <c r="Z36" s="93"/>
      <c r="AA36" s="104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19"/>
      <c r="AO36" s="106"/>
      <c r="AP36" s="121"/>
      <c r="AQ36" s="121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40"/>
      <c r="BD36" s="104"/>
      <c r="BE36" s="104"/>
      <c r="BF36" s="104"/>
      <c r="BG36" s="104"/>
      <c r="BH36" s="104"/>
      <c r="BI36" s="104"/>
      <c r="BJ36" s="104"/>
      <c r="BK36" s="104"/>
      <c r="BL36" s="104"/>
      <c r="BM36" s="105"/>
      <c r="BN36" s="105"/>
      <c r="BO36" s="105"/>
      <c r="BP36" s="119"/>
      <c r="BQ36" s="166"/>
      <c r="BR36" s="1"/>
    </row>
    <row r="37" spans="1:70" ht="19.149999999999999" customHeight="1">
      <c r="A37" s="1"/>
      <c r="B37" s="1"/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0</v>
      </c>
      <c r="V37" s="24"/>
      <c r="W37" s="24"/>
      <c r="X37" s="24"/>
      <c r="Y37" s="24"/>
      <c r="Z37" s="24"/>
      <c r="AA37" s="105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183" t="s">
        <v>36</v>
      </c>
      <c r="AO37" s="105"/>
      <c r="AP37" s="105"/>
      <c r="AQ37" s="105"/>
      <c r="AR37" s="105"/>
      <c r="AS37" s="105"/>
      <c r="AT37" s="105"/>
      <c r="AU37" s="105"/>
      <c r="AV37" s="105"/>
      <c r="AW37" s="105"/>
      <c r="AX37" s="85"/>
      <c r="AY37" s="71"/>
      <c r="AZ37" s="71"/>
      <c r="BA37" s="190"/>
      <c r="BB37" s="190"/>
      <c r="BC37" s="140"/>
      <c r="BD37" s="104"/>
      <c r="BE37" s="144" t="s">
        <v>11</v>
      </c>
      <c r="BF37" s="149"/>
      <c r="BG37" s="149"/>
      <c r="BH37" s="149"/>
      <c r="BI37" s="149"/>
      <c r="BJ37" s="149"/>
      <c r="BK37" s="149"/>
      <c r="BL37" s="105"/>
      <c r="BM37" s="105"/>
      <c r="BN37" s="105"/>
      <c r="BO37" s="105"/>
      <c r="BP37" s="85"/>
      <c r="BQ37" s="166"/>
      <c r="BR37" s="1"/>
    </row>
    <row r="38" spans="1:70" ht="15.6" customHeight="1">
      <c r="A38" s="1"/>
      <c r="B38" s="1"/>
      <c r="C38" s="10"/>
      <c r="D38" s="60" t="s">
        <v>13</v>
      </c>
      <c r="E38" s="63"/>
      <c r="F38" s="63"/>
      <c r="G38" s="63"/>
      <c r="H38" s="63"/>
      <c r="I38" s="63"/>
      <c r="J38" s="63"/>
      <c r="K38" s="63"/>
      <c r="L38" s="63"/>
      <c r="M38" s="134"/>
      <c r="N38" s="47" t="str">
        <f>IF([3]回答表!X45="○","○","")</f>
        <v>○</v>
      </c>
      <c r="O38" s="52"/>
      <c r="P38" s="52"/>
      <c r="Q38" s="57"/>
      <c r="R38" s="24"/>
      <c r="S38" s="24"/>
      <c r="T38" s="24"/>
      <c r="U38" s="75" t="str">
        <f>IF([3]回答表!X45="○",[3]回答表!B314,IF([3]回答表!AA45="○",[3]回答表!B337,""))</f>
        <v>　平成28年度までは、単年度での施設の維持管理業務委託を行ってきたが、平成29年度からは施設の計画整備・修繕業務を追加し、長期間（５年間）の包括民間委託契約を導入した。</v>
      </c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111"/>
      <c r="AK38" s="114"/>
      <c r="AL38" s="114"/>
      <c r="AM38" s="114"/>
      <c r="AN38" s="75" t="str">
        <f>IF([3]回答表!X45="○",[3]回答表!B320,"")</f>
        <v>下水を受け入れ、基準値以下まで処理して放流するための一連の業務、施設の運転管理業務、施設設備点検業務、物品管理業務、設備の計画整備・修繕業務等</v>
      </c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91"/>
      <c r="BC38" s="106"/>
      <c r="BD38" s="104"/>
      <c r="BE38" s="145" t="str">
        <f>IF([3]回答表!X45="○",[3]回答表!B326,IF([3]回答表!AA45="○",[3]回答表!B343,""))</f>
        <v>平成</v>
      </c>
      <c r="BF38" s="150"/>
      <c r="BG38" s="150"/>
      <c r="BH38" s="150"/>
      <c r="BI38" s="145"/>
      <c r="BJ38" s="150"/>
      <c r="BK38" s="150"/>
      <c r="BL38" s="150"/>
      <c r="BM38" s="145"/>
      <c r="BN38" s="150"/>
      <c r="BO38" s="150"/>
      <c r="BP38" s="161"/>
      <c r="BQ38" s="166"/>
      <c r="BR38" s="1"/>
    </row>
    <row r="39" spans="1:70" ht="15.6" customHeight="1">
      <c r="A39" s="1"/>
      <c r="B39" s="1"/>
      <c r="C39" s="10"/>
      <c r="D39" s="170"/>
      <c r="E39" s="174"/>
      <c r="F39" s="174"/>
      <c r="G39" s="174"/>
      <c r="H39" s="174"/>
      <c r="I39" s="174"/>
      <c r="J39" s="174"/>
      <c r="K39" s="174"/>
      <c r="L39" s="174"/>
      <c r="M39" s="178"/>
      <c r="N39" s="48"/>
      <c r="O39" s="53"/>
      <c r="P39" s="53"/>
      <c r="Q39" s="58"/>
      <c r="R39" s="24"/>
      <c r="S39" s="24"/>
      <c r="T39" s="24"/>
      <c r="U39" s="76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112"/>
      <c r="AK39" s="114"/>
      <c r="AL39" s="114"/>
      <c r="AM39" s="114"/>
      <c r="AN39" s="184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92"/>
      <c r="BC39" s="106"/>
      <c r="BD39" s="104"/>
      <c r="BE39" s="146"/>
      <c r="BF39" s="151"/>
      <c r="BG39" s="151"/>
      <c r="BH39" s="151"/>
      <c r="BI39" s="146"/>
      <c r="BJ39" s="151"/>
      <c r="BK39" s="151"/>
      <c r="BL39" s="151"/>
      <c r="BM39" s="146"/>
      <c r="BN39" s="151"/>
      <c r="BO39" s="151"/>
      <c r="BP39" s="162"/>
      <c r="BQ39" s="166"/>
      <c r="BR39" s="1"/>
    </row>
    <row r="40" spans="1:70" ht="15.6" customHeight="1">
      <c r="A40" s="1"/>
      <c r="B40" s="1"/>
      <c r="C40" s="10"/>
      <c r="D40" s="170"/>
      <c r="E40" s="174"/>
      <c r="F40" s="174"/>
      <c r="G40" s="174"/>
      <c r="H40" s="174"/>
      <c r="I40" s="174"/>
      <c r="J40" s="174"/>
      <c r="K40" s="174"/>
      <c r="L40" s="174"/>
      <c r="M40" s="178"/>
      <c r="N40" s="48"/>
      <c r="O40" s="53"/>
      <c r="P40" s="53"/>
      <c r="Q40" s="58"/>
      <c r="R40" s="24"/>
      <c r="S40" s="24"/>
      <c r="T40" s="24"/>
      <c r="U40" s="76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12"/>
      <c r="AK40" s="114"/>
      <c r="AL40" s="114"/>
      <c r="AM40" s="114"/>
      <c r="AN40" s="184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92"/>
      <c r="BC40" s="106"/>
      <c r="BD40" s="104"/>
      <c r="BE40" s="146"/>
      <c r="BF40" s="151"/>
      <c r="BG40" s="151"/>
      <c r="BH40" s="151"/>
      <c r="BI40" s="146"/>
      <c r="BJ40" s="151"/>
      <c r="BK40" s="151"/>
      <c r="BL40" s="151"/>
      <c r="BM40" s="146"/>
      <c r="BN40" s="151"/>
      <c r="BO40" s="151"/>
      <c r="BP40" s="162"/>
      <c r="BQ40" s="166"/>
      <c r="BR40" s="1"/>
    </row>
    <row r="41" spans="1:70" ht="15.6" customHeight="1">
      <c r="A41" s="1"/>
      <c r="B41" s="1"/>
      <c r="C41" s="10"/>
      <c r="D41" s="61"/>
      <c r="E41" s="64"/>
      <c r="F41" s="64"/>
      <c r="G41" s="64"/>
      <c r="H41" s="64"/>
      <c r="I41" s="64"/>
      <c r="J41" s="64"/>
      <c r="K41" s="64"/>
      <c r="L41" s="64"/>
      <c r="M41" s="135"/>
      <c r="N41" s="49"/>
      <c r="O41" s="54"/>
      <c r="P41" s="54"/>
      <c r="Q41" s="59"/>
      <c r="R41" s="24"/>
      <c r="S41" s="24"/>
      <c r="T41" s="24"/>
      <c r="U41" s="76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112"/>
      <c r="AK41" s="114"/>
      <c r="AL41" s="114"/>
      <c r="AM41" s="114"/>
      <c r="AN41" s="184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  <c r="AZ41" s="187"/>
      <c r="BA41" s="187"/>
      <c r="BB41" s="192"/>
      <c r="BC41" s="106"/>
      <c r="BD41" s="104"/>
      <c r="BE41" s="146">
        <f>IF([3]回答表!X45="○",[3]回答表!E326,IF([3]回答表!AA45="○",[3]回答表!E343,""))</f>
        <v>29</v>
      </c>
      <c r="BF41" s="151"/>
      <c r="BG41" s="151"/>
      <c r="BH41" s="151"/>
      <c r="BI41" s="146">
        <f>IF([3]回答表!X45="○",[3]回答表!E327,IF([3]回答表!AA45="○",[3]回答表!E344,""))</f>
        <v>4</v>
      </c>
      <c r="BJ41" s="151"/>
      <c r="BK41" s="151"/>
      <c r="BL41" s="162"/>
      <c r="BM41" s="146">
        <f>IF([3]回答表!X45="○",[3]回答表!E328,IF([3]回答表!AA45="○",[3]回答表!E345,""))</f>
        <v>1</v>
      </c>
      <c r="BN41" s="151"/>
      <c r="BO41" s="151"/>
      <c r="BP41" s="162"/>
      <c r="BQ41" s="166"/>
      <c r="BR41" s="1"/>
    </row>
    <row r="42" spans="1:70" ht="15.6" customHeight="1">
      <c r="A42" s="1"/>
      <c r="B42" s="1"/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2"/>
      <c r="O42" s="62"/>
      <c r="P42" s="62"/>
      <c r="Q42" s="62"/>
      <c r="R42" s="62"/>
      <c r="S42" s="62"/>
      <c r="T42" s="62"/>
      <c r="U42" s="76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12"/>
      <c r="AK42" s="114"/>
      <c r="AL42" s="114"/>
      <c r="AM42" s="114"/>
      <c r="AN42" s="184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92"/>
      <c r="BC42" s="106"/>
      <c r="BD42" s="106"/>
      <c r="BE42" s="146"/>
      <c r="BF42" s="151"/>
      <c r="BG42" s="151"/>
      <c r="BH42" s="151"/>
      <c r="BI42" s="146"/>
      <c r="BJ42" s="151"/>
      <c r="BK42" s="151"/>
      <c r="BL42" s="162"/>
      <c r="BM42" s="146"/>
      <c r="BN42" s="151"/>
      <c r="BO42" s="151"/>
      <c r="BP42" s="162"/>
      <c r="BQ42" s="166"/>
      <c r="BR42" s="1"/>
    </row>
    <row r="43" spans="1:70" ht="15.6" customHeight="1">
      <c r="A43" s="1"/>
      <c r="B43" s="1"/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62"/>
      <c r="O43" s="62"/>
      <c r="P43" s="62"/>
      <c r="Q43" s="62"/>
      <c r="R43" s="62"/>
      <c r="S43" s="62"/>
      <c r="T43" s="62"/>
      <c r="U43" s="76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112"/>
      <c r="AK43" s="114"/>
      <c r="AL43" s="114"/>
      <c r="AM43" s="114"/>
      <c r="AN43" s="184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92"/>
      <c r="BC43" s="106"/>
      <c r="BD43" s="104"/>
      <c r="BE43" s="146"/>
      <c r="BF43" s="151"/>
      <c r="BG43" s="151"/>
      <c r="BH43" s="151"/>
      <c r="BI43" s="146"/>
      <c r="BJ43" s="151"/>
      <c r="BK43" s="151"/>
      <c r="BL43" s="162"/>
      <c r="BM43" s="146"/>
      <c r="BN43" s="151"/>
      <c r="BO43" s="151"/>
      <c r="BP43" s="162"/>
      <c r="BQ43" s="166"/>
      <c r="BR43" s="1"/>
    </row>
    <row r="44" spans="1:70" ht="15.6" customHeight="1">
      <c r="A44" s="1"/>
      <c r="B44" s="1"/>
      <c r="C44" s="10"/>
      <c r="D44" s="171" t="s">
        <v>15</v>
      </c>
      <c r="E44" s="175"/>
      <c r="F44" s="175"/>
      <c r="G44" s="175"/>
      <c r="H44" s="175"/>
      <c r="I44" s="175"/>
      <c r="J44" s="175"/>
      <c r="K44" s="175"/>
      <c r="L44" s="175"/>
      <c r="M44" s="179"/>
      <c r="N44" s="47" t="str">
        <f>IF([3]回答表!AA45="○","○","")</f>
        <v/>
      </c>
      <c r="O44" s="52"/>
      <c r="P44" s="52"/>
      <c r="Q44" s="57"/>
      <c r="R44" s="24"/>
      <c r="S44" s="24"/>
      <c r="T44" s="24"/>
      <c r="U44" s="76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112"/>
      <c r="AK44" s="114"/>
      <c r="AL44" s="114"/>
      <c r="AM44" s="114"/>
      <c r="AN44" s="184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92"/>
      <c r="BC44" s="106"/>
      <c r="BD44" s="143"/>
      <c r="BE44" s="146"/>
      <c r="BF44" s="151"/>
      <c r="BG44" s="151"/>
      <c r="BH44" s="151"/>
      <c r="BI44" s="146"/>
      <c r="BJ44" s="151"/>
      <c r="BK44" s="151"/>
      <c r="BL44" s="162"/>
      <c r="BM44" s="146"/>
      <c r="BN44" s="151"/>
      <c r="BO44" s="151"/>
      <c r="BP44" s="162"/>
      <c r="BQ44" s="166"/>
      <c r="BR44" s="1"/>
    </row>
    <row r="45" spans="1:70" ht="15.6" customHeight="1">
      <c r="A45" s="1"/>
      <c r="B45" s="1"/>
      <c r="C45" s="10"/>
      <c r="D45" s="172"/>
      <c r="E45" s="176"/>
      <c r="F45" s="176"/>
      <c r="G45" s="176"/>
      <c r="H45" s="176"/>
      <c r="I45" s="176"/>
      <c r="J45" s="176"/>
      <c r="K45" s="176"/>
      <c r="L45" s="176"/>
      <c r="M45" s="180"/>
      <c r="N45" s="48"/>
      <c r="O45" s="53"/>
      <c r="P45" s="53"/>
      <c r="Q45" s="58"/>
      <c r="R45" s="24"/>
      <c r="S45" s="24"/>
      <c r="T45" s="24"/>
      <c r="U45" s="76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112"/>
      <c r="AK45" s="114"/>
      <c r="AL45" s="114"/>
      <c r="AM45" s="114"/>
      <c r="AN45" s="184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92"/>
      <c r="BC45" s="106"/>
      <c r="BD45" s="143"/>
      <c r="BE45" s="146" t="s">
        <v>5</v>
      </c>
      <c r="BF45" s="151"/>
      <c r="BG45" s="151"/>
      <c r="BH45" s="151"/>
      <c r="BI45" s="146" t="s">
        <v>16</v>
      </c>
      <c r="BJ45" s="151"/>
      <c r="BK45" s="151"/>
      <c r="BL45" s="151"/>
      <c r="BM45" s="146" t="s">
        <v>17</v>
      </c>
      <c r="BN45" s="151"/>
      <c r="BO45" s="151"/>
      <c r="BP45" s="162"/>
      <c r="BQ45" s="166"/>
      <c r="BR45" s="1"/>
    </row>
    <row r="46" spans="1:70" ht="15.6" customHeight="1">
      <c r="A46" s="1"/>
      <c r="B46" s="1"/>
      <c r="C46" s="10"/>
      <c r="D46" s="172"/>
      <c r="E46" s="176"/>
      <c r="F46" s="176"/>
      <c r="G46" s="176"/>
      <c r="H46" s="176"/>
      <c r="I46" s="176"/>
      <c r="J46" s="176"/>
      <c r="K46" s="176"/>
      <c r="L46" s="176"/>
      <c r="M46" s="180"/>
      <c r="N46" s="48"/>
      <c r="O46" s="53"/>
      <c r="P46" s="53"/>
      <c r="Q46" s="58"/>
      <c r="R46" s="24"/>
      <c r="S46" s="24"/>
      <c r="T46" s="24"/>
      <c r="U46" s="76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112"/>
      <c r="AK46" s="114"/>
      <c r="AL46" s="114"/>
      <c r="AM46" s="114"/>
      <c r="AN46" s="184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92"/>
      <c r="BC46" s="106"/>
      <c r="BD46" s="143"/>
      <c r="BE46" s="146"/>
      <c r="BF46" s="151"/>
      <c r="BG46" s="151"/>
      <c r="BH46" s="151"/>
      <c r="BI46" s="146"/>
      <c r="BJ46" s="151"/>
      <c r="BK46" s="151"/>
      <c r="BL46" s="151"/>
      <c r="BM46" s="146"/>
      <c r="BN46" s="151"/>
      <c r="BO46" s="151"/>
      <c r="BP46" s="162"/>
      <c r="BQ46" s="166"/>
      <c r="BR46" s="1"/>
    </row>
    <row r="47" spans="1:70" ht="15.6" customHeight="1">
      <c r="A47" s="1"/>
      <c r="B47" s="1"/>
      <c r="C47" s="10"/>
      <c r="D47" s="173"/>
      <c r="E47" s="177"/>
      <c r="F47" s="177"/>
      <c r="G47" s="177"/>
      <c r="H47" s="177"/>
      <c r="I47" s="177"/>
      <c r="J47" s="177"/>
      <c r="K47" s="177"/>
      <c r="L47" s="177"/>
      <c r="M47" s="181"/>
      <c r="N47" s="49"/>
      <c r="O47" s="54"/>
      <c r="P47" s="54"/>
      <c r="Q47" s="59"/>
      <c r="R47" s="24"/>
      <c r="S47" s="24"/>
      <c r="T47" s="24"/>
      <c r="U47" s="77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113"/>
      <c r="AK47" s="114"/>
      <c r="AL47" s="114"/>
      <c r="AM47" s="114"/>
      <c r="AN47" s="185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93"/>
      <c r="BC47" s="106"/>
      <c r="BD47" s="143"/>
      <c r="BE47" s="147"/>
      <c r="BF47" s="152"/>
      <c r="BG47" s="152"/>
      <c r="BH47" s="152"/>
      <c r="BI47" s="147"/>
      <c r="BJ47" s="152"/>
      <c r="BK47" s="152"/>
      <c r="BL47" s="152"/>
      <c r="BM47" s="147"/>
      <c r="BN47" s="152"/>
      <c r="BO47" s="152"/>
      <c r="BP47" s="163"/>
      <c r="BQ47" s="166"/>
      <c r="BR47" s="1"/>
    </row>
    <row r="48" spans="1:70" ht="15.6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93"/>
      <c r="Y48" s="93"/>
      <c r="Z48" s="93"/>
      <c r="AA48" s="105"/>
      <c r="AB48" s="105"/>
      <c r="AC48" s="105"/>
      <c r="AD48" s="105"/>
      <c r="AE48" s="105"/>
      <c r="AF48" s="105"/>
      <c r="AG48" s="105"/>
      <c r="AH48" s="105"/>
      <c r="AI48" s="105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166"/>
      <c r="BR48" s="1"/>
    </row>
    <row r="49" spans="1:70" ht="19.149999999999999" customHeight="1"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4"/>
      <c r="O49" s="24"/>
      <c r="P49" s="24"/>
      <c r="Q49" s="24"/>
      <c r="R49" s="24"/>
      <c r="S49" s="24"/>
      <c r="T49" s="24"/>
      <c r="U49" s="71" t="s">
        <v>29</v>
      </c>
      <c r="V49" s="24"/>
      <c r="W49" s="24"/>
      <c r="X49" s="24"/>
      <c r="Y49" s="24"/>
      <c r="Z49" s="24"/>
      <c r="AA49" s="105"/>
      <c r="AB49" s="92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71" t="s">
        <v>18</v>
      </c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93"/>
      <c r="BQ49" s="166"/>
      <c r="BR49" s="1"/>
    </row>
    <row r="50" spans="1:70" ht="15.6" customHeight="1">
      <c r="C50" s="10"/>
      <c r="D50" s="60" t="s">
        <v>3</v>
      </c>
      <c r="E50" s="63"/>
      <c r="F50" s="63"/>
      <c r="G50" s="63"/>
      <c r="H50" s="63"/>
      <c r="I50" s="63"/>
      <c r="J50" s="63"/>
      <c r="K50" s="63"/>
      <c r="L50" s="63"/>
      <c r="M50" s="134"/>
      <c r="N50" s="47" t="str">
        <f>IF([3]回答表!AD45="○","○","")</f>
        <v/>
      </c>
      <c r="O50" s="52"/>
      <c r="P50" s="52"/>
      <c r="Q50" s="57"/>
      <c r="R50" s="24"/>
      <c r="S50" s="24"/>
      <c r="T50" s="24"/>
      <c r="U50" s="75" t="str">
        <f>IF([3]回答表!AD45="○",[3]回答表!B350,"")</f>
        <v/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111"/>
      <c r="AK50" s="182"/>
      <c r="AL50" s="182"/>
      <c r="AM50" s="75" t="str">
        <f>IF([3]回答表!AD45="○",[3]回答表!B356,"")</f>
        <v/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111"/>
      <c r="BQ50" s="166"/>
      <c r="BR50" s="1"/>
    </row>
    <row r="51" spans="1:70" ht="15.6" customHeight="1">
      <c r="C51" s="10"/>
      <c r="D51" s="170"/>
      <c r="E51" s="174"/>
      <c r="F51" s="174"/>
      <c r="G51" s="174"/>
      <c r="H51" s="174"/>
      <c r="I51" s="174"/>
      <c r="J51" s="174"/>
      <c r="K51" s="174"/>
      <c r="L51" s="174"/>
      <c r="M51" s="178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2"/>
      <c r="AK51" s="182"/>
      <c r="AL51" s="182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2"/>
      <c r="BQ51" s="166"/>
      <c r="BR51" s="1"/>
    </row>
    <row r="52" spans="1:70" ht="15.6" customHeight="1">
      <c r="C52" s="10"/>
      <c r="D52" s="170"/>
      <c r="E52" s="174"/>
      <c r="F52" s="174"/>
      <c r="G52" s="174"/>
      <c r="H52" s="174"/>
      <c r="I52" s="174"/>
      <c r="J52" s="174"/>
      <c r="K52" s="174"/>
      <c r="L52" s="174"/>
      <c r="M52" s="178"/>
      <c r="N52" s="48"/>
      <c r="O52" s="53"/>
      <c r="P52" s="53"/>
      <c r="Q52" s="58"/>
      <c r="R52" s="24"/>
      <c r="S52" s="24"/>
      <c r="T52" s="24"/>
      <c r="U52" s="76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112"/>
      <c r="AK52" s="182"/>
      <c r="AL52" s="182"/>
      <c r="AM52" s="76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112"/>
      <c r="BQ52" s="166"/>
      <c r="BR52" s="1"/>
    </row>
    <row r="53" spans="1:70" ht="15.6" customHeight="1">
      <c r="C53" s="10"/>
      <c r="D53" s="61"/>
      <c r="E53" s="64"/>
      <c r="F53" s="64"/>
      <c r="G53" s="64"/>
      <c r="H53" s="64"/>
      <c r="I53" s="64"/>
      <c r="J53" s="64"/>
      <c r="K53" s="64"/>
      <c r="L53" s="64"/>
      <c r="M53" s="135"/>
      <c r="N53" s="49"/>
      <c r="O53" s="54"/>
      <c r="P53" s="54"/>
      <c r="Q53" s="59"/>
      <c r="R53" s="24"/>
      <c r="S53" s="24"/>
      <c r="T53" s="24"/>
      <c r="U53" s="77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13"/>
      <c r="AK53" s="182"/>
      <c r="AL53" s="182"/>
      <c r="AM53" s="77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113"/>
      <c r="BQ53" s="166"/>
      <c r="BR53" s="1"/>
    </row>
    <row r="54" spans="1:70" ht="15.6" customHeight="1">
      <c r="C54" s="1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167"/>
      <c r="BR54" s="1"/>
    </row>
    <row r="55" spans="1:70" ht="15.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</sheetData>
  <mergeCells count="48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38:M41"/>
    <mergeCell ref="N38:Q41"/>
    <mergeCell ref="BE38:BH40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50:M53"/>
    <mergeCell ref="N50:Q53"/>
    <mergeCell ref="U50:AJ53"/>
    <mergeCell ref="AM50:BP53"/>
    <mergeCell ref="U38:AJ47"/>
    <mergeCell ref="AN38:BB47"/>
  </mergeCells>
  <phoneticPr fontId="6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2:BR54"/>
  <sheetViews>
    <sheetView showGridLines="0" view="pageBreakPreview" zoomScale="55" zoomScaleNormal="70" zoomScaleSheetLayoutView="55" workbookViewId="0">
      <selection activeCell="A55" sqref="A55:XFD274"/>
    </sheetView>
  </sheetViews>
  <sheetFormatPr defaultColWidth="2.75" defaultRowHeight="12.6" customHeight="1"/>
  <cols>
    <col min="1" max="70" width="2.5" customWidth="1"/>
  </cols>
  <sheetData>
    <row r="1" spans="3:70" ht="15.6" customHeight="1"/>
    <row r="2" spans="3:70" ht="15.6" customHeight="1">
      <c r="C2" s="2"/>
      <c r="D2" s="2"/>
      <c r="E2" s="2"/>
      <c r="F2" s="2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</row>
    <row r="3" spans="3:70" ht="15.6" customHeight="1"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</row>
    <row r="4" spans="3:70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</row>
    <row r="5" spans="3:70" ht="15.6" customHeight="1"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</row>
    <row r="6" spans="3:70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2"/>
      <c r="AR6" s="122"/>
      <c r="AS6" s="122"/>
      <c r="AT6" s="122"/>
      <c r="AU6" s="122"/>
      <c r="AV6" s="122"/>
      <c r="AW6" s="122"/>
      <c r="AX6" s="122"/>
      <c r="AY6" s="122"/>
    </row>
    <row r="7" spans="3:70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2"/>
      <c r="AR7" s="122"/>
      <c r="AS7" s="122"/>
      <c r="AT7" s="122"/>
      <c r="AU7" s="122"/>
      <c r="AV7" s="122"/>
      <c r="AW7" s="122"/>
      <c r="AX7" s="122"/>
      <c r="AY7" s="122"/>
    </row>
    <row r="8" spans="3:70" ht="15.6" customHeight="1"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34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116"/>
      <c r="AO8" s="65" t="s">
        <v>2</v>
      </c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116"/>
      <c r="BF8" s="3" t="s">
        <v>35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64"/>
    </row>
    <row r="9" spans="3:70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17"/>
      <c r="AO9" s="66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117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64"/>
    </row>
    <row r="10" spans="3:70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118"/>
      <c r="AO10" s="67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11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64"/>
    </row>
    <row r="11" spans="3:70" ht="15.6" customHeight="1">
      <c r="C11" s="5" t="str">
        <f>IF(COUNTIF([4]回答表!K15,"*")&gt;0,[4]回答表!K15,"")</f>
        <v>南伊豆町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tr">
        <f>IF(COUNTIF([4]回答表!F17,"*")&gt;0,[4]回答表!F17,"")</f>
        <v>下水道事業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79"/>
      <c r="AG11" s="79"/>
      <c r="AH11" s="79"/>
      <c r="AI11" s="79"/>
      <c r="AJ11" s="79"/>
      <c r="AK11" s="79"/>
      <c r="AL11" s="79"/>
      <c r="AM11" s="79"/>
      <c r="AN11" s="116"/>
      <c r="AO11" s="120" t="str">
        <f>IF(COUNTIF([4]回答表!W17,"*")&gt;0,[4]回答表!W17,"")</f>
        <v>漁業集落排水施設</v>
      </c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116"/>
      <c r="BF11" s="5" t="str">
        <f>IF(COUNTIF([4]回答表!F19,"*")&gt;0,[4]回答表!F19,"")</f>
        <v>ー</v>
      </c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2"/>
    </row>
    <row r="12" spans="3:70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0"/>
      <c r="AG12" s="80"/>
      <c r="AH12" s="80"/>
      <c r="AI12" s="80"/>
      <c r="AJ12" s="80"/>
      <c r="AK12" s="80"/>
      <c r="AL12" s="80"/>
      <c r="AM12" s="80"/>
      <c r="AN12" s="117"/>
      <c r="AO12" s="66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117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2"/>
    </row>
    <row r="13" spans="3:70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1"/>
      <c r="AG13" s="81"/>
      <c r="AH13" s="81"/>
      <c r="AI13" s="81"/>
      <c r="AJ13" s="81"/>
      <c r="AK13" s="81"/>
      <c r="AL13" s="81"/>
      <c r="AM13" s="81"/>
      <c r="AN13" s="118"/>
      <c r="AO13" s="67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11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2"/>
    </row>
    <row r="14" spans="3:70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0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0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0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58"/>
      <c r="BR17" s="168"/>
    </row>
    <row r="18" spans="3:70" ht="15.6" customHeight="1">
      <c r="C18" s="7"/>
      <c r="D18" s="15" t="s">
        <v>9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25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59"/>
      <c r="BR18" s="168"/>
    </row>
    <row r="19" spans="3:70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26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59"/>
      <c r="BR19" s="168"/>
    </row>
    <row r="20" spans="3:70" ht="13.15" customHeight="1"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8</v>
      </c>
      <c r="L20" s="33"/>
      <c r="M20" s="33"/>
      <c r="N20" s="33"/>
      <c r="O20" s="33"/>
      <c r="P20" s="33"/>
      <c r="Q20" s="41"/>
      <c r="R20" s="17" t="s">
        <v>24</v>
      </c>
      <c r="S20" s="33"/>
      <c r="T20" s="33"/>
      <c r="U20" s="33"/>
      <c r="V20" s="33"/>
      <c r="W20" s="33"/>
      <c r="X20" s="41"/>
      <c r="Y20" s="95" t="s">
        <v>26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27"/>
      <c r="BA20" s="130"/>
      <c r="BB20" s="131" t="s">
        <v>4</v>
      </c>
      <c r="BC20" s="136"/>
      <c r="BD20" s="136"/>
      <c r="BE20" s="136"/>
      <c r="BF20" s="136"/>
      <c r="BG20" s="136"/>
      <c r="BH20" s="136"/>
      <c r="BI20" s="153"/>
      <c r="BJ20" s="155"/>
      <c r="BK20" s="159"/>
      <c r="BR20" s="168"/>
    </row>
    <row r="21" spans="3:70" ht="13.15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6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28"/>
      <c r="BA21" s="130"/>
      <c r="BB21" s="132"/>
      <c r="BC21" s="137"/>
      <c r="BD21" s="137"/>
      <c r="BE21" s="137"/>
      <c r="BF21" s="137"/>
      <c r="BG21" s="137"/>
      <c r="BH21" s="137"/>
      <c r="BJ21" s="156"/>
      <c r="BK21" s="159"/>
      <c r="BR21" s="168"/>
    </row>
    <row r="22" spans="3:70" ht="13.15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7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29"/>
      <c r="BA22" s="93"/>
      <c r="BB22" s="132"/>
      <c r="BC22" s="137"/>
      <c r="BD22" s="137"/>
      <c r="BE22" s="137"/>
      <c r="BF22" s="137"/>
      <c r="BG22" s="137"/>
      <c r="BH22" s="137"/>
      <c r="BJ22" s="156"/>
      <c r="BK22" s="159"/>
      <c r="BR22" s="168"/>
    </row>
    <row r="23" spans="3:70" ht="31.15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8" t="s">
        <v>7</v>
      </c>
      <c r="Z23" s="102"/>
      <c r="AA23" s="102"/>
      <c r="AB23" s="102"/>
      <c r="AC23" s="102"/>
      <c r="AD23" s="102"/>
      <c r="AE23" s="108"/>
      <c r="AF23" s="98" t="s">
        <v>10</v>
      </c>
      <c r="AG23" s="102"/>
      <c r="AH23" s="102"/>
      <c r="AI23" s="102"/>
      <c r="AJ23" s="102"/>
      <c r="AK23" s="102"/>
      <c r="AL23" s="108"/>
      <c r="AM23" s="98" t="s">
        <v>27</v>
      </c>
      <c r="AN23" s="102"/>
      <c r="AO23" s="102"/>
      <c r="AP23" s="102"/>
      <c r="AQ23" s="102"/>
      <c r="AR23" s="102"/>
      <c r="AS23" s="108"/>
      <c r="AT23" s="98" t="s">
        <v>28</v>
      </c>
      <c r="AU23" s="102"/>
      <c r="AV23" s="102"/>
      <c r="AW23" s="102"/>
      <c r="AX23" s="102"/>
      <c r="AY23" s="102"/>
      <c r="AZ23" s="108"/>
      <c r="BA23" s="93"/>
      <c r="BB23" s="133"/>
      <c r="BC23" s="138"/>
      <c r="BD23" s="138"/>
      <c r="BE23" s="138"/>
      <c r="BF23" s="138"/>
      <c r="BG23" s="138"/>
      <c r="BH23" s="138"/>
      <c r="BI23" s="154"/>
      <c r="BJ23" s="157"/>
      <c r="BK23" s="159"/>
      <c r="BR23" s="168"/>
    </row>
    <row r="24" spans="3:70" ht="15.6" customHeight="1">
      <c r="C24" s="7"/>
      <c r="D24" s="20" t="str">
        <f>IF([4]回答表!R41="○","○","")</f>
        <v/>
      </c>
      <c r="E24" s="37"/>
      <c r="F24" s="37"/>
      <c r="G24" s="37"/>
      <c r="H24" s="37"/>
      <c r="I24" s="37"/>
      <c r="J24" s="44"/>
      <c r="K24" s="20" t="str">
        <f>IF([4]回答表!R42="○","○","")</f>
        <v/>
      </c>
      <c r="L24" s="37"/>
      <c r="M24" s="37"/>
      <c r="N24" s="37"/>
      <c r="O24" s="37"/>
      <c r="P24" s="37"/>
      <c r="Q24" s="44"/>
      <c r="R24" s="20" t="str">
        <f>IF([4]回答表!R43="○","○","")</f>
        <v/>
      </c>
      <c r="S24" s="37"/>
      <c r="T24" s="37"/>
      <c r="U24" s="37"/>
      <c r="V24" s="37"/>
      <c r="W24" s="37"/>
      <c r="X24" s="44"/>
      <c r="Y24" s="20" t="str">
        <f>IF([4]回答表!R44="○","○","")</f>
        <v>○</v>
      </c>
      <c r="Z24" s="37"/>
      <c r="AA24" s="37"/>
      <c r="AB24" s="37"/>
      <c r="AC24" s="37"/>
      <c r="AD24" s="37"/>
      <c r="AE24" s="44"/>
      <c r="AF24" s="20" t="str">
        <f>IF([4]回答表!R45="○","○","")</f>
        <v/>
      </c>
      <c r="AG24" s="37"/>
      <c r="AH24" s="37"/>
      <c r="AI24" s="37"/>
      <c r="AJ24" s="37"/>
      <c r="AK24" s="37"/>
      <c r="AL24" s="44"/>
      <c r="AM24" s="20" t="str">
        <f>IF([4]回答表!R46="○","○","")</f>
        <v/>
      </c>
      <c r="AN24" s="37"/>
      <c r="AO24" s="37"/>
      <c r="AP24" s="37"/>
      <c r="AQ24" s="37"/>
      <c r="AR24" s="37"/>
      <c r="AS24" s="44"/>
      <c r="AT24" s="20" t="str">
        <f>IF([4]回答表!R47="○","○","")</f>
        <v/>
      </c>
      <c r="AU24" s="37"/>
      <c r="AV24" s="37"/>
      <c r="AW24" s="37"/>
      <c r="AX24" s="37"/>
      <c r="AY24" s="37"/>
      <c r="AZ24" s="44"/>
      <c r="BA24" s="93"/>
      <c r="BB24" s="74" t="str">
        <f>IF([4]回答表!R48="○","○","")</f>
        <v/>
      </c>
      <c r="BC24" s="88"/>
      <c r="BD24" s="88"/>
      <c r="BE24" s="88"/>
      <c r="BF24" s="88"/>
      <c r="BG24" s="88"/>
      <c r="BH24" s="88"/>
      <c r="BI24" s="153"/>
      <c r="BJ24" s="155"/>
      <c r="BK24" s="159"/>
      <c r="BR24" s="168"/>
    </row>
    <row r="25" spans="3:70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J25" s="156"/>
      <c r="BK25" s="159"/>
      <c r="BR25" s="168"/>
    </row>
    <row r="26" spans="3:70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154"/>
      <c r="BJ26" s="157"/>
      <c r="BK26" s="159"/>
      <c r="BR26" s="168"/>
    </row>
    <row r="27" spans="3:70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160"/>
      <c r="BR27" s="168"/>
    </row>
    <row r="28" spans="3:70" ht="15.6" customHeight="1">
      <c r="BR28" s="1"/>
    </row>
    <row r="29" spans="3:70" ht="15.6" customHeight="1">
      <c r="BR29" s="169"/>
    </row>
    <row r="30" spans="3:70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R30" s="1"/>
    </row>
    <row r="31" spans="3:70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39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65"/>
      <c r="BR31" s="1"/>
    </row>
    <row r="32" spans="3:70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3"/>
      <c r="Y32" s="93"/>
      <c r="Z32" s="93"/>
      <c r="AA32" s="104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19"/>
      <c r="AO32" s="106"/>
      <c r="AP32" s="121"/>
      <c r="AQ32" s="121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40"/>
      <c r="BD32" s="104"/>
      <c r="BE32" s="104"/>
      <c r="BF32" s="104"/>
      <c r="BG32" s="104"/>
      <c r="BH32" s="104"/>
      <c r="BI32" s="104"/>
      <c r="BJ32" s="104"/>
      <c r="BK32" s="104"/>
      <c r="BL32" s="104"/>
      <c r="BM32" s="105"/>
      <c r="BN32" s="105"/>
      <c r="BO32" s="105"/>
      <c r="BP32" s="119"/>
      <c r="BQ32" s="166"/>
      <c r="BR32" s="1"/>
    </row>
    <row r="33" spans="3:70" ht="15.6" customHeight="1">
      <c r="C33" s="10"/>
      <c r="D33" s="25" t="s">
        <v>12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31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34"/>
      <c r="BC33" s="140"/>
      <c r="BD33" s="104"/>
      <c r="BE33" s="104"/>
      <c r="BF33" s="104"/>
      <c r="BG33" s="104"/>
      <c r="BH33" s="104"/>
      <c r="BI33" s="104"/>
      <c r="BJ33" s="104"/>
      <c r="BK33" s="104"/>
      <c r="BL33" s="104"/>
      <c r="BM33" s="105"/>
      <c r="BN33" s="105"/>
      <c r="BO33" s="105"/>
      <c r="BP33" s="119"/>
      <c r="BQ33" s="166"/>
      <c r="BR33" s="1"/>
    </row>
    <row r="34" spans="3:70" ht="15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35"/>
      <c r="BC34" s="140"/>
      <c r="BD34" s="104"/>
      <c r="BE34" s="104"/>
      <c r="BF34" s="104"/>
      <c r="BG34" s="104"/>
      <c r="BH34" s="104"/>
      <c r="BI34" s="104"/>
      <c r="BJ34" s="104"/>
      <c r="BK34" s="104"/>
      <c r="BL34" s="104"/>
      <c r="BM34" s="105"/>
      <c r="BN34" s="105"/>
      <c r="BO34" s="105"/>
      <c r="BP34" s="119"/>
      <c r="BQ34" s="166"/>
      <c r="BR34" s="1"/>
    </row>
    <row r="35" spans="3:70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3"/>
      <c r="Y35" s="93"/>
      <c r="Z35" s="93"/>
      <c r="AA35" s="104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19"/>
      <c r="AO35" s="106"/>
      <c r="AP35" s="121"/>
      <c r="AQ35" s="121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40"/>
      <c r="BD35" s="104"/>
      <c r="BE35" s="104"/>
      <c r="BF35" s="104"/>
      <c r="BG35" s="104"/>
      <c r="BH35" s="104"/>
      <c r="BI35" s="104"/>
      <c r="BJ35" s="104"/>
      <c r="BK35" s="104"/>
      <c r="BL35" s="104"/>
      <c r="BM35" s="105"/>
      <c r="BN35" s="105"/>
      <c r="BO35" s="105"/>
      <c r="BP35" s="119"/>
      <c r="BQ35" s="166"/>
      <c r="BR35" s="1"/>
    </row>
    <row r="36" spans="3:70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0</v>
      </c>
      <c r="V36" s="24"/>
      <c r="W36" s="24"/>
      <c r="X36" s="24"/>
      <c r="Y36" s="24"/>
      <c r="Z36" s="24"/>
      <c r="AA36" s="105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71" t="s">
        <v>20</v>
      </c>
      <c r="AN36" s="85"/>
      <c r="AO36" s="92"/>
      <c r="AP36" s="94"/>
      <c r="AQ36" s="94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41"/>
      <c r="BD36" s="105"/>
      <c r="BE36" s="144" t="s">
        <v>11</v>
      </c>
      <c r="BF36" s="149"/>
      <c r="BG36" s="149"/>
      <c r="BH36" s="149"/>
      <c r="BI36" s="149"/>
      <c r="BJ36" s="149"/>
      <c r="BK36" s="149"/>
      <c r="BL36" s="105"/>
      <c r="BM36" s="105"/>
      <c r="BN36" s="105"/>
      <c r="BO36" s="105"/>
      <c r="BP36" s="85"/>
      <c r="BQ36" s="166"/>
      <c r="BR36" s="1"/>
    </row>
    <row r="37" spans="3:70" ht="15.6" customHeight="1">
      <c r="C37" s="10"/>
      <c r="D37" s="27" t="s">
        <v>13</v>
      </c>
      <c r="E37" s="27"/>
      <c r="F37" s="27"/>
      <c r="G37" s="27"/>
      <c r="H37" s="27"/>
      <c r="I37" s="27"/>
      <c r="J37" s="27"/>
      <c r="K37" s="27"/>
      <c r="L37" s="27"/>
      <c r="M37" s="27"/>
      <c r="N37" s="47" t="str">
        <f>IF([4]回答表!X44="○","○","")</f>
        <v>○</v>
      </c>
      <c r="O37" s="52"/>
      <c r="P37" s="52"/>
      <c r="Q37" s="57"/>
      <c r="R37" s="24"/>
      <c r="S37" s="24"/>
      <c r="T37" s="24"/>
      <c r="U37" s="75" t="str">
        <f>IF([4]回答表!X44="○",[4]回答表!B266,IF([4]回答表!AA44="○",[4]回答表!B283,""))</f>
        <v>　指定管理者制度導入以前から、地元区集落に施設の管理委託を行っており、平成18年度当初から入間、子浦、中木の３漁港、平成21年度から妻良漁港が指定管理者制度を導入している。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111"/>
      <c r="AK37" s="114"/>
      <c r="AL37" s="114"/>
      <c r="AM37" s="194" t="s">
        <v>32</v>
      </c>
      <c r="AN37" s="197"/>
      <c r="AO37" s="197"/>
      <c r="AP37" s="197"/>
      <c r="AQ37" s="197"/>
      <c r="AR37" s="197"/>
      <c r="AS37" s="197"/>
      <c r="AT37" s="200"/>
      <c r="AU37" s="194" t="s">
        <v>33</v>
      </c>
      <c r="AV37" s="197"/>
      <c r="AW37" s="197"/>
      <c r="AX37" s="197"/>
      <c r="AY37" s="197"/>
      <c r="AZ37" s="197"/>
      <c r="BA37" s="197"/>
      <c r="BB37" s="200"/>
      <c r="BC37" s="106"/>
      <c r="BD37" s="104"/>
      <c r="BE37" s="145" t="str">
        <f>IF([4]回答表!X44="○",[4]回答表!U272,IF([4]回答表!AA44="○",[4]回答表!U289,""))</f>
        <v>平成</v>
      </c>
      <c r="BF37" s="150"/>
      <c r="BG37" s="150"/>
      <c r="BH37" s="150"/>
      <c r="BI37" s="145"/>
      <c r="BJ37" s="150"/>
      <c r="BK37" s="150"/>
      <c r="BL37" s="150"/>
      <c r="BM37" s="145"/>
      <c r="BN37" s="150"/>
      <c r="BO37" s="150"/>
      <c r="BP37" s="161"/>
      <c r="BQ37" s="166"/>
      <c r="BR37" s="1"/>
    </row>
    <row r="38" spans="3:70" ht="15.6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76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112"/>
      <c r="AK38" s="114"/>
      <c r="AL38" s="114"/>
      <c r="AM38" s="195"/>
      <c r="AN38" s="198"/>
      <c r="AO38" s="198"/>
      <c r="AP38" s="198"/>
      <c r="AQ38" s="198"/>
      <c r="AR38" s="198"/>
      <c r="AS38" s="198"/>
      <c r="AT38" s="201"/>
      <c r="AU38" s="195"/>
      <c r="AV38" s="198"/>
      <c r="AW38" s="198"/>
      <c r="AX38" s="198"/>
      <c r="AY38" s="198"/>
      <c r="AZ38" s="198"/>
      <c r="BA38" s="198"/>
      <c r="BB38" s="201"/>
      <c r="BC38" s="106"/>
      <c r="BD38" s="104"/>
      <c r="BE38" s="146"/>
      <c r="BF38" s="151"/>
      <c r="BG38" s="151"/>
      <c r="BH38" s="151"/>
      <c r="BI38" s="146"/>
      <c r="BJ38" s="151"/>
      <c r="BK38" s="151"/>
      <c r="BL38" s="151"/>
      <c r="BM38" s="146"/>
      <c r="BN38" s="151"/>
      <c r="BO38" s="151"/>
      <c r="BP38" s="162"/>
      <c r="BQ38" s="166"/>
      <c r="BR38" s="1"/>
    </row>
    <row r="39" spans="3:70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6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112"/>
      <c r="AK39" s="114"/>
      <c r="AL39" s="114"/>
      <c r="AM39" s="196"/>
      <c r="AN39" s="199"/>
      <c r="AO39" s="199"/>
      <c r="AP39" s="199"/>
      <c r="AQ39" s="199"/>
      <c r="AR39" s="199"/>
      <c r="AS39" s="199"/>
      <c r="AT39" s="202"/>
      <c r="AU39" s="196"/>
      <c r="AV39" s="199"/>
      <c r="AW39" s="199"/>
      <c r="AX39" s="199"/>
      <c r="AY39" s="199"/>
      <c r="AZ39" s="199"/>
      <c r="BA39" s="199"/>
      <c r="BB39" s="202"/>
      <c r="BC39" s="106"/>
      <c r="BD39" s="104"/>
      <c r="BE39" s="146"/>
      <c r="BF39" s="151"/>
      <c r="BG39" s="151"/>
      <c r="BH39" s="151"/>
      <c r="BI39" s="146"/>
      <c r="BJ39" s="151"/>
      <c r="BK39" s="151"/>
      <c r="BL39" s="151"/>
      <c r="BM39" s="146"/>
      <c r="BN39" s="151"/>
      <c r="BO39" s="151"/>
      <c r="BP39" s="162"/>
      <c r="BQ39" s="166"/>
      <c r="BR39" s="1"/>
    </row>
    <row r="40" spans="3:70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76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112"/>
      <c r="AK40" s="114"/>
      <c r="AL40" s="114"/>
      <c r="AM40" s="74" t="str">
        <f>IF([4]回答表!X44="○",[4]回答表!G272,IF([4]回答表!AA44="○",[4]回答表!G289,""))</f>
        <v>○</v>
      </c>
      <c r="AN40" s="88"/>
      <c r="AO40" s="88"/>
      <c r="AP40" s="88"/>
      <c r="AQ40" s="88"/>
      <c r="AR40" s="88"/>
      <c r="AS40" s="88"/>
      <c r="AT40" s="107"/>
      <c r="AU40" s="74">
        <f>IF([4]回答表!X44="○",[4]回答表!G273,IF([4]回答表!AA44="○",[4]回答表!G290,""))</f>
        <v>0</v>
      </c>
      <c r="AV40" s="88"/>
      <c r="AW40" s="88"/>
      <c r="AX40" s="88"/>
      <c r="AY40" s="88"/>
      <c r="AZ40" s="88"/>
      <c r="BA40" s="88"/>
      <c r="BB40" s="107"/>
      <c r="BC40" s="106"/>
      <c r="BD40" s="104"/>
      <c r="BE40" s="146">
        <f>IF([4]回答表!X44="○",[4]回答表!X272,IF([4]回答表!AA44="○",[4]回答表!X289,""))</f>
        <v>18</v>
      </c>
      <c r="BF40" s="151"/>
      <c r="BG40" s="151"/>
      <c r="BH40" s="151"/>
      <c r="BI40" s="146">
        <f>IF([4]回答表!X44="○",[4]回答表!X273,IF([4]回答表!AA44="○",[4]回答表!X290,""))</f>
        <v>4</v>
      </c>
      <c r="BJ40" s="151"/>
      <c r="BK40" s="151"/>
      <c r="BL40" s="162"/>
      <c r="BM40" s="146">
        <f>IF([4]回答表!X44="○",[4]回答表!X274,IF([4]回答表!AA44="○",[4]回答表!X291,""))</f>
        <v>1</v>
      </c>
      <c r="BN40" s="151"/>
      <c r="BO40" s="151"/>
      <c r="BP40" s="162"/>
      <c r="BQ40" s="166"/>
      <c r="BR40" s="1"/>
    </row>
    <row r="41" spans="3:70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62"/>
      <c r="O41" s="62"/>
      <c r="P41" s="62"/>
      <c r="Q41" s="62"/>
      <c r="R41" s="62"/>
      <c r="S41" s="62"/>
      <c r="T41" s="62"/>
      <c r="U41" s="76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112"/>
      <c r="AK41" s="114"/>
      <c r="AL41" s="114"/>
      <c r="AM41" s="20"/>
      <c r="AN41" s="37"/>
      <c r="AO41" s="37"/>
      <c r="AP41" s="37"/>
      <c r="AQ41" s="37"/>
      <c r="AR41" s="37"/>
      <c r="AS41" s="37"/>
      <c r="AT41" s="44"/>
      <c r="AU41" s="20"/>
      <c r="AV41" s="37"/>
      <c r="AW41" s="37"/>
      <c r="AX41" s="37"/>
      <c r="AY41" s="37"/>
      <c r="AZ41" s="37"/>
      <c r="BA41" s="37"/>
      <c r="BB41" s="44"/>
      <c r="BC41" s="106"/>
      <c r="BD41" s="106"/>
      <c r="BE41" s="146"/>
      <c r="BF41" s="151"/>
      <c r="BG41" s="151"/>
      <c r="BH41" s="151"/>
      <c r="BI41" s="146"/>
      <c r="BJ41" s="151"/>
      <c r="BK41" s="151"/>
      <c r="BL41" s="162"/>
      <c r="BM41" s="146"/>
      <c r="BN41" s="151"/>
      <c r="BO41" s="151"/>
      <c r="BP41" s="162"/>
      <c r="BQ41" s="166"/>
      <c r="BR41" s="1"/>
    </row>
    <row r="42" spans="3:70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62"/>
      <c r="O42" s="62"/>
      <c r="P42" s="62"/>
      <c r="Q42" s="62"/>
      <c r="R42" s="62"/>
      <c r="S42" s="62"/>
      <c r="T42" s="62"/>
      <c r="U42" s="76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112"/>
      <c r="AK42" s="114"/>
      <c r="AL42" s="114"/>
      <c r="AM42" s="21"/>
      <c r="AN42" s="36"/>
      <c r="AO42" s="36"/>
      <c r="AP42" s="36"/>
      <c r="AQ42" s="36"/>
      <c r="AR42" s="36"/>
      <c r="AS42" s="36"/>
      <c r="AT42" s="45"/>
      <c r="AU42" s="21"/>
      <c r="AV42" s="36"/>
      <c r="AW42" s="36"/>
      <c r="AX42" s="36"/>
      <c r="AY42" s="36"/>
      <c r="AZ42" s="36"/>
      <c r="BA42" s="36"/>
      <c r="BB42" s="45"/>
      <c r="BC42" s="106"/>
      <c r="BD42" s="104"/>
      <c r="BE42" s="146"/>
      <c r="BF42" s="151"/>
      <c r="BG42" s="151"/>
      <c r="BH42" s="151"/>
      <c r="BI42" s="146"/>
      <c r="BJ42" s="151"/>
      <c r="BK42" s="151"/>
      <c r="BL42" s="162"/>
      <c r="BM42" s="146"/>
      <c r="BN42" s="151"/>
      <c r="BO42" s="151"/>
      <c r="BP42" s="162"/>
      <c r="BQ42" s="166"/>
      <c r="BR42" s="1"/>
    </row>
    <row r="43" spans="3:70" ht="15.6" customHeight="1">
      <c r="C43" s="10"/>
      <c r="D43" s="29" t="s">
        <v>15</v>
      </c>
      <c r="E43" s="27"/>
      <c r="F43" s="27"/>
      <c r="G43" s="27"/>
      <c r="H43" s="27"/>
      <c r="I43" s="27"/>
      <c r="J43" s="27"/>
      <c r="K43" s="27"/>
      <c r="L43" s="27"/>
      <c r="M43" s="46"/>
      <c r="N43" s="47" t="str">
        <f>IF([4]回答表!AA44="○","○","")</f>
        <v/>
      </c>
      <c r="O43" s="52"/>
      <c r="P43" s="52"/>
      <c r="Q43" s="57"/>
      <c r="R43" s="24"/>
      <c r="S43" s="24"/>
      <c r="T43" s="24"/>
      <c r="U43" s="76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112"/>
      <c r="AK43" s="114"/>
      <c r="AL43" s="11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6"/>
      <c r="BD43" s="143"/>
      <c r="BE43" s="146"/>
      <c r="BF43" s="151"/>
      <c r="BG43" s="151"/>
      <c r="BH43" s="151"/>
      <c r="BI43" s="146"/>
      <c r="BJ43" s="151"/>
      <c r="BK43" s="151"/>
      <c r="BL43" s="162"/>
      <c r="BM43" s="146"/>
      <c r="BN43" s="151"/>
      <c r="BO43" s="151"/>
      <c r="BP43" s="162"/>
      <c r="BQ43" s="166"/>
      <c r="BR43" s="1"/>
    </row>
    <row r="44" spans="3:70" ht="15.6" customHeight="1">
      <c r="C44" s="10"/>
      <c r="D44" s="27"/>
      <c r="E44" s="27"/>
      <c r="F44" s="27"/>
      <c r="G44" s="27"/>
      <c r="H44" s="27"/>
      <c r="I44" s="27"/>
      <c r="J44" s="27"/>
      <c r="K44" s="27"/>
      <c r="L44" s="27"/>
      <c r="M44" s="46"/>
      <c r="N44" s="48"/>
      <c r="O44" s="53"/>
      <c r="P44" s="53"/>
      <c r="Q44" s="58"/>
      <c r="R44" s="24"/>
      <c r="S44" s="24"/>
      <c r="T44" s="24"/>
      <c r="U44" s="76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112"/>
      <c r="AK44" s="114"/>
      <c r="AL44" s="11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6"/>
      <c r="BD44" s="143"/>
      <c r="BE44" s="146" t="s">
        <v>5</v>
      </c>
      <c r="BF44" s="151"/>
      <c r="BG44" s="151"/>
      <c r="BH44" s="151"/>
      <c r="BI44" s="146" t="s">
        <v>16</v>
      </c>
      <c r="BJ44" s="151"/>
      <c r="BK44" s="151"/>
      <c r="BL44" s="151"/>
      <c r="BM44" s="146" t="s">
        <v>17</v>
      </c>
      <c r="BN44" s="151"/>
      <c r="BO44" s="151"/>
      <c r="BP44" s="162"/>
      <c r="BQ44" s="166"/>
      <c r="BR44" s="1"/>
    </row>
    <row r="45" spans="3:70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6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112"/>
      <c r="AK45" s="114"/>
      <c r="AL45" s="11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6"/>
      <c r="BD45" s="143"/>
      <c r="BE45" s="146"/>
      <c r="BF45" s="151"/>
      <c r="BG45" s="151"/>
      <c r="BH45" s="151"/>
      <c r="BI45" s="146"/>
      <c r="BJ45" s="151"/>
      <c r="BK45" s="151"/>
      <c r="BL45" s="151"/>
      <c r="BM45" s="146"/>
      <c r="BN45" s="151"/>
      <c r="BO45" s="151"/>
      <c r="BP45" s="162"/>
      <c r="BQ45" s="166"/>
      <c r="BR45" s="1"/>
    </row>
    <row r="46" spans="3:70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9"/>
      <c r="O46" s="54"/>
      <c r="P46" s="54"/>
      <c r="Q46" s="59"/>
      <c r="R46" s="24"/>
      <c r="S46" s="24"/>
      <c r="T46" s="24"/>
      <c r="U46" s="77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113"/>
      <c r="AK46" s="114"/>
      <c r="AL46" s="11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6"/>
      <c r="BD46" s="143"/>
      <c r="BE46" s="147"/>
      <c r="BF46" s="152"/>
      <c r="BG46" s="152"/>
      <c r="BH46" s="152"/>
      <c r="BI46" s="147"/>
      <c r="BJ46" s="152"/>
      <c r="BK46" s="152"/>
      <c r="BL46" s="152"/>
      <c r="BM46" s="147"/>
      <c r="BN46" s="152"/>
      <c r="BO46" s="152"/>
      <c r="BP46" s="163"/>
      <c r="BQ46" s="166"/>
      <c r="BR46" s="1"/>
    </row>
    <row r="47" spans="3:70" ht="15.6" customHeight="1">
      <c r="C47" s="10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93"/>
      <c r="Y47" s="93"/>
      <c r="Z47" s="93"/>
      <c r="AA47" s="105"/>
      <c r="AB47" s="105"/>
      <c r="AC47" s="105"/>
      <c r="AD47" s="105"/>
      <c r="AE47" s="105"/>
      <c r="AF47" s="105"/>
      <c r="AG47" s="105"/>
      <c r="AH47" s="105"/>
      <c r="AI47" s="105"/>
      <c r="AJ47" s="93"/>
      <c r="AK47" s="93"/>
      <c r="AL47" s="93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166"/>
      <c r="BR47" s="1"/>
    </row>
    <row r="48" spans="3:70" ht="18.600000000000001" customHeight="1"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4"/>
      <c r="O48" s="24"/>
      <c r="P48" s="24"/>
      <c r="Q48" s="24"/>
      <c r="R48" s="24"/>
      <c r="S48" s="24"/>
      <c r="T48" s="24"/>
      <c r="U48" s="71" t="s">
        <v>29</v>
      </c>
      <c r="V48" s="24"/>
      <c r="W48" s="24"/>
      <c r="X48" s="24"/>
      <c r="Y48" s="24"/>
      <c r="Z48" s="24"/>
      <c r="AA48" s="105"/>
      <c r="AB48" s="92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71" t="s">
        <v>18</v>
      </c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93"/>
      <c r="BQ48" s="166"/>
      <c r="BR48" s="1"/>
    </row>
    <row r="49" spans="1:70" ht="15.6" customHeight="1">
      <c r="C49" s="10"/>
      <c r="D49" s="27" t="s">
        <v>3</v>
      </c>
      <c r="E49" s="27"/>
      <c r="F49" s="27"/>
      <c r="G49" s="27"/>
      <c r="H49" s="27"/>
      <c r="I49" s="27"/>
      <c r="J49" s="27"/>
      <c r="K49" s="27"/>
      <c r="L49" s="27"/>
      <c r="M49" s="46"/>
      <c r="N49" s="47" t="str">
        <f>IF([4]回答表!AD44="○","○","")</f>
        <v/>
      </c>
      <c r="O49" s="52"/>
      <c r="P49" s="52"/>
      <c r="Q49" s="57"/>
      <c r="R49" s="24"/>
      <c r="S49" s="24"/>
      <c r="T49" s="24"/>
      <c r="U49" s="75" t="str">
        <f>IF([4]回答表!AD44="○",[4]回答表!B296,"")</f>
        <v/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111"/>
      <c r="AK49" s="182"/>
      <c r="AL49" s="182"/>
      <c r="AM49" s="75" t="str">
        <f>IF([4]回答表!AD44="○",[4]回答表!B302,"")</f>
        <v/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111"/>
      <c r="BQ49" s="166"/>
      <c r="BR49" s="1"/>
    </row>
    <row r="50" spans="1:70" ht="15.6" customHeight="1">
      <c r="C50" s="10"/>
      <c r="D50" s="27"/>
      <c r="E50" s="27"/>
      <c r="F50" s="27"/>
      <c r="G50" s="27"/>
      <c r="H50" s="27"/>
      <c r="I50" s="27"/>
      <c r="J50" s="27"/>
      <c r="K50" s="27"/>
      <c r="L50" s="27"/>
      <c r="M50" s="46"/>
      <c r="N50" s="48"/>
      <c r="O50" s="53"/>
      <c r="P50" s="53"/>
      <c r="Q50" s="58"/>
      <c r="R50" s="24"/>
      <c r="S50" s="24"/>
      <c r="T50" s="24"/>
      <c r="U50" s="76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12"/>
      <c r="AK50" s="182"/>
      <c r="AL50" s="182"/>
      <c r="AM50" s="76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112"/>
      <c r="BQ50" s="166"/>
      <c r="BR50" s="1"/>
    </row>
    <row r="51" spans="1:70" ht="15.6" customHeight="1">
      <c r="C51" s="10"/>
      <c r="D51" s="27"/>
      <c r="E51" s="27"/>
      <c r="F51" s="27"/>
      <c r="G51" s="27"/>
      <c r="H51" s="27"/>
      <c r="I51" s="27"/>
      <c r="J51" s="27"/>
      <c r="K51" s="27"/>
      <c r="L51" s="27"/>
      <c r="M51" s="46"/>
      <c r="N51" s="48"/>
      <c r="O51" s="53"/>
      <c r="P51" s="53"/>
      <c r="Q51" s="58"/>
      <c r="R51" s="24"/>
      <c r="S51" s="24"/>
      <c r="T51" s="24"/>
      <c r="U51" s="76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12"/>
      <c r="AK51" s="182"/>
      <c r="AL51" s="182"/>
      <c r="AM51" s="76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112"/>
      <c r="BQ51" s="166"/>
      <c r="BR51" s="1"/>
    </row>
    <row r="52" spans="1:70" ht="15.6" customHeight="1">
      <c r="C52" s="10"/>
      <c r="D52" s="27"/>
      <c r="E52" s="27"/>
      <c r="F52" s="27"/>
      <c r="G52" s="27"/>
      <c r="H52" s="27"/>
      <c r="I52" s="27"/>
      <c r="J52" s="27"/>
      <c r="K52" s="27"/>
      <c r="L52" s="27"/>
      <c r="M52" s="46"/>
      <c r="N52" s="49"/>
      <c r="O52" s="54"/>
      <c r="P52" s="54"/>
      <c r="Q52" s="59"/>
      <c r="R52" s="24"/>
      <c r="S52" s="24"/>
      <c r="T52" s="24"/>
      <c r="U52" s="77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113"/>
      <c r="AK52" s="182"/>
      <c r="AL52" s="182"/>
      <c r="AM52" s="77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113"/>
      <c r="BQ52" s="166"/>
      <c r="BR52" s="1"/>
    </row>
    <row r="53" spans="1:70" ht="15.6" customHeight="1">
      <c r="C53" s="1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167"/>
      <c r="BR53" s="1"/>
    </row>
    <row r="54" spans="1:70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</sheetData>
  <mergeCells count="51"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37:M40"/>
    <mergeCell ref="N37:Q40"/>
    <mergeCell ref="AM37:AT39"/>
    <mergeCell ref="AU37:BB39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49:M52"/>
    <mergeCell ref="N49:Q52"/>
    <mergeCell ref="U49:AJ52"/>
    <mergeCell ref="AM49:BP52"/>
    <mergeCell ref="U37:AJ46"/>
  </mergeCells>
  <phoneticPr fontId="6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</vt:lpstr>
      <vt:lpstr>公共</vt:lpstr>
      <vt:lpstr>漁集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牧野　徹也</cp:lastModifiedBy>
  <dcterms:created xsi:type="dcterms:W3CDTF">2020-11-09T11:04:15Z</dcterms:created>
  <dcterms:modified xsi:type="dcterms:W3CDTF">2020-11-09T11:39:49Z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2020-11-09T11:39:49Z</vt:filetime>
  </property>
</Properties>
</file>