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92.168.0.11\Public\東遠工業用水道企業団\R02\02 総務係\調整等（依頼・回答含む）\静岡県経営管理部地域振興局　市町行財政課\R03.01.27 公営企業に係る「経営比較分析表」の公表について\"/>
    </mc:Choice>
  </mc:AlternateContent>
  <xr:revisionPtr revIDLastSave="0" documentId="13_ncr:1_{998A6751-71A3-45B3-946D-8FDB0CE3C0B0}" xr6:coauthVersionLast="46" xr6:coauthVersionMax="46" xr10:uidLastSave="{00000000-0000-0000-0000-000000000000}"/>
  <workbookProtection workbookAlgorithmName="SHA-512" workbookHashValue="Vdz6EKv4Pt9uiujst9FZWmt2z5lDM2eXeguvw1fR0GXUNUb1SMHFyqfM3naWJ5aPz8aN+Q7eKyK/fAEScabP+g==" workbookSaltValue="mB7ckNRXz5fROzShYcBL6w=="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GF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BL31" i="4" l="1"/>
  <c r="BL32" i="4"/>
  <c r="JL32" i="4"/>
  <c r="MN32" i="4"/>
  <c r="BL54" i="4"/>
  <c r="BL55" i="4"/>
  <c r="JL55" i="4"/>
  <c r="MN55" i="4"/>
  <c r="CA79" i="4"/>
  <c r="BO10" i="5"/>
  <c r="GF33" i="4"/>
  <c r="OF33" i="4"/>
  <c r="RH33" i="4"/>
  <c r="GF56" i="4"/>
  <c r="OF56" i="4"/>
  <c r="RH56" i="4"/>
  <c r="IM79" i="4"/>
  <c r="JN80" i="4"/>
  <c r="AZ81" i="4"/>
  <c r="PZ81" i="4"/>
  <c r="BY10" i="5"/>
  <c r="KZ31" i="4"/>
  <c r="GZ32" i="4"/>
  <c r="OZ32" i="4"/>
  <c r="KZ54" i="4"/>
  <c r="GZ55" i="4"/>
  <c r="OZ55" i="4"/>
  <c r="OY79" i="4"/>
  <c r="W10" i="5"/>
  <c r="DG10" i="5"/>
  <c r="V10" i="5"/>
  <c r="AF10" i="5"/>
  <c r="AJ10" i="5"/>
  <c r="AT10" i="5"/>
  <c r="BD10" i="5"/>
  <c r="BN10" i="5"/>
  <c r="BX10" i="5"/>
  <c r="CB10" i="5"/>
  <c r="CL10" i="5"/>
  <c r="CV10" i="5"/>
  <c r="DF10" i="5"/>
  <c r="DP10" i="5"/>
  <c r="DT10" i="5"/>
  <c r="ED10" i="5"/>
  <c r="AQ10" i="5"/>
  <c r="AU10" i="5"/>
  <c r="BE10" i="5"/>
  <c r="CI10" i="5"/>
  <c r="CM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<sst xmlns="http://schemas.openxmlformats.org/spreadsheetml/2006/main" count="262" uniqueCount="107">
  <si>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</si>
  <si>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</si>
  <si>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</si>
  <si>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</si>
  <si>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</si>
  <si>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</si>
  <si>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</si>
  <si>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</si>
  <si>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</si>
  <si>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</si>
  <si>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</si>
  <si>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</si>
  <si>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</si>
  <si>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</si>
  <si>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</si>
  <si>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</si>
  <si>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</si>
  <si>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</si>
  <si>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</si>
  <si>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</si>
  <si>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</si>
  <si>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</si>
  <si>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</si>
  <si>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</si>
  <si>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</si>
  <si>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</si>
  <si>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</si>
  <si>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</si>
  <si>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</si>
  <si>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</si>
  <si>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</si>
  <si>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</si>
  <si>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</si>
  <si>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</si>
  <si>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</si>
  <si>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</si>
  <si>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</si>
  <si>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</si>
  <si>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</si>
  <si>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</si>
  <si>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</si>
  <si>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</si>
  <si>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</si>
  <si>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</si>
  <si>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</si>
  <si>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</si>
  <si>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</si>
  <si>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</si>
  <si>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</si>
  <si>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</si>
  <si>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</si>
  <si>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</si>
  <si>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</si>
  <si>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</si>
  <si>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</si>
  <si>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</si>
  <si>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</si>
  <si>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</si>
  <si>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</si>
  <si>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</si>
  <si>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</si>
  <si>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</si>
  <si>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</si>
  <si>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</si>
  <si>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</si>
  <si>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</si>
  <si>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</si>
  <si>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</si>
  <si>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</si>
  <si>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</si>
  <si>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</si>
  <si>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</si>
  <si>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</si>
  <si>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</si>
  <si>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</si>
  <si>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</si>
  <si>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</si>
  <si>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</si>
  <si>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</si>
  <si>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</si>
  <si>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</si>
  <si>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</si>
  <si>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</si>
  <si>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</si>
  <si>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</si>
  <si>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</si>
  <si>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</si>
  <si>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</si>
  <si>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229555</t>
  </si>
  <si>
    <t>46</t>
  </si>
  <si>
    <t>02</t>
  </si>
  <si>
    <t>0</t>
  </si>
  <si>
    <t>000</t>
  </si>
  <si>
    <t>静岡県　東遠工業用水道企業団</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</si>
  <si>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</si>
  <si>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</si>
  <si>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</si>
  <si>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</si>
  <si>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</si>
  <si>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</si>
  <si>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</si>
  <si>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</si>
  <si>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</si>
  <si>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</si>
  <si>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①経常収支比率及び⑤料金回収率は、100％を越え、給水収益も「責任水量制」を採用していることから、安定した収益を得られている。
　③流動比率は、100％を越え、かつ年々増加傾向にあり、十分な支払い能力があると言える。
　④企業債残高対給水収益比率においては、当企業団は起債を行わず、給水収益のみで施設更新を賄えていることから、０％となっている。
　</t>
    <phoneticPr fontId="5"/>
  </si>
  <si>
    <t>　⑦施設利用率は、令和元年度全国平均及び類似団体平均値より高いが、２老朽化の状況 ①有形固定資産減価償却率及び②管路経年化率は、令和元年度全国平均及び類似団体平均値より低い状態であることからも現時点において施設更新の計画はない。
　また、固定資産台帳による有形固定資産の構築物は、配水管（2,438㍍）のみである。</t>
    <rPh sb="9" eb="11">
      <t>レイワ</t>
    </rPh>
    <rPh sb="11" eb="12">
      <t>ガン</t>
    </rPh>
    <rPh sb="34" eb="37">
      <t>ロウキュウカ</t>
    </rPh>
    <rPh sb="38" eb="40">
      <t>ジョウキョウ</t>
    </rPh>
    <rPh sb="42" eb="44">
      <t>ユウケイ</t>
    </rPh>
    <rPh sb="44" eb="46">
      <t>コテイ</t>
    </rPh>
    <rPh sb="46" eb="48">
      <t>シサン</t>
    </rPh>
    <rPh sb="48" eb="50">
      <t>ゲンカ</t>
    </rPh>
    <rPh sb="50" eb="52">
      <t>ショウキャク</t>
    </rPh>
    <rPh sb="52" eb="53">
      <t>リツ</t>
    </rPh>
    <rPh sb="53" eb="54">
      <t>オヨ</t>
    </rPh>
    <rPh sb="56" eb="58">
      <t>カンロ</t>
    </rPh>
    <rPh sb="58" eb="60">
      <t>ケイネン</t>
    </rPh>
    <rPh sb="60" eb="61">
      <t>カ</t>
    </rPh>
    <rPh sb="61" eb="62">
      <t>リツ</t>
    </rPh>
    <rPh sb="84" eb="85">
      <t>ヒク</t>
    </rPh>
    <rPh sb="86" eb="88">
      <t>ジョウタイ</t>
    </rPh>
    <rPh sb="96" eb="99">
      <t>ゲンジテン</t>
    </rPh>
    <rPh sb="103" eb="105">
      <t>シセツ</t>
    </rPh>
    <rPh sb="105" eb="107">
      <t>コウシン</t>
    </rPh>
    <rPh sb="108" eb="110">
      <t>ケイカク</t>
    </rPh>
    <phoneticPr fontId="5"/>
  </si>
  <si>
    <t>　当企業団は農業用水施設等を他目的使用しており、固定資産台帳による有形固定資産の構築物は、配水管（2,438㍍）のみである。
　また、取得年月日の多くが平成19年度であることからも耐用年数以内であり、施設の老朽化にはなっておらず、①経常収支比率及び⑤料金回収率は100％を越え、安定的な収益を得られているが、新型コロナウイルス感染症に伴う工業用水利用企業の影響もあることから、新規企業と契約し収益を増加及び費用削減に努め、施設の更新に充てる財源を確保する必要がある。　</t>
    <rPh sb="100" eb="102">
      <t>シセツ</t>
    </rPh>
    <rPh sb="139" eb="142">
      <t>アンテイテキ</t>
    </rPh>
    <rPh sb="143" eb="145">
      <t>シュウエキ</t>
    </rPh>
    <rPh sb="146" eb="147">
      <t>エ</t>
    </rPh>
    <rPh sb="162" eb="165">
      <t>カンセンショウ</t>
    </rPh>
    <rPh sb="166" eb="167">
      <t>トモナ</t>
    </rPh>
    <rPh sb="174" eb="176">
      <t>キギョウ</t>
    </rPh>
    <rPh sb="177" eb="179">
      <t>エイキョウ</t>
    </rPh>
    <rPh sb="187" eb="189">
      <t>シンキ</t>
    </rPh>
    <rPh sb="189" eb="191">
      <t>キギョウ</t>
    </rPh>
    <rPh sb="192" eb="194">
      <t>ケイヤク</t>
    </rPh>
    <rPh sb="195" eb="197">
      <t>シュウエキ</t>
    </rPh>
    <rPh sb="198" eb="200">
      <t>ゾウカ</t>
    </rPh>
    <rPh sb="201" eb="20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</si>
</sst>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8.4499999999999993</c:v>
                </c:pt>
                <c:pt idx="1">
                  <c:v>10.69</c:v>
                </c:pt>
                <c:pt idx="2">
                  <c:v>13.05</c:v>
                </c:pt>
                <c:pt idx="3">
                  <c:v>15.41</c:v>
                </c:pt>
                <c:pt idx="4">
                  <c:v>17.760000000000002</c:v>
                </c:pt>
              </c:numCache>
            </c:numRef>
          </c:val>
          <c:extLst>
            <c:ext xmlns:c16="http://schemas.microsoft.com/office/drawing/2014/chart" uri="{C3380CC4-5D6E-409C-BE32-E72D297353CC}">
              <c16:uniqueId val="{00000000-8070-432E-A3DD-70001DB0A9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8070-432E-A3DD-70001DB0A9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0.53</c:v>
                </c:pt>
                <c:pt idx="2">
                  <c:v>0.53</c:v>
                </c:pt>
                <c:pt idx="3">
                  <c:v>0.53</c:v>
                </c:pt>
                <c:pt idx="4">
                  <c:v>0.53</c:v>
                </c:pt>
              </c:numCache>
            </c:numRef>
          </c:val>
          <c:extLst>
            <c:ext xmlns:c16="http://schemas.microsoft.com/office/drawing/2014/chart" uri="{C3380CC4-5D6E-409C-BE32-E72D297353CC}">
              <c16:uniqueId val="{00000000-A478-42F5-92ED-9D3010323B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A478-42F5-92ED-9D3010323B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0.04</c:v>
                </c:pt>
                <c:pt idx="1">
                  <c:v>0</c:v>
                </c:pt>
                <c:pt idx="2">
                  <c:v>0</c:v>
                </c:pt>
                <c:pt idx="3">
                  <c:v>0</c:v>
                </c:pt>
                <c:pt idx="4">
                  <c:v>0</c:v>
                </c:pt>
              </c:numCache>
            </c:numRef>
          </c:val>
          <c:extLst>
            <c:ext xmlns:c16="http://schemas.microsoft.com/office/drawing/2014/chart" uri="{C3380CC4-5D6E-409C-BE32-E72D297353CC}">
              <c16:uniqueId val="{00000000-7AF1-4516-AFA6-A2CC348D83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7AF1-4516-AFA6-A2CC348D83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647.59</c:v>
                </c:pt>
                <c:pt idx="1">
                  <c:v>670.02</c:v>
                </c:pt>
                <c:pt idx="2">
                  <c:v>1013.14</c:v>
                </c:pt>
                <c:pt idx="3">
                  <c:v>1477.99</c:v>
                </c:pt>
                <c:pt idx="4">
                  <c:v>1853.21</c:v>
                </c:pt>
              </c:numCache>
            </c:numRef>
          </c:val>
          <c:extLst>
            <c:ext xmlns:c16="http://schemas.microsoft.com/office/drawing/2014/chart" uri="{C3380CC4-5D6E-409C-BE32-E72D297353CC}">
              <c16:uniqueId val="{00000000-6721-4C25-9915-F095A437EC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6721-4C25-9915-F095A437EC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38-4D7D-8863-BA70FEE618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CA38-4D7D-8863-BA70FEE618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115.04</c:v>
                </c:pt>
                <c:pt idx="1">
                  <c:v>118.74</c:v>
                </c:pt>
                <c:pt idx="2">
                  <c:v>124.24</c:v>
                </c:pt>
                <c:pt idx="3">
                  <c:v>129.28</c:v>
                </c:pt>
                <c:pt idx="4">
                  <c:v>126.72</c:v>
                </c:pt>
              </c:numCache>
            </c:numRef>
          </c:val>
          <c:extLst>
            <c:ext xmlns:c16="http://schemas.microsoft.com/office/drawing/2014/chart" uri="{C3380CC4-5D6E-409C-BE32-E72D297353CC}">
              <c16:uniqueId val="{00000000-9B58-4EF9-992A-6A2609E94E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9B58-4EF9-992A-6A2609E94E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35.25</c:v>
                </c:pt>
                <c:pt idx="1">
                  <c:v>34.22</c:v>
                </c:pt>
                <c:pt idx="2">
                  <c:v>32.770000000000003</c:v>
                </c:pt>
                <c:pt idx="3">
                  <c:v>31.75</c:v>
                </c:pt>
                <c:pt idx="4">
                  <c:v>32.619999999999997</c:v>
                </c:pt>
              </c:numCache>
            </c:numRef>
          </c:val>
          <c:extLst>
            <c:ext xmlns:c16="http://schemas.microsoft.com/office/drawing/2014/chart" uri="{C3380CC4-5D6E-409C-BE32-E72D297353CC}">
              <c16:uniqueId val="{00000000-8306-4CB9-8E56-6A0744D26E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8306-4CB9-8E56-6A0744D26E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67.81</c:v>
                </c:pt>
                <c:pt idx="1">
                  <c:v>71.8</c:v>
                </c:pt>
                <c:pt idx="2">
                  <c:v>66.95</c:v>
                </c:pt>
                <c:pt idx="3">
                  <c:v>64.239999999999995</c:v>
                </c:pt>
                <c:pt idx="4">
                  <c:v>64.540000000000006</c:v>
                </c:pt>
              </c:numCache>
            </c:numRef>
          </c:val>
          <c:extLst>
            <c:ext xmlns:c16="http://schemas.microsoft.com/office/drawing/2014/chart" uri="{C3380CC4-5D6E-409C-BE32-E72D297353CC}">
              <c16:uniqueId val="{00000000-6BFA-480F-8A85-85180ECD76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6BFA-480F-8A85-85180ECD76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96.03</c:v>
                </c:pt>
                <c:pt idx="1">
                  <c:v>98.74</c:v>
                </c:pt>
                <c:pt idx="2">
                  <c:v>98.74</c:v>
                </c:pt>
                <c:pt idx="3">
                  <c:v>98.83</c:v>
                </c:pt>
                <c:pt idx="4">
                  <c:v>98.83</c:v>
                </c:pt>
              </c:numCache>
            </c:numRef>
          </c:val>
          <c:extLst>
            <c:ext xmlns:c16="http://schemas.microsoft.com/office/drawing/2014/chart" uri="{C3380CC4-5D6E-409C-BE32-E72D297353CC}">
              <c16:uniqueId val="{00000000-5FDD-4571-A27F-696CC5C390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5FDD-4571-A27F-696CC5C390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C4-4F7E-AFD2-8760629D28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67C4-4F7E-AFD2-8760629D28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110.58</c:v>
                </c:pt>
                <c:pt idx="1">
                  <c:v>113.11</c:v>
                </c:pt>
                <c:pt idx="2">
                  <c:v>116.77</c:v>
                </c:pt>
                <c:pt idx="3">
                  <c:v>120.46</c:v>
                </c:pt>
                <c:pt idx="4">
                  <c:v>118.83</c:v>
                </c:pt>
              </c:numCache>
            </c:numRef>
          </c:val>
          <c:extLst>
            <c:ext xmlns:c16="http://schemas.microsoft.com/office/drawing/2014/chart" uri="{C3380CC4-5D6E-409C-BE32-E72D297353CC}">
              <c16:uniqueId val="{00000000-D07B-4EE7-8192-364E69832D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D07B-4EE7-8192-364E69832D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MI62"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静岡県　東遠工業用水道企業団</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8110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5234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16</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8015</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110.58</v>
      </c>
      <c r="Y32" s="107"/>
      <c r="Z32" s="107"/>
      <c r="AA32" s="107"/>
      <c r="AB32" s="107"/>
      <c r="AC32" s="107"/>
      <c r="AD32" s="107"/>
      <c r="AE32" s="107"/>
      <c r="AF32" s="107"/>
      <c r="AG32" s="107"/>
      <c r="AH32" s="107"/>
      <c r="AI32" s="107"/>
      <c r="AJ32" s="107"/>
      <c r="AK32" s="107"/>
      <c r="AL32" s="107"/>
      <c r="AM32" s="107"/>
      <c r="AN32" s="107"/>
      <c r="AO32" s="107"/>
      <c r="AP32" s="107"/>
      <c r="AQ32" s="108"/>
      <c r="AR32" s="106">
        <f>データ!U6</f>
        <v>113.11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116.77</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120.46</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118.83</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647.59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670.02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1013.14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1477.99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1853.21</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115.04</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118.74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124.24</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129.28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126.72</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35.25</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34.22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32.770000000000003</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31.75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32.619999999999997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67.81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71.8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66.95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64.239999999999995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64.540000000000006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96.03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98.74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98.74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98.83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98.83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8.4499999999999993</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10.69</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13.05</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15.41</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17.760000000000002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0.53</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0.53</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0.53</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0.53</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0.04</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53.92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3.4</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0.19</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AZJeIKSwCPoEupHkmPGp2oOymRiixOOzZbTOAOLtHSneCaiXhpX2fWFRbkDejNy7lDS9008bSbNr8dMJpDXSA==" saltValue="e1UJJlPRBajaajUf1srF/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110.58</v>
      </c>
      <c r="U6" s="52">
        <f>U7</f>
        <v>113.11</v>
      </c>
      <c r="V6" s="52">
        <f>V7</f>
        <v>116.77</v>
      </c>
      <c r="W6" s="52">
        <f>W7</f>
        <v>120.46</v>
      </c>
      <c r="X6" s="52">
        <f t="shared" si="3"/>
        <v>118.83</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647.59</v>
      </c>
      <c r="AQ6" s="52">
        <f>AQ7</f>
        <v>670.02</v>
      </c>
      <c r="AR6" s="52">
        <f>AR7</f>
        <v>1013.14</v>
      </c>
      <c r="AS6" s="52">
        <f>AS7</f>
        <v>1477.99</v>
      </c>
      <c r="AT6" s="52">
        <f t="shared" si="3"/>
        <v>1853.21</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0</v>
      </c>
      <c r="BC6" s="52">
        <f>BC7</f>
        <v>0</v>
      </c>
      <c r="BD6" s="52">
        <f>BD7</f>
        <v>0</v>
      </c>
      <c r="BE6" s="52">
        <f t="shared" si="3"/>
        <v>0</v>
      </c>
      <c r="BF6" s="52">
        <f t="shared" si="3"/>
        <v>430.97</v>
      </c>
      <c r="BG6" s="52">
        <f t="shared" si="3"/>
        <v>536.28</v>
      </c>
      <c r="BH6" s="52">
        <f t="shared" si="3"/>
        <v>514.66</v>
      </c>
      <c r="BI6" s="52">
        <f t="shared" si="3"/>
        <v>504.81</v>
      </c>
      <c r="BJ6" s="52">
        <f t="shared" si="3"/>
        <v>498.01</v>
      </c>
      <c r="BK6" s="50" t="str">
        <f>IF(BK7="-","【-】","【"&amp;SUBSTITUTE(TEXT(BK7,"#,##0.00"),"-","△")&amp;"】")</f>
        <v>【238.81】</v>
      </c>
      <c r="BL6" s="52">
        <f t="shared" si="3"/>
        <v>115.04</v>
      </c>
      <c r="BM6" s="52">
        <f>BM7</f>
        <v>118.74</v>
      </c>
      <c r="BN6" s="52">
        <f>BN7</f>
        <v>124.24</v>
      </c>
      <c r="BO6" s="52">
        <f>BO7</f>
        <v>129.28</v>
      </c>
      <c r="BP6" s="52">
        <f t="shared" si="3"/>
        <v>126.72</v>
      </c>
      <c r="BQ6" s="52">
        <f t="shared" si="3"/>
        <v>100.16</v>
      </c>
      <c r="BR6" s="52">
        <f t="shared" si="3"/>
        <v>100.54</v>
      </c>
      <c r="BS6" s="52">
        <f t="shared" si="3"/>
        <v>95.99</v>
      </c>
      <c r="BT6" s="52">
        <f t="shared" si="3"/>
        <v>94.91</v>
      </c>
      <c r="BU6" s="52">
        <f t="shared" si="3"/>
        <v>90.22</v>
      </c>
      <c r="BV6" s="50" t="str">
        <f>IF(BV7="-","【-】","【"&amp;SUBSTITUTE(TEXT(BV7,"#,##0.00"),"-","△")&amp;"】")</f>
        <v>【115.00】</v>
      </c>
      <c r="BW6" s="52">
        <f t="shared" si="3"/>
        <v>35.25</v>
      </c>
      <c r="BX6" s="52">
        <f>BX7</f>
        <v>34.22</v>
      </c>
      <c r="BY6" s="52">
        <f>BY7</f>
        <v>32.770000000000003</v>
      </c>
      <c r="BZ6" s="52">
        <f>BZ7</f>
        <v>31.75</v>
      </c>
      <c r="CA6" s="52">
        <f t="shared" si="3"/>
        <v>32.619999999999997</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67.81</v>
      </c>
      <c r="CI6" s="52">
        <f>CI7</f>
        <v>71.8</v>
      </c>
      <c r="CJ6" s="52">
        <f>CJ7</f>
        <v>66.95</v>
      </c>
      <c r="CK6" s="52">
        <f>CK7</f>
        <v>64.239999999999995</v>
      </c>
      <c r="CL6" s="52">
        <f t="shared" si="5"/>
        <v>64.540000000000006</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96.03</v>
      </c>
      <c r="CT6" s="52">
        <f>CT7</f>
        <v>98.74</v>
      </c>
      <c r="CU6" s="52">
        <f>CU7</f>
        <v>98.74</v>
      </c>
      <c r="CV6" s="52">
        <f>CV7</f>
        <v>98.83</v>
      </c>
      <c r="CW6" s="52">
        <f t="shared" si="6"/>
        <v>98.83</v>
      </c>
      <c r="CX6" s="52">
        <f t="shared" si="6"/>
        <v>52.54</v>
      </c>
      <c r="CY6" s="52">
        <f t="shared" si="6"/>
        <v>50.81</v>
      </c>
      <c r="CZ6" s="52">
        <f t="shared" si="6"/>
        <v>50.28</v>
      </c>
      <c r="DA6" s="52">
        <f t="shared" si="6"/>
        <v>51.42</v>
      </c>
      <c r="DB6" s="52">
        <f t="shared" si="6"/>
        <v>50.9</v>
      </c>
      <c r="DC6" s="50" t="str">
        <f>IF(DC7="-","【-】","【"&amp;SUBSTITUTE(TEXT(DC7,"#,##0.00"),"-","△")&amp;"】")</f>
        <v>【77.39】</v>
      </c>
      <c r="DD6" s="52">
        <f t="shared" ref="DD6:DM6" si="7">DD7</f>
        <v>8.4499999999999993</v>
      </c>
      <c r="DE6" s="52">
        <f>DE7</f>
        <v>10.69</v>
      </c>
      <c r="DF6" s="52">
        <f>DF7</f>
        <v>13.05</v>
      </c>
      <c r="DG6" s="52">
        <f>DG7</f>
        <v>15.41</v>
      </c>
      <c r="DH6" s="52">
        <f t="shared" si="7"/>
        <v>17.760000000000002</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0.53</v>
      </c>
      <c r="DQ6" s="52">
        <f>DQ7</f>
        <v>0.53</v>
      </c>
      <c r="DR6" s="52">
        <f>DR7</f>
        <v>0.53</v>
      </c>
      <c r="DS6" s="52">
        <f t="shared" si="8"/>
        <v>0.53</v>
      </c>
      <c r="DT6" s="52">
        <f t="shared" si="8"/>
        <v>3.4</v>
      </c>
      <c r="DU6" s="52">
        <f t="shared" si="8"/>
        <v>3.56</v>
      </c>
      <c r="DV6" s="52">
        <f t="shared" si="8"/>
        <v>3.46</v>
      </c>
      <c r="DW6" s="52">
        <f t="shared" si="8"/>
        <v>3.28</v>
      </c>
      <c r="DX6" s="52">
        <f t="shared" si="8"/>
        <v>4.66</v>
      </c>
      <c r="DY6" s="50" t="str">
        <f>IF(DY7="-","【-】","【"&amp;SUBSTITUTE(TEXT(DY7,"#,##0.00"),"-","△")&amp;"】")</f>
        <v>【47.77】</v>
      </c>
      <c r="DZ6" s="52">
        <f t="shared" ref="DZ6:EI6" si="9">DZ7</f>
        <v>0.04</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8110</v>
      </c>
      <c r="L7" s="54" t="s">
        <v>96</v>
      </c>
      <c r="M7" s="55">
        <v>1</v>
      </c>
      <c r="N7" s="55">
        <v>5234</v>
      </c>
      <c r="O7" s="56" t="s">
        <v>97</v>
      </c>
      <c r="P7" s="56">
        <v>97</v>
      </c>
      <c r="Q7" s="55">
        <v>16</v>
      </c>
      <c r="R7" s="55">
        <v>8015</v>
      </c>
      <c r="S7" s="54" t="s">
        <v>98</v>
      </c>
      <c r="T7" s="57">
        <v>110.58</v>
      </c>
      <c r="U7" s="57">
        <v>113.11</v>
      </c>
      <c r="V7" s="57">
        <v>116.77</v>
      </c>
      <c r="W7" s="57">
        <v>120.46</v>
      </c>
      <c r="X7" s="57">
        <v>118.83</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647.59</v>
      </c>
      <c r="AQ7" s="57">
        <v>670.02</v>
      </c>
      <c r="AR7" s="57">
        <v>1013.14</v>
      </c>
      <c r="AS7" s="57">
        <v>1477.99</v>
      </c>
      <c r="AT7" s="57">
        <v>1853.21</v>
      </c>
      <c r="AU7" s="57">
        <v>742.59</v>
      </c>
      <c r="AV7" s="57">
        <v>549.77</v>
      </c>
      <c r="AW7" s="57">
        <v>730.25</v>
      </c>
      <c r="AX7" s="57">
        <v>868.31</v>
      </c>
      <c r="AY7" s="57">
        <v>732.52</v>
      </c>
      <c r="AZ7" s="57">
        <v>420.52</v>
      </c>
      <c r="BA7" s="57">
        <v>0</v>
      </c>
      <c r="BB7" s="57">
        <v>0</v>
      </c>
      <c r="BC7" s="57">
        <v>0</v>
      </c>
      <c r="BD7" s="57">
        <v>0</v>
      </c>
      <c r="BE7" s="57">
        <v>0</v>
      </c>
      <c r="BF7" s="57">
        <v>430.97</v>
      </c>
      <c r="BG7" s="57">
        <v>536.28</v>
      </c>
      <c r="BH7" s="57">
        <v>514.66</v>
      </c>
      <c r="BI7" s="57">
        <v>504.81</v>
      </c>
      <c r="BJ7" s="57">
        <v>498.01</v>
      </c>
      <c r="BK7" s="57">
        <v>238.81</v>
      </c>
      <c r="BL7" s="57">
        <v>115.04</v>
      </c>
      <c r="BM7" s="57">
        <v>118.74</v>
      </c>
      <c r="BN7" s="57">
        <v>124.24</v>
      </c>
      <c r="BO7" s="57">
        <v>129.28</v>
      </c>
      <c r="BP7" s="57">
        <v>126.72</v>
      </c>
      <c r="BQ7" s="57">
        <v>100.16</v>
      </c>
      <c r="BR7" s="57">
        <v>100.54</v>
      </c>
      <c r="BS7" s="57">
        <v>95.99</v>
      </c>
      <c r="BT7" s="57">
        <v>94.91</v>
      </c>
      <c r="BU7" s="57">
        <v>90.22</v>
      </c>
      <c r="BV7" s="57">
        <v>115</v>
      </c>
      <c r="BW7" s="57">
        <v>35.25</v>
      </c>
      <c r="BX7" s="57">
        <v>34.22</v>
      </c>
      <c r="BY7" s="57">
        <v>32.770000000000003</v>
      </c>
      <c r="BZ7" s="57">
        <v>31.75</v>
      </c>
      <c r="CA7" s="57">
        <v>32.619999999999997</v>
      </c>
      <c r="CB7" s="57">
        <v>42.5</v>
      </c>
      <c r="CC7" s="57">
        <v>42.19</v>
      </c>
      <c r="CD7" s="57">
        <v>44.55</v>
      </c>
      <c r="CE7" s="57">
        <v>47.36</v>
      </c>
      <c r="CF7" s="57">
        <v>49.94</v>
      </c>
      <c r="CG7" s="57">
        <v>18.600000000000001</v>
      </c>
      <c r="CH7" s="57">
        <v>67.81</v>
      </c>
      <c r="CI7" s="57">
        <v>71.8</v>
      </c>
      <c r="CJ7" s="57">
        <v>66.95</v>
      </c>
      <c r="CK7" s="57">
        <v>64.239999999999995</v>
      </c>
      <c r="CL7" s="57">
        <v>64.540000000000006</v>
      </c>
      <c r="CM7" s="57">
        <v>35.909999999999997</v>
      </c>
      <c r="CN7" s="57">
        <v>35.54</v>
      </c>
      <c r="CO7" s="57">
        <v>35.24</v>
      </c>
      <c r="CP7" s="57">
        <v>35.22</v>
      </c>
      <c r="CQ7" s="57">
        <v>34.92</v>
      </c>
      <c r="CR7" s="57">
        <v>55.21</v>
      </c>
      <c r="CS7" s="57">
        <v>96.03</v>
      </c>
      <c r="CT7" s="57">
        <v>98.74</v>
      </c>
      <c r="CU7" s="57">
        <v>98.74</v>
      </c>
      <c r="CV7" s="57">
        <v>98.83</v>
      </c>
      <c r="CW7" s="57">
        <v>98.83</v>
      </c>
      <c r="CX7" s="57">
        <v>52.54</v>
      </c>
      <c r="CY7" s="57">
        <v>50.81</v>
      </c>
      <c r="CZ7" s="57">
        <v>50.28</v>
      </c>
      <c r="DA7" s="57">
        <v>51.42</v>
      </c>
      <c r="DB7" s="57">
        <v>50.9</v>
      </c>
      <c r="DC7" s="57">
        <v>77.39</v>
      </c>
      <c r="DD7" s="57">
        <v>8.4499999999999993</v>
      </c>
      <c r="DE7" s="57">
        <v>10.69</v>
      </c>
      <c r="DF7" s="57">
        <v>13.05</v>
      </c>
      <c r="DG7" s="57">
        <v>15.41</v>
      </c>
      <c r="DH7" s="57">
        <v>17.760000000000002</v>
      </c>
      <c r="DI7" s="57">
        <v>53.92</v>
      </c>
      <c r="DJ7" s="57">
        <v>53.32</v>
      </c>
      <c r="DK7" s="57">
        <v>53.4</v>
      </c>
      <c r="DL7" s="57">
        <v>53.49</v>
      </c>
      <c r="DM7" s="57">
        <v>54.3</v>
      </c>
      <c r="DN7" s="57">
        <v>59.23</v>
      </c>
      <c r="DO7" s="57">
        <v>0</v>
      </c>
      <c r="DP7" s="57">
        <v>0.53</v>
      </c>
      <c r="DQ7" s="57">
        <v>0.53</v>
      </c>
      <c r="DR7" s="57">
        <v>0.53</v>
      </c>
      <c r="DS7" s="57">
        <v>0.53</v>
      </c>
      <c r="DT7" s="57">
        <v>3.4</v>
      </c>
      <c r="DU7" s="57">
        <v>3.56</v>
      </c>
      <c r="DV7" s="57">
        <v>3.46</v>
      </c>
      <c r="DW7" s="57">
        <v>3.28</v>
      </c>
      <c r="DX7" s="57">
        <v>4.66</v>
      </c>
      <c r="DY7" s="57">
        <v>47.77</v>
      </c>
      <c r="DZ7" s="57">
        <v>0.04</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110.58</v>
      </c>
      <c r="V11" s="65">
        <f>IF(U6="-",NA(),U6)</f>
        <v>113.11</v>
      </c>
      <c r="W11" s="65">
        <f>IF(V6="-",NA(),V6)</f>
        <v>116.77</v>
      </c>
      <c r="X11" s="65">
        <f>IF(W6="-",NA(),W6)</f>
        <v>120.46</v>
      </c>
      <c r="Y11" s="65">
        <f>IF(X6="-",NA(),X6)</f>
        <v>118.83</v>
      </c>
      <c r="AE11" s="64" t="s">
        <v>23</v>
      </c>
      <c r="AF11" s="65">
        <f>IF(AE6="-",NA(),AE6)</f>
        <v>0</v>
      </c>
      <c r="AG11" s="65">
        <f>IF(AF6="-",NA(),AF6)</f>
        <v>0</v>
      </c>
      <c r="AH11" s="65">
        <f>IF(AG6="-",NA(),AG6)</f>
        <v>0</v>
      </c>
      <c r="AI11" s="65">
        <f>IF(AH6="-",NA(),AH6)</f>
        <v>0</v>
      </c>
      <c r="AJ11" s="65">
        <f>IF(AI6="-",NA(),AI6)</f>
        <v>0</v>
      </c>
      <c r="AP11" s="64" t="s">
        <v>23</v>
      </c>
      <c r="AQ11" s="65">
        <f>IF(AP6="-",NA(),AP6)</f>
        <v>647.59</v>
      </c>
      <c r="AR11" s="65">
        <f>IF(AQ6="-",NA(),AQ6)</f>
        <v>670.02</v>
      </c>
      <c r="AS11" s="65">
        <f>IF(AR6="-",NA(),AR6)</f>
        <v>1013.14</v>
      </c>
      <c r="AT11" s="65">
        <f>IF(AS6="-",NA(),AS6)</f>
        <v>1477.99</v>
      </c>
      <c r="AU11" s="65">
        <f>IF(AT6="-",NA(),AT6)</f>
        <v>1853.21</v>
      </c>
      <c r="BA11" s="64" t="s">
        <v>23</v>
      </c>
      <c r="BB11" s="65">
        <f>IF(BA6="-",NA(),BA6)</f>
        <v>0</v>
      </c>
      <c r="BC11" s="65">
        <f>IF(BB6="-",NA(),BB6)</f>
        <v>0</v>
      </c>
      <c r="BD11" s="65">
        <f>IF(BC6="-",NA(),BC6)</f>
        <v>0</v>
      </c>
      <c r="BE11" s="65">
        <f>IF(BD6="-",NA(),BD6)</f>
        <v>0</v>
      </c>
      <c r="BF11" s="65">
        <f>IF(BE6="-",NA(),BE6)</f>
        <v>0</v>
      </c>
      <c r="BL11" s="64" t="s">
        <v>23</v>
      </c>
      <c r="BM11" s="65">
        <f>IF(BL6="-",NA(),BL6)</f>
        <v>115.04</v>
      </c>
      <c r="BN11" s="65">
        <f>IF(BM6="-",NA(),BM6)</f>
        <v>118.74</v>
      </c>
      <c r="BO11" s="65">
        <f>IF(BN6="-",NA(),BN6)</f>
        <v>124.24</v>
      </c>
      <c r="BP11" s="65">
        <f>IF(BO6="-",NA(),BO6)</f>
        <v>129.28</v>
      </c>
      <c r="BQ11" s="65">
        <f>IF(BP6="-",NA(),BP6)</f>
        <v>126.72</v>
      </c>
      <c r="BW11" s="64" t="s">
        <v>23</v>
      </c>
      <c r="BX11" s="65">
        <f>IF(BW6="-",NA(),BW6)</f>
        <v>35.25</v>
      </c>
      <c r="BY11" s="65">
        <f>IF(BX6="-",NA(),BX6)</f>
        <v>34.22</v>
      </c>
      <c r="BZ11" s="65">
        <f>IF(BY6="-",NA(),BY6)</f>
        <v>32.770000000000003</v>
      </c>
      <c r="CA11" s="65">
        <f>IF(BZ6="-",NA(),BZ6)</f>
        <v>31.75</v>
      </c>
      <c r="CB11" s="65">
        <f>IF(CA6="-",NA(),CA6)</f>
        <v>32.619999999999997</v>
      </c>
      <c r="CH11" s="64" t="s">
        <v>23</v>
      </c>
      <c r="CI11" s="65">
        <f>IF(CH6="-",NA(),CH6)</f>
        <v>67.81</v>
      </c>
      <c r="CJ11" s="65">
        <f>IF(CI6="-",NA(),CI6)</f>
        <v>71.8</v>
      </c>
      <c r="CK11" s="65">
        <f>IF(CJ6="-",NA(),CJ6)</f>
        <v>66.95</v>
      </c>
      <c r="CL11" s="65">
        <f>IF(CK6="-",NA(),CK6)</f>
        <v>64.239999999999995</v>
      </c>
      <c r="CM11" s="65">
        <f>IF(CL6="-",NA(),CL6)</f>
        <v>64.540000000000006</v>
      </c>
      <c r="CS11" s="64" t="s">
        <v>23</v>
      </c>
      <c r="CT11" s="65">
        <f>IF(CS6="-",NA(),CS6)</f>
        <v>96.03</v>
      </c>
      <c r="CU11" s="65">
        <f>IF(CT6="-",NA(),CT6)</f>
        <v>98.74</v>
      </c>
      <c r="CV11" s="65">
        <f>IF(CU6="-",NA(),CU6)</f>
        <v>98.74</v>
      </c>
      <c r="CW11" s="65">
        <f>IF(CV6="-",NA(),CV6)</f>
        <v>98.83</v>
      </c>
      <c r="CX11" s="65">
        <f>IF(CW6="-",NA(),CW6)</f>
        <v>98.83</v>
      </c>
      <c r="DD11" s="64" t="s">
        <v>23</v>
      </c>
      <c r="DE11" s="65">
        <f>IF(DD6="-",NA(),DD6)</f>
        <v>8.4499999999999993</v>
      </c>
      <c r="DF11" s="65">
        <f>IF(DE6="-",NA(),DE6)</f>
        <v>10.69</v>
      </c>
      <c r="DG11" s="65">
        <f>IF(DF6="-",NA(),DF6)</f>
        <v>13.05</v>
      </c>
      <c r="DH11" s="65">
        <f>IF(DG6="-",NA(),DG6)</f>
        <v>15.41</v>
      </c>
      <c r="DI11" s="65">
        <f>IF(DH6="-",NA(),DH6)</f>
        <v>17.760000000000002</v>
      </c>
      <c r="DO11" s="64" t="s">
        <v>23</v>
      </c>
      <c r="DP11" s="65">
        <f>IF(DO6="-",NA(),DO6)</f>
        <v>0</v>
      </c>
      <c r="DQ11" s="65">
        <f>IF(DP6="-",NA(),DP6)</f>
        <v>0.53</v>
      </c>
      <c r="DR11" s="65">
        <f>IF(DQ6="-",NA(),DQ6)</f>
        <v>0.53</v>
      </c>
      <c r="DS11" s="65">
        <f>IF(DR6="-",NA(),DR6)</f>
        <v>0.53</v>
      </c>
      <c r="DT11" s="65">
        <f>IF(DS6="-",NA(),DS6)</f>
        <v>0.53</v>
      </c>
      <c r="DZ11" s="64" t="s">
        <v>23</v>
      </c>
      <c r="EA11" s="65">
        <f>IF(DZ6="-",NA(),DZ6)</f>
        <v>0.04</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