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RASI\Desktop\Ｈ31～\報告\公営企業に係る「経営比較分析表」\R3.1.29（金）厳守】公営企業に係る「経営比較分析表」の公表について(１／５)」\"/>
    </mc:Choice>
  </mc:AlternateContent>
  <workbookProtection workbookAlgorithmName="SHA-512" workbookHashValue="bWbXfw986ry/WwmXiQCJJVzwqK1vyyAi09JycnuYQ9BNmdYk2x92grL4uNEk1i+s5OTKDxBg29vPMhquBlAiSw==" workbookSaltValue="5bxH/sBSQHGiTxf0bsw76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<sst xmlns="http://schemas.openxmlformats.org/spreadsheetml/2006/main" count="233" uniqueCount="117">
  <si>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</si>
  <si>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</si>
  <si>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</si>
  <si>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</si>
  <si>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</si>
  <si>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</si>
  <si>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</si>
  <si>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</si>
  <si>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</si>
  <si>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</si>
  <si>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</si>
  <si>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</si>
  <si>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</si>
  <si>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</si>
  <si>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</si>
  <si>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</si>
  <si>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</si>
  <si>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</si>
  <si>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</si>
  <si>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</si>
  <si>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</si>
  <si>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</si>
  <si>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</si>
  <si>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</si>
  <si>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</si>
  <si>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</si>
  <si>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</si>
  <si>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</si>
  <si>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</si>
  <si>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</si>
  <si>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</si>
  <si>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</si>
  <si>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</si>
  <si>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</si>
  <si>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</si>
  <si>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</si>
  <si>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</si>
  <si>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</si>
  <si>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</si>
  <si>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</si>
  <si>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</si>
  <si>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</si>
  <si>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</si>
  <si>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</si>
  <si>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</si>
  <si>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</si>
  <si>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</si>
  <si>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</si>
  <si>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</si>
  <si>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</si>
  <si>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</si>
  <si>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</si>
  <si>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</si>
  <si>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</si>
  <si>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</si>
  <si>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</si>
  <si>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</si>
  <si>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</si>
  <si>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</si>
  <si>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</si>
  <si>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</si>
  <si>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</si>
  <si>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</si>
  <si>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</si>
  <si>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</si>
  <si>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</si>
  <si>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</si>
  <si>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</si>
  <si>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</si>
  <si>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</si>
  <si>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</si>
  <si>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</si>
  <si>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</si>
  <si>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</si>
  <si>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</si>
  <si>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</si>
  <si>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</si>
  <si>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</si>
  <si>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</si>
  <si>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</si>
  <si>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</si>
  <si>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</si>
  <si>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</si>
  <si>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</si>
  <si>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</si>
  <si>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</si>
  <si>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</si>
  <si>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</si>
  <si>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</si>
  <si>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</si>
  <si>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</si>
  <si>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</si>
  <si>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</si>
  <si>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</si>
  <si>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</si>
  <si>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</si>
  <si>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川根本町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</si>
  <si>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</si>
  <si>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</si>
  <si>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</si>
  <si>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</si>
  <si>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</si>
  <si>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</si>
  <si>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</si>
  <si>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</si>
  <si>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</si>
  <si>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</si>
  <si>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</si>
  <si>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</si>
  <si>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</si>
  <si>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</si>
  <si>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</si>
  <si>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</si>
  <si>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</si>
  <si>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北部地域の施設老朽化が進んでおり、施設の更新が必要になります。
　厳しい財政状況の中での更新となるため、特に重要度の高い配水池から更新しています。(R3まで)
③管路更新率については、近年、施設更新を行ってきたため、管路更新が不十分になっています。今後は計画的な管路更新を進めていく計画です。
【施設更新状況】
・田代配水池更新(H22～H23)
・大間配水池更新(H25～H26)
・奥泉配水池更新(H26～H27)
・新小長井配水池増設(H30～R1)
・青崎配水池更新(R2～R3)実施
</t>
    <rPh sb="1" eb="3">
      <t>ホクブ</t>
    </rPh>
    <rPh sb="3" eb="5">
      <t>チイキ</t>
    </rPh>
    <rPh sb="6" eb="8">
      <t>シセツ</t>
    </rPh>
    <rPh sb="8" eb="11">
      <t>ロウキュウカ</t>
    </rPh>
    <rPh sb="12" eb="13">
      <t>スス</t>
    </rPh>
    <rPh sb="18" eb="20">
      <t>シセツ</t>
    </rPh>
    <rPh sb="21" eb="23">
      <t>コウシン</t>
    </rPh>
    <rPh sb="24" eb="26">
      <t>ヒツヨウ</t>
    </rPh>
    <rPh sb="34" eb="35">
      <t>キビ</t>
    </rPh>
    <rPh sb="37" eb="39">
      <t>ザイセイ</t>
    </rPh>
    <rPh sb="39" eb="41">
      <t>ジョウキョウ</t>
    </rPh>
    <rPh sb="42" eb="43">
      <t>ナカ</t>
    </rPh>
    <rPh sb="45" eb="47">
      <t>コウシン</t>
    </rPh>
    <rPh sb="53" eb="54">
      <t>トク</t>
    </rPh>
    <rPh sb="55" eb="58">
      <t>ジュウヨウド</t>
    </rPh>
    <rPh sb="59" eb="60">
      <t>タカ</t>
    </rPh>
    <rPh sb="61" eb="64">
      <t>ハイスイチ</t>
    </rPh>
    <rPh sb="66" eb="68">
      <t>コウシン</t>
    </rPh>
    <rPh sb="84" eb="86">
      <t>カンロ</t>
    </rPh>
    <rPh sb="86" eb="88">
      <t>コウシン</t>
    </rPh>
    <rPh sb="88" eb="89">
      <t>リツ</t>
    </rPh>
    <rPh sb="95" eb="97">
      <t>キンネン</t>
    </rPh>
    <rPh sb="98" eb="100">
      <t>シセツ</t>
    </rPh>
    <rPh sb="100" eb="102">
      <t>コウシン</t>
    </rPh>
    <rPh sb="103" eb="104">
      <t>オコナ</t>
    </rPh>
    <rPh sb="111" eb="113">
      <t>カンロ</t>
    </rPh>
    <rPh sb="113" eb="115">
      <t>コウシン</t>
    </rPh>
    <rPh sb="116" eb="119">
      <t>フジュウブン</t>
    </rPh>
    <rPh sb="127" eb="129">
      <t>コンゴ</t>
    </rPh>
    <rPh sb="130" eb="133">
      <t>ケイカクテキ</t>
    </rPh>
    <rPh sb="134" eb="136">
      <t>カンロ</t>
    </rPh>
    <rPh sb="136" eb="138">
      <t>コウシン</t>
    </rPh>
    <rPh sb="139" eb="140">
      <t>スス</t>
    </rPh>
    <rPh sb="144" eb="146">
      <t>ケイカク</t>
    </rPh>
    <rPh sb="152" eb="154">
      <t>シセツ</t>
    </rPh>
    <rPh sb="154" eb="156">
      <t>コウシン</t>
    </rPh>
    <rPh sb="156" eb="158">
      <t>ジョウキョウ</t>
    </rPh>
    <rPh sb="161" eb="163">
      <t>タシロ</t>
    </rPh>
    <rPh sb="163" eb="166">
      <t>ハイスイチ</t>
    </rPh>
    <rPh sb="166" eb="168">
      <t>コウシン</t>
    </rPh>
    <rPh sb="179" eb="181">
      <t>オオマ</t>
    </rPh>
    <rPh sb="181" eb="184">
      <t>ハイスイチ</t>
    </rPh>
    <rPh sb="184" eb="186">
      <t>コウシン</t>
    </rPh>
    <rPh sb="197" eb="199">
      <t>オクイズミ</t>
    </rPh>
    <rPh sb="199" eb="202">
      <t>ハイスイチ</t>
    </rPh>
    <rPh sb="202" eb="204">
      <t>コウシン</t>
    </rPh>
    <rPh sb="215" eb="216">
      <t>シン</t>
    </rPh>
    <rPh sb="216" eb="219">
      <t>コナガイ</t>
    </rPh>
    <rPh sb="219" eb="222">
      <t>ハイスイチ</t>
    </rPh>
    <rPh sb="222" eb="224">
      <t>ゾウセツ</t>
    </rPh>
    <rPh sb="234" eb="236">
      <t>アオサキ</t>
    </rPh>
    <rPh sb="236" eb="239">
      <t>ハイスイチ</t>
    </rPh>
    <rPh sb="239" eb="241">
      <t>コウシン</t>
    </rPh>
    <rPh sb="248" eb="250">
      <t>ジッシ</t>
    </rPh>
    <phoneticPr fontId="4"/>
  </si>
  <si>
    <t xml:space="preserve">①収益的収支比率は100％以下で推進しており、川根本町の水道会計は赤字体質となっています。
　一般会計からの支援や簡易水道基金の取り崩しなどにより運営していますが、今後は経営の改善が必要となるため、計画的に料金改定の見直しを行っていく必要があります。
①収益的収支比率と⑤料金回収率が平成28年度に悪化していますが、平成27年度繰越事業の支出や、消費税納付額の一時的な増加が主な原因となっています。
④企業債残額対象給水収益率は平成30年度から企業債を財源とした工事を行っており、令和3年度までの工事により企業債の利用状況に影響することが予想されます。
⑦施設利用率については、加入者が減少傾向であり、使用量も減ってきている状態である。今後は将来水量の見直しを行ったうえで、施設規模の最適化に向けた取り組みが必要です。
⑧有収率については、地名(じな)地区で発生した漏水を平成28年度に修繕したため、平成29年度から改善されています。
</t>
    <rPh sb="1" eb="4">
      <t>シュウエキテキ</t>
    </rPh>
    <rPh sb="4" eb="6">
      <t>シュウシ</t>
    </rPh>
    <rPh sb="6" eb="8">
      <t>ヒリツ</t>
    </rPh>
    <rPh sb="13" eb="15">
      <t>イカ</t>
    </rPh>
    <rPh sb="16" eb="18">
      <t>スイシン</t>
    </rPh>
    <rPh sb="23" eb="27">
      <t>カワネホンチョウ</t>
    </rPh>
    <rPh sb="28" eb="30">
      <t>スイドウ</t>
    </rPh>
    <rPh sb="30" eb="32">
      <t>カイケイ</t>
    </rPh>
    <rPh sb="33" eb="35">
      <t>アカジ</t>
    </rPh>
    <rPh sb="35" eb="37">
      <t>タイシツ</t>
    </rPh>
    <rPh sb="47" eb="49">
      <t>イッパン</t>
    </rPh>
    <rPh sb="49" eb="51">
      <t>カイケイ</t>
    </rPh>
    <rPh sb="54" eb="56">
      <t>シエン</t>
    </rPh>
    <rPh sb="57" eb="59">
      <t>カンイ</t>
    </rPh>
    <rPh sb="59" eb="61">
      <t>スイドウ</t>
    </rPh>
    <rPh sb="61" eb="63">
      <t>キキン</t>
    </rPh>
    <rPh sb="64" eb="65">
      <t>ト</t>
    </rPh>
    <rPh sb="66" eb="67">
      <t>クズ</t>
    </rPh>
    <rPh sb="73" eb="75">
      <t>ウンエイ</t>
    </rPh>
    <rPh sb="82" eb="84">
      <t>コンゴ</t>
    </rPh>
    <rPh sb="85" eb="87">
      <t>ケイエイ</t>
    </rPh>
    <rPh sb="88" eb="90">
      <t>カイゼン</t>
    </rPh>
    <rPh sb="91" eb="93">
      <t>ヒツヨウ</t>
    </rPh>
    <rPh sb="99" eb="102">
      <t>ケイカクテキ</t>
    </rPh>
    <rPh sb="103" eb="105">
      <t>リョウキン</t>
    </rPh>
    <rPh sb="105" eb="107">
      <t>カイテイ</t>
    </rPh>
    <rPh sb="108" eb="110">
      <t>ミナオ</t>
    </rPh>
    <rPh sb="112" eb="113">
      <t>オコナ</t>
    </rPh>
    <rPh sb="117" eb="119">
      <t>ヒツヨウ</t>
    </rPh>
    <rPh sb="128" eb="131">
      <t>シュウエキテキ</t>
    </rPh>
    <rPh sb="131" eb="133">
      <t>シュウシ</t>
    </rPh>
    <rPh sb="133" eb="135">
      <t>ヒリツ</t>
    </rPh>
    <rPh sb="137" eb="139">
      <t>リョウキン</t>
    </rPh>
    <rPh sb="139" eb="141">
      <t>カイシュウ</t>
    </rPh>
    <rPh sb="141" eb="142">
      <t>リツ</t>
    </rPh>
    <rPh sb="143" eb="145">
      <t>ヘイセイ</t>
    </rPh>
    <rPh sb="147" eb="149">
      <t>ネンド</t>
    </rPh>
    <rPh sb="150" eb="152">
      <t>アッカ</t>
    </rPh>
    <rPh sb="159" eb="161">
      <t>ヘイセイ</t>
    </rPh>
    <rPh sb="163" eb="165">
      <t>ネンド</t>
    </rPh>
    <rPh sb="165" eb="167">
      <t>クリコシ</t>
    </rPh>
    <rPh sb="167" eb="169">
      <t>ジギョウ</t>
    </rPh>
    <rPh sb="170" eb="172">
      <t>シシュツ</t>
    </rPh>
    <rPh sb="174" eb="177">
      <t>ショウヒゼイ</t>
    </rPh>
    <rPh sb="177" eb="179">
      <t>ノウフ</t>
    </rPh>
    <rPh sb="179" eb="180">
      <t>ガク</t>
    </rPh>
    <rPh sb="181" eb="184">
      <t>イチジテキ</t>
    </rPh>
    <rPh sb="185" eb="187">
      <t>ゾウカ</t>
    </rPh>
    <rPh sb="188" eb="189">
      <t>オモ</t>
    </rPh>
    <rPh sb="190" eb="192">
      <t>ゲンイン</t>
    </rPh>
    <rPh sb="203" eb="205">
      <t>キギョウ</t>
    </rPh>
    <rPh sb="205" eb="206">
      <t>サイ</t>
    </rPh>
    <rPh sb="206" eb="208">
      <t>ザンガク</t>
    </rPh>
    <rPh sb="208" eb="210">
      <t>タイショウ</t>
    </rPh>
    <rPh sb="210" eb="212">
      <t>キュウスイ</t>
    </rPh>
    <rPh sb="212" eb="214">
      <t>シュウエキ</t>
    </rPh>
    <rPh sb="214" eb="215">
      <t>リツ</t>
    </rPh>
    <rPh sb="216" eb="218">
      <t>ヘイセイ</t>
    </rPh>
    <rPh sb="220" eb="222">
      <t>ネンド</t>
    </rPh>
    <rPh sb="224" eb="226">
      <t>キギョウ</t>
    </rPh>
    <rPh sb="226" eb="227">
      <t>サイ</t>
    </rPh>
    <rPh sb="228" eb="230">
      <t>ザイゲン</t>
    </rPh>
    <rPh sb="233" eb="235">
      <t>コウジ</t>
    </rPh>
    <rPh sb="236" eb="237">
      <t>オコナ</t>
    </rPh>
    <rPh sb="242" eb="244">
      <t>レイワ</t>
    </rPh>
    <rPh sb="245" eb="247">
      <t>ネンド</t>
    </rPh>
    <rPh sb="250" eb="252">
      <t>コウジ</t>
    </rPh>
    <rPh sb="255" eb="257">
      <t>キギョウ</t>
    </rPh>
    <rPh sb="257" eb="258">
      <t>サイ</t>
    </rPh>
    <rPh sb="259" eb="261">
      <t>リヨウ</t>
    </rPh>
    <rPh sb="261" eb="263">
      <t>ジョウキョウ</t>
    </rPh>
    <rPh sb="264" eb="266">
      <t>エイキョウ</t>
    </rPh>
    <rPh sb="271" eb="273">
      <t>ヨソウ</t>
    </rPh>
    <rPh sb="281" eb="283">
      <t>シセツ</t>
    </rPh>
    <rPh sb="283" eb="285">
      <t>リヨウ</t>
    </rPh>
    <rPh sb="285" eb="286">
      <t>リツ</t>
    </rPh>
    <rPh sb="292" eb="295">
      <t>カニュウシャ</t>
    </rPh>
    <rPh sb="296" eb="298">
      <t>ゲンショウ</t>
    </rPh>
    <rPh sb="298" eb="300">
      <t>ケイコウ</t>
    </rPh>
    <rPh sb="304" eb="307">
      <t>シヨウリョウ</t>
    </rPh>
    <rPh sb="308" eb="309">
      <t>ヘ</t>
    </rPh>
    <rPh sb="315" eb="317">
      <t>ジョウタイ</t>
    </rPh>
    <rPh sb="321" eb="323">
      <t>コンゴ</t>
    </rPh>
    <rPh sb="324" eb="326">
      <t>ショウライ</t>
    </rPh>
    <rPh sb="326" eb="328">
      <t>スイリョウ</t>
    </rPh>
    <rPh sb="329" eb="331">
      <t>ミナオ</t>
    </rPh>
    <rPh sb="333" eb="334">
      <t>オコナ</t>
    </rPh>
    <rPh sb="340" eb="342">
      <t>シセツ</t>
    </rPh>
    <rPh sb="342" eb="344">
      <t>キボ</t>
    </rPh>
    <rPh sb="345" eb="348">
      <t>サイテキカ</t>
    </rPh>
    <rPh sb="349" eb="350">
      <t>ム</t>
    </rPh>
    <rPh sb="352" eb="353">
      <t>ト</t>
    </rPh>
    <rPh sb="354" eb="355">
      <t>ク</t>
    </rPh>
    <rPh sb="357" eb="359">
      <t>ヒツヨウ</t>
    </rPh>
    <rPh sb="365" eb="368">
      <t>ユウシュウリツ</t>
    </rPh>
    <rPh sb="374" eb="376">
      <t>ジナ</t>
    </rPh>
    <rPh sb="380" eb="382">
      <t>チク</t>
    </rPh>
    <rPh sb="383" eb="385">
      <t>ハッセイ</t>
    </rPh>
    <rPh sb="387" eb="389">
      <t>ロウスイ</t>
    </rPh>
    <rPh sb="390" eb="392">
      <t>ヘイセイ</t>
    </rPh>
    <rPh sb="394" eb="396">
      <t>ネンド</t>
    </rPh>
    <rPh sb="397" eb="399">
      <t>シュウゼン</t>
    </rPh>
    <rPh sb="404" eb="406">
      <t>ヘイセイ</t>
    </rPh>
    <rPh sb="408" eb="410">
      <t>ネンド</t>
    </rPh>
    <rPh sb="412" eb="414">
      <t>カイゼン</t>
    </rPh>
    <phoneticPr fontId="4"/>
  </si>
  <si>
    <t>　平成17年度に中川根町と本川根町が合併して川根本町となった後、平成21年4月に料金統一による料金値上げと効果的な経営を図るための施設統合を行いましたが、現状では十分な料金収入を得られていません。
　平成29年度ｱｾｯﾄﾏﾈｼﾞﾒﾝﾄを策定、平成30年度に経営戦略を策定した中で、計画的に料金改定の見直しを行っていく必要があります。
(令和3年4月から料金改定)
　川根本町簡水事業の財政状況は厳しく将来の施設更新については、重要施設、管路更新を優先的に行い、計画的な料金改定を行うことで、水道事業の安定的な経営を図る必要があります。</t>
    <rPh sb="1" eb="3">
      <t>ヘイセイ</t>
    </rPh>
    <rPh sb="5" eb="7">
      <t>ネンド</t>
    </rPh>
    <rPh sb="8" eb="12">
      <t>ナカカワネチョウ</t>
    </rPh>
    <rPh sb="13" eb="17">
      <t>ホンカワネチョウ</t>
    </rPh>
    <rPh sb="18" eb="20">
      <t>ガッペイ</t>
    </rPh>
    <rPh sb="22" eb="26">
      <t>カワネホンチョウ</t>
    </rPh>
    <rPh sb="30" eb="31">
      <t>アト</t>
    </rPh>
    <rPh sb="32" eb="34">
      <t>ヘイセイ</t>
    </rPh>
    <rPh sb="36" eb="37">
      <t>ネン</t>
    </rPh>
    <rPh sb="38" eb="39">
      <t>ガツ</t>
    </rPh>
    <rPh sb="40" eb="42">
      <t>リョウキン</t>
    </rPh>
    <rPh sb="42" eb="44">
      <t>トウイツ</t>
    </rPh>
    <rPh sb="47" eb="49">
      <t>リョウキン</t>
    </rPh>
    <rPh sb="49" eb="51">
      <t>ネア</t>
    </rPh>
    <rPh sb="53" eb="56">
      <t>コウカテキ</t>
    </rPh>
    <rPh sb="57" eb="59">
      <t>ケイエイ</t>
    </rPh>
    <rPh sb="60" eb="61">
      <t>ハカ</t>
    </rPh>
    <rPh sb="65" eb="67">
      <t>シセツ</t>
    </rPh>
    <rPh sb="67" eb="69">
      <t>トウゴウ</t>
    </rPh>
    <rPh sb="70" eb="71">
      <t>オコナ</t>
    </rPh>
    <rPh sb="77" eb="79">
      <t>ゲンジョウ</t>
    </rPh>
    <rPh sb="81" eb="83">
      <t>ジュウブン</t>
    </rPh>
    <rPh sb="84" eb="86">
      <t>リョウキン</t>
    </rPh>
    <rPh sb="86" eb="88">
      <t>シュウニュウ</t>
    </rPh>
    <rPh sb="89" eb="90">
      <t>エ</t>
    </rPh>
    <rPh sb="100" eb="102">
      <t>ヘイセイ</t>
    </rPh>
    <rPh sb="104" eb="106">
      <t>ネンド</t>
    </rPh>
    <rPh sb="118" eb="120">
      <t>サクテイ</t>
    </rPh>
    <rPh sb="121" eb="123">
      <t>ヘイセイ</t>
    </rPh>
    <rPh sb="125" eb="127">
      <t>ネンド</t>
    </rPh>
    <rPh sb="128" eb="130">
      <t>ケイエイ</t>
    </rPh>
    <rPh sb="130" eb="132">
      <t>センリャク</t>
    </rPh>
    <rPh sb="133" eb="135">
      <t>サクテイ</t>
    </rPh>
    <rPh sb="137" eb="138">
      <t>ナカ</t>
    </rPh>
    <rPh sb="146" eb="148">
      <t>カイテイ</t>
    </rPh>
    <rPh sb="184" eb="188">
      <t>カワネホンチョウ</t>
    </rPh>
    <rPh sb="188" eb="190">
      <t>カンスイ</t>
    </rPh>
    <rPh sb="190" eb="192">
      <t>ジギョウ</t>
    </rPh>
    <rPh sb="193" eb="195">
      <t>ザイセイ</t>
    </rPh>
    <rPh sb="195" eb="197">
      <t>ジョウキョウ</t>
    </rPh>
    <rPh sb="198" eb="199">
      <t>キビ</t>
    </rPh>
    <rPh sb="201" eb="203">
      <t>ショウライ</t>
    </rPh>
    <rPh sb="204" eb="206">
      <t>シセツ</t>
    </rPh>
    <rPh sb="206" eb="208">
      <t>コウシン</t>
    </rPh>
    <rPh sb="214" eb="216">
      <t>ジュウヨウ</t>
    </rPh>
    <rPh sb="216" eb="218">
      <t>シセツ</t>
    </rPh>
    <rPh sb="219" eb="221">
      <t>カンロ</t>
    </rPh>
    <rPh sb="221" eb="223">
      <t>コウシン</t>
    </rPh>
    <rPh sb="224" eb="227">
      <t>ユウセンテキ</t>
    </rPh>
    <rPh sb="228" eb="229">
      <t>オコナ</t>
    </rPh>
    <rPh sb="231" eb="234">
      <t>ケイカクテキ</t>
    </rPh>
    <rPh sb="235" eb="237">
      <t>リョウキン</t>
    </rPh>
    <rPh sb="237" eb="239">
      <t>カイテイ</t>
    </rPh>
    <rPh sb="240" eb="241">
      <t>オコナ</t>
    </rPh>
    <rPh sb="246" eb="248">
      <t>スイドウ</t>
    </rPh>
    <rPh sb="248" eb="250">
      <t>ジギョウ</t>
    </rPh>
    <rPh sb="251" eb="254">
      <t>アンテイテキ</t>
    </rPh>
    <rPh sb="255" eb="257">
      <t>ケイエイ</t>
    </rPh>
    <rPh sb="258" eb="259">
      <t>ハカ</t>
    </rPh>
    <rPh sb="260" eb="2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</si>
</sst>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0.28999999999999998</c:v>
                </c:pt>
                <c:pt idx="1">
                  <c:v>0</c:v>
                </c:pt>
                <c:pt idx="2" formatCode="#,##0.00;&quot;△&quot;#,##0.00;&quot;-&quot;">
                  <c:v>0.05</c:v>
                </c:pt>
                <c:pt idx="3">
                  <c:v>0</c:v>
                </c:pt>
                <c:pt idx="4" formatCode="#,##0.00;&quot;△&quot;#,##0.00;&quot;-&quot;">
                  <c:v>0.04</c:v>
                </c:pt>
              </c:numCache>
            </c:numRef>
          </c:val>
          <c:extLst>
            <c:ext xmlns:c16="http://schemas.microsoft.com/office/drawing/2014/chart" uri="{C3380CC4-5D6E-409C-BE32-E72D297353CC}">
              <c16:uniqueId val="{00000000-D38B-44FE-B4B5-2190F0E4BF2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D38B-44FE-B4B5-2190F0E4BF2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81.55</c:v>
                </c:pt>
                <c:pt idx="1">
                  <c:v>68.97</c:v>
                </c:pt>
                <c:pt idx="2">
                  <c:v>80.73</c:v>
                </c:pt>
                <c:pt idx="3">
                  <c:v>81.040000000000006</c:v>
                </c:pt>
                <c:pt idx="4">
                  <c:v>81.48</c:v>
                </c:pt>
              </c:numCache>
            </c:numRef>
          </c:val>
          <c:extLst>
            <c:ext xmlns:c16="http://schemas.microsoft.com/office/drawing/2014/chart" uri="{C3380CC4-5D6E-409C-BE32-E72D297353CC}">
              <c16:uniqueId val="{00000000-DD9B-4314-88AC-DF9736351C5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DD9B-4314-88AC-DF9736351C5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5-4C33-86D1-66E243B42AA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5-4C33-86D1-66E243B42AA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B-498C-996D-7C1F931D1B1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B-498C-996D-7C1F931D1B1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70-4DAA-A6FB-E49144034E6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70-4DAA-A6FB-E49144034E6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A5-4BD2-8CC4-57DE70A4FC3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5-4BD2-8CC4-57DE70A4FC3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647.09</c:v>
                </c:pt>
                <c:pt idx="1">
                  <c:v>571.51</c:v>
                </c:pt>
                <c:pt idx="2">
                  <c:v>512.1</c:v>
                </c:pt>
                <c:pt idx="3">
                  <c:v>503.78</c:v>
                </c:pt>
                <c:pt idx="4">
                  <c:v>597.66999999999996</c:v>
                </c:pt>
              </c:numCache>
            </c:numRef>
          </c:val>
          <c:extLst>
            <c:ext xmlns:c16="http://schemas.microsoft.com/office/drawing/2014/chart" uri="{C3380CC4-5D6E-409C-BE32-E72D297353CC}">
              <c16:uniqueId val="{00000000-8DB4-49BC-8F75-9EABB4D49A2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8DB4-49BC-8F75-9EABB4D49A2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62.44</c:v>
                </c:pt>
                <c:pt idx="1">
                  <c:v>60.1</c:v>
                </c:pt>
                <c:pt idx="2">
                  <c:v>68.61</c:v>
                </c:pt>
                <c:pt idx="3">
                  <c:v>69.41</c:v>
                </c:pt>
                <c:pt idx="4">
                  <c:v>73.650000000000006</c:v>
                </c:pt>
              </c:numCache>
            </c:numRef>
          </c:val>
          <c:extLst>
            <c:ext xmlns:c16="http://schemas.microsoft.com/office/drawing/2014/chart" uri="{C3380CC4-5D6E-409C-BE32-E72D297353CC}">
              <c16:uniqueId val="{00000000-8D7D-41C7-9842-24B95AE50BA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8D7D-41C7-9842-24B95AE50BA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208.71</c:v>
                </c:pt>
                <c:pt idx="1">
                  <c:v>217.58</c:v>
                </c:pt>
                <c:pt idx="2">
                  <c:v>198.89</c:v>
                </c:pt>
                <c:pt idx="3">
                  <c:v>191.7</c:v>
                </c:pt>
                <c:pt idx="4">
                  <c:v>177.49</c:v>
                </c:pt>
              </c:numCache>
            </c:numRef>
          </c:val>
          <c:extLst>
            <c:ext xmlns:c16="http://schemas.microsoft.com/office/drawing/2014/chart" uri="{C3380CC4-5D6E-409C-BE32-E72D297353CC}">
              <c16:uniqueId val="{00000000-EECE-4CD1-904F-297631DF2BC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EECE-4CD1-904F-297631DF2BC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56.97</c:v>
                </c:pt>
                <c:pt idx="1">
                  <c:v>58.6</c:v>
                </c:pt>
                <c:pt idx="2">
                  <c:v>43.14</c:v>
                </c:pt>
                <c:pt idx="3">
                  <c:v>43.14</c:v>
                </c:pt>
                <c:pt idx="4">
                  <c:v>43.02</c:v>
                </c:pt>
              </c:numCache>
            </c:numRef>
          </c:val>
          <c:extLst>
            <c:ext xmlns:c16="http://schemas.microsoft.com/office/drawing/2014/chart" uri="{C3380CC4-5D6E-409C-BE32-E72D297353CC}">
              <c16:uniqueId val="{00000000-506D-44B9-9037-6CBE1C1B511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506D-44B9-9037-6CBE1C1B511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61.25</c:v>
                </c:pt>
                <c:pt idx="1">
                  <c:v>59.29</c:v>
                </c:pt>
                <c:pt idx="2">
                  <c:v>76.13</c:v>
                </c:pt>
                <c:pt idx="3">
                  <c:v>75.260000000000005</c:v>
                </c:pt>
                <c:pt idx="4">
                  <c:v>75.260000000000005</c:v>
                </c:pt>
              </c:numCache>
            </c:numRef>
          </c:val>
          <c:extLst>
            <c:ext xmlns:c16="http://schemas.microsoft.com/office/drawing/2014/chart" uri="{C3380CC4-5D6E-409C-BE32-E72D297353CC}">
              <c16:uniqueId val="{00000000-8F6A-44D2-B644-73812B3FDE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8F6A-44D2-B644-73812B3FDE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川根本町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6649</v>
      </c>
      <c r="AM8" s="51"/>
      <c r="AN8" s="51"/>
      <c r="AO8" s="51"/>
      <c r="AP8" s="51"/>
      <c r="AQ8" s="51"/>
      <c r="AR8" s="51"/>
      <c r="AS8" s="51"/>
      <c r="AT8" s="47">
        <f>データ!$S$6</f>
        <v>496.88</v>
      </c>
      <c r="AU8" s="47"/>
      <c r="AV8" s="47"/>
      <c r="AW8" s="47"/>
      <c r="AX8" s="47"/>
      <c r="AY8" s="47"/>
      <c r="AZ8" s="47"/>
      <c r="BA8" s="47"/>
      <c r="BB8" s="47">
        <f>データ!$T$6</f>
        <v>13.38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93.62</v>
      </c>
      <c r="Q10" s="47"/>
      <c r="R10" s="47"/>
      <c r="S10" s="47"/>
      <c r="T10" s="47"/>
      <c r="U10" s="47"/>
      <c r="V10" s="47"/>
      <c r="W10" s="51">
        <f>データ!$Q$6</f>
        <v>1188</v>
      </c>
      <c r="X10" s="51"/>
      <c r="Y10" s="51"/>
      <c r="Z10" s="51"/>
      <c r="AA10" s="51"/>
      <c r="AB10" s="51"/>
      <c r="AC10" s="51"/>
      <c r="AD10" s="2"/>
      <c r="AE10" s="2"/>
      <c r="AF10" s="2"/>
      <c r="AG10" s="2"/>
      <c r="AH10" s="2"/>
      <c r="AI10" s="2"/>
      <c r="AJ10" s="2"/>
      <c r="AK10" s="2"/>
      <c r="AL10" s="51">
        <f>データ!$U$6</f>
        <v>6356</v>
      </c>
      <c r="AM10" s="51"/>
      <c r="AN10" s="51"/>
      <c r="AO10" s="51"/>
      <c r="AP10" s="51"/>
      <c r="AQ10" s="51"/>
      <c r="AR10" s="51"/>
      <c r="AS10" s="51"/>
      <c r="AT10" s="47">
        <f>データ!$V$6</f>
        <v>10.95</v>
      </c>
      <c r="AU10" s="47"/>
      <c r="AV10" s="47"/>
      <c r="AW10" s="47"/>
      <c r="AX10" s="47"/>
      <c r="AY10" s="47"/>
      <c r="AZ10" s="47"/>
      <c r="BA10" s="47"/>
      <c r="BB10" s="47">
        <f>データ!$W$6</f>
        <v>580.46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gaGs8SRAXm11DZi5lptisr3uO9VPmwbXb+1Fu8YAwZuHSHPN5asVmWO+X4U/BavCwzWLhfqTWV3wJKg6ML5iUA==" saltValue="73jBsk3iUY9C/l0roNz02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224294</v>
      </c>
      <c r="D6" s="34">
        <f t="shared" si="3"/>
        <v>47</v>
      </c>
      <c r="E6" s="34">
        <f t="shared" si="3"/>
        <v>1</v>
      </c>
      <c r="F6" s="34">
        <f t="shared" si="3"/>
        <v>0</v>
      </c>
      <c r="G6" s="34">
        <f t="shared" si="3"/>
        <v>0</v>
      </c>
      <c r="H6" s="34" t="str">
        <f t="shared" si="3"/>
        <v>静岡県　川根本町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93.62</v>
      </c>
      <c r="Q6" s="35">
        <f t="shared" si="3"/>
        <v>1188</v>
      </c>
      <c r="R6" s="35">
        <f t="shared" si="3"/>
        <v>6649</v>
      </c>
      <c r="S6" s="35">
        <f t="shared" si="3"/>
        <v>496.88</v>
      </c>
      <c r="T6" s="35">
        <f t="shared" si="3"/>
        <v>13.38</v>
      </c>
      <c r="U6" s="35">
        <f t="shared" si="3"/>
        <v>6356</v>
      </c>
      <c r="V6" s="35">
        <f t="shared" si="3"/>
        <v>10.95</v>
      </c>
      <c r="W6" s="35">
        <f t="shared" si="3"/>
        <v>580.46</v>
      </c>
      <c r="X6" s="36">
        <f>IF(X7="",NA(),X7)</f>
        <v>81.55</v>
      </c>
      <c r="Y6" s="36">
        <f t="shared" ref="Y6:AG6" si="4">IF(Y7="",NA(),Y7)</f>
        <v>68.97</v>
      </c>
      <c r="Z6" s="36">
        <f t="shared" si="4"/>
        <v>80.73</v>
      </c>
      <c r="AA6" s="36">
        <f t="shared" si="4"/>
        <v>81.040000000000006</v>
      </c>
      <c r="AB6" s="36">
        <f t="shared" si="4"/>
        <v>81.48</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647.09</v>
      </c>
      <c r="BF6" s="36">
        <f t="shared" ref="BF6:BN6" si="7">IF(BF7="",NA(),BF7)</f>
        <v>571.51</v>
      </c>
      <c r="BG6" s="36">
        <f t="shared" si="7"/>
        <v>512.1</v>
      </c>
      <c r="BH6" s="36">
        <f t="shared" si="7"/>
        <v>503.78</v>
      </c>
      <c r="BI6" s="36">
        <f t="shared" si="7"/>
        <v>597.66999999999996</v>
      </c>
      <c r="BJ6" s="36">
        <f t="shared" si="7"/>
        <v>1280.18</v>
      </c>
      <c r="BK6" s="36">
        <f t="shared" si="7"/>
        <v>1346.23</v>
      </c>
      <c r="BL6" s="36">
        <f t="shared" si="7"/>
        <v>1295.06</v>
      </c>
      <c r="BM6" s="36">
        <f t="shared" si="7"/>
        <v>1168.7</v>
      </c>
      <c r="BN6" s="36">
        <f t="shared" si="7"/>
        <v>1245.46</v>
      </c>
      <c r="BO6" s="35" t="str">
        <f>IF(BO7="","",IF(BO7="-","【-】","【"&amp;SUBSTITUTE(TEXT(BO7,"#,##0.00"),"-","△")&amp;"】"))</f>
        <v>【1,084.05】</v>
      </c>
      <c r="BP6" s="36">
        <f>IF(BP7="",NA(),BP7)</f>
        <v>62.44</v>
      </c>
      <c r="BQ6" s="36">
        <f t="shared" ref="BQ6:BY6" si="8">IF(BQ7="",NA(),BQ7)</f>
        <v>60.1</v>
      </c>
      <c r="BR6" s="36">
        <f t="shared" si="8"/>
        <v>68.61</v>
      </c>
      <c r="BS6" s="36">
        <f t="shared" si="8"/>
        <v>69.41</v>
      </c>
      <c r="BT6" s="36">
        <f t="shared" si="8"/>
        <v>73.650000000000006</v>
      </c>
      <c r="BU6" s="36">
        <f t="shared" si="8"/>
        <v>53.62</v>
      </c>
      <c r="BV6" s="36">
        <f t="shared" si="8"/>
        <v>53.41</v>
      </c>
      <c r="BW6" s="36">
        <f t="shared" si="8"/>
        <v>53.29</v>
      </c>
      <c r="BX6" s="36">
        <f t="shared" si="8"/>
        <v>53.59</v>
      </c>
      <c r="BY6" s="36">
        <f t="shared" si="8"/>
        <v>51.08</v>
      </c>
      <c r="BZ6" s="35" t="str">
        <f>IF(BZ7="","",IF(BZ7="-","【-】","【"&amp;SUBSTITUTE(TEXT(BZ7,"#,##0.00"),"-","△")&amp;"】"))</f>
        <v>【53.46】</v>
      </c>
      <c r="CA6" s="36">
        <f>IF(CA7="",NA(),CA7)</f>
        <v>208.71</v>
      </c>
      <c r="CB6" s="36">
        <f t="shared" ref="CB6:CJ6" si="9">IF(CB7="",NA(),CB7)</f>
        <v>217.58</v>
      </c>
      <c r="CC6" s="36">
        <f t="shared" si="9"/>
        <v>198.89</v>
      </c>
      <c r="CD6" s="36">
        <f t="shared" si="9"/>
        <v>191.7</v>
      </c>
      <c r="CE6" s="36">
        <f t="shared" si="9"/>
        <v>177.49</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56.97</v>
      </c>
      <c r="CM6" s="36">
        <f t="shared" ref="CM6:CU6" si="10">IF(CM7="",NA(),CM7)</f>
        <v>58.6</v>
      </c>
      <c r="CN6" s="36">
        <f t="shared" si="10"/>
        <v>43.14</v>
      </c>
      <c r="CO6" s="36">
        <f t="shared" si="10"/>
        <v>43.14</v>
      </c>
      <c r="CP6" s="36">
        <f t="shared" si="10"/>
        <v>43.02</v>
      </c>
      <c r="CQ6" s="36">
        <f t="shared" si="10"/>
        <v>58.1</v>
      </c>
      <c r="CR6" s="36">
        <f t="shared" si="10"/>
        <v>56.19</v>
      </c>
      <c r="CS6" s="36">
        <f t="shared" si="10"/>
        <v>56.65</v>
      </c>
      <c r="CT6" s="36">
        <f t="shared" si="10"/>
        <v>56.41</v>
      </c>
      <c r="CU6" s="36">
        <f t="shared" si="10"/>
        <v>54.9</v>
      </c>
      <c r="CV6" s="35" t="str">
        <f>IF(CV7="","",IF(CV7="-","【-】","【"&amp;SUBSTITUTE(TEXT(CV7,"#,##0.00"),"-","△")&amp;"】"))</f>
        <v>【54.90】</v>
      </c>
      <c r="CW6" s="36">
        <f>IF(CW7="",NA(),CW7)</f>
        <v>61.25</v>
      </c>
      <c r="CX6" s="36">
        <f t="shared" ref="CX6:DF6" si="11">IF(CX7="",NA(),CX7)</f>
        <v>59.29</v>
      </c>
      <c r="CY6" s="36">
        <f t="shared" si="11"/>
        <v>76.13</v>
      </c>
      <c r="CZ6" s="36">
        <f t="shared" si="11"/>
        <v>75.260000000000005</v>
      </c>
      <c r="DA6" s="36">
        <f t="shared" si="11"/>
        <v>75.260000000000005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0.28999999999999998</v>
      </c>
      <c r="EE6" s="35">
        <f t="shared" ref="EE6:EM6" si="14">IF(EE7="",NA(),EE7)</f>
        <v>0</v>
      </c>
      <c r="EF6" s="36">
        <f t="shared" si="14"/>
        <v>0.05</v>
      </c>
      <c r="EG6" s="35">
        <f t="shared" si="14"/>
        <v>0</v>
      </c>
      <c r="EH6" s="36">
        <f t="shared" si="14"/>
        <v>0.04</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224294</v>
      </c>
      <c r="D7" s="38">
        <v>47</v>
      </c>
      <c r="E7" s="38">
        <v>1</v>
      </c>
      <c r="F7" s="38">
        <v>0</v>
      </c>
      <c r="G7" s="38">
        <v>0</v>
      </c>
      <c r="H7" s="38" t="s">
        <v>96</v>
      </c>
      <c r="I7" s="38" t="s">
        <v>97</v>
      </c>
      <c r="J7" s="38" t="s">
        <v>98</v>
      </c>
      <c r="K7" s="38" t="s">
        <v>99</v>
      </c>
      <c r="L7" s="38" t="s">
        <v>100</v>
      </c>
      <c r="M7" s="38" t="s">
        <v>101</v>
      </c>
      <c r="N7" s="39" t="s">
        <v>102</v>
      </c>
      <c r="O7" s="39" t="s">
        <v>103</v>
      </c>
      <c r="P7" s="39">
        <v>93.62</v>
      </c>
      <c r="Q7" s="39">
        <v>1188</v>
      </c>
      <c r="R7" s="39">
        <v>6649</v>
      </c>
      <c r="S7" s="39">
        <v>496.88</v>
      </c>
      <c r="T7" s="39">
        <v>13.38</v>
      </c>
      <c r="U7" s="39">
        <v>6356</v>
      </c>
      <c r="V7" s="39">
        <v>10.95</v>
      </c>
      <c r="W7" s="39">
        <v>580.46</v>
      </c>
      <c r="X7" s="39">
        <v>81.55</v>
      </c>
      <c r="Y7" s="39">
        <v>68.97</v>
      </c>
      <c r="Z7" s="39">
        <v>80.73</v>
      </c>
      <c r="AA7" s="39">
        <v>81.040000000000006</v>
      </c>
      <c r="AB7" s="39">
        <v>81.48</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647.09</v>
      </c>
      <c r="BF7" s="39">
        <v>571.51</v>
      </c>
      <c r="BG7" s="39">
        <v>512.1</v>
      </c>
      <c r="BH7" s="39">
        <v>503.78</v>
      </c>
      <c r="BI7" s="39">
        <v>597.66999999999996</v>
      </c>
      <c r="BJ7" s="39">
        <v>1280.18</v>
      </c>
      <c r="BK7" s="39">
        <v>1346.23</v>
      </c>
      <c r="BL7" s="39">
        <v>1295.06</v>
      </c>
      <c r="BM7" s="39">
        <v>1168.7</v>
      </c>
      <c r="BN7" s="39">
        <v>1245.46</v>
      </c>
      <c r="BO7" s="39">
        <v>1084.05</v>
      </c>
      <c r="BP7" s="39">
        <v>62.44</v>
      </c>
      <c r="BQ7" s="39">
        <v>60.1</v>
      </c>
      <c r="BR7" s="39">
        <v>68.61</v>
      </c>
      <c r="BS7" s="39">
        <v>69.41</v>
      </c>
      <c r="BT7" s="39">
        <v>73.650000000000006</v>
      </c>
      <c r="BU7" s="39">
        <v>53.62</v>
      </c>
      <c r="BV7" s="39">
        <v>53.41</v>
      </c>
      <c r="BW7" s="39">
        <v>53.29</v>
      </c>
      <c r="BX7" s="39">
        <v>53.59</v>
      </c>
      <c r="BY7" s="39">
        <v>51.08</v>
      </c>
      <c r="BZ7" s="39">
        <v>53.46</v>
      </c>
      <c r="CA7" s="39">
        <v>208.71</v>
      </c>
      <c r="CB7" s="39">
        <v>217.58</v>
      </c>
      <c r="CC7" s="39">
        <v>198.89</v>
      </c>
      <c r="CD7" s="39">
        <v>191.7</v>
      </c>
      <c r="CE7" s="39">
        <v>177.49</v>
      </c>
      <c r="CF7" s="39">
        <v>287.7</v>
      </c>
      <c r="CG7" s="39">
        <v>277.39999999999998</v>
      </c>
      <c r="CH7" s="39">
        <v>259.02</v>
      </c>
      <c r="CI7" s="39">
        <v>259.79000000000002</v>
      </c>
      <c r="CJ7" s="39">
        <v>262.13</v>
      </c>
      <c r="CK7" s="39">
        <v>300.47000000000003</v>
      </c>
      <c r="CL7" s="39">
        <v>56.97</v>
      </c>
      <c r="CM7" s="39">
        <v>58.6</v>
      </c>
      <c r="CN7" s="39">
        <v>43.14</v>
      </c>
      <c r="CO7" s="39">
        <v>43.14</v>
      </c>
      <c r="CP7" s="39">
        <v>43.02</v>
      </c>
      <c r="CQ7" s="39">
        <v>58.1</v>
      </c>
      <c r="CR7" s="39">
        <v>56.19</v>
      </c>
      <c r="CS7" s="39">
        <v>56.65</v>
      </c>
      <c r="CT7" s="39">
        <v>56.41</v>
      </c>
      <c r="CU7" s="39">
        <v>54.9</v>
      </c>
      <c r="CV7" s="39">
        <v>54.9</v>
      </c>
      <c r="CW7" s="39">
        <v>61.25</v>
      </c>
      <c r="CX7" s="39">
        <v>59.29</v>
      </c>
      <c r="CY7" s="39">
        <v>76.13</v>
      </c>
      <c r="CZ7" s="39">
        <v>75.260000000000005</v>
      </c>
      <c r="DA7" s="39">
        <v>75.260000000000005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0.28999999999999998</v>
      </c>
      <c r="EE7" s="39">
        <v>0</v>
      </c>
      <c r="EF7" s="39">
        <v>0.05</v>
      </c>
      <c r="EG7" s="39">
        <v>0</v>
      </c>
      <c r="EH7" s="39">
        <v>0.04</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2021-01-28T04:02:08Z</cp:lastPrinted>
  <dcterms:created xsi:type="dcterms:W3CDTF">2020-12-04T02:21:06Z</dcterms:created>
  <dcterms:modified xsi:type="dcterms:W3CDTF">2021-01-28T04:05:30Z</dcterms:modified>
  <cp:category/>
</cp:coreProperties>
</file>