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sdQcHL0P08BRAfNIQv5Ckk8+p/cFYGuawUChfZOpisDrOGX04fRoxniXbizNMwNOeSw0aayIgO6DH27xJC3Pg==" workbookSaltValue="vp9n7ehoifjhfQpHXBKa3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<sst xmlns="http://schemas.openxmlformats.org/spreadsheetml/2006/main" xmlns:r="http://schemas.openxmlformats.org/officeDocument/2006/relationships" count="112" uniqueCount="112">
  <si>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</si>
  <si>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</si>
  <si>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</si>
  <si>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</si>
  <si>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</si>
  <si>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</si>
  <si>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</si>
  <si>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</si>
  <si>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</si>
  <si>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</si>
  <si>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</si>
  <si>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</si>
  <si>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</si>
  <si>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</si>
  <si>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</si>
  <si>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</si>
  <si>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</si>
  <si>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</si>
  <si>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</si>
  <si>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</si>
  <si>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</si>
  <si>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</si>
  <si>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</si>
  <si>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</si>
  <si>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</si>
  <si>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</si>
  <si>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</si>
  <si>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</si>
  <si>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</si>
  <si>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</si>
  <si>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</si>
  <si>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</si>
  <si>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</si>
  <si>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</si>
  <si>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</si>
  <si>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</si>
  <si>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</si>
  <si>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</si>
  <si>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</si>
  <si>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</si>
  <si>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</si>
  <si>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</si>
  <si>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</si>
  <si>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</si>
  <si>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</si>
  <si>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</si>
  <si>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</si>
  <si>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</si>
  <si>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</si>
  <si>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</si>
  <si>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</si>
  <si>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</si>
  <si>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</si>
  <si>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</si>
  <si>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</si>
  <si>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</si>
  <si>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</si>
  <si>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</si>
  <si>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</si>
  <si>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 xml:space="preserve">
 本町水道事業は綺麗な湧水及び井戸水に恵まれ、浄水施設の必要もないことから、⑥給水原価が類似団体平均の３分の１強となっています。また平成26年度に水道料金の改定を行い、①経常収支比率及び⑤料金回収率が改善し、類似団体の平均も上回っています。しかし今後の見込みとして、平成30年度に完成した工業団地にある新しい配水施設の維持管理費や減価償却費等、経常経費の増加により⑥給水原価の上昇、①経常収支比率・⑤料金回収率の悪化が予想されます。
　また、上記施設築造にあたり、多額の自己資金（借入金含む）を充当しました。その結果、手許資金が減少したため、平成28年度決算以降③流動比率及び④企業債残高対給水収益比率がそれまでに比べ悪化しています。
　今後は老朽管の布設替えや耐震化対策に多くの投資的経費が掛かることや、人口減少による水需要の減少に伴う収益の悪化が予想されます。したがって、広域連携を含めた施設の統廃合や性能の合理化を検討し効率的かつ安全に水を供給していきます。</t>
    <rPh sb="58" eb="59">
      <t>キョウ</t>
    </rPh>
    <rPh sb="143" eb="145">
      <t>カンセイ</t>
    </rPh>
    <rPh sb="224" eb="226">
      <t>ジョウキ</t>
    </rPh>
    <rPh sb="235" eb="237">
      <t>タガク</t>
    </rPh>
    <rPh sb="243" eb="245">
      <t>カリイレ</t>
    </rPh>
    <rPh sb="245" eb="246">
      <t>キン</t>
    </rPh>
    <rPh sb="246" eb="247">
      <t>フク</t>
    </rPh>
    <rPh sb="250" eb="252">
      <t>ジュウトウ</t>
    </rPh>
    <rPh sb="259" eb="261">
      <t>ケッカ</t>
    </rPh>
    <rPh sb="262" eb="264">
      <t>テモト</t>
    </rPh>
    <rPh sb="264" eb="266">
      <t>シキン</t>
    </rPh>
    <rPh sb="267" eb="269">
      <t>ゲンショウ</t>
    </rPh>
    <rPh sb="282" eb="284">
      <t>イコウ</t>
    </rPh>
    <rPh sb="310" eb="311">
      <t>クラ</t>
    </rPh>
    <rPh sb="371" eb="372">
      <t>トモナ</t>
    </rPh>
    <rPh sb="373" eb="375">
      <t>シュウエキ</t>
    </rPh>
    <rPh sb="376" eb="378">
      <t>アッカ</t>
    </rPh>
    <rPh sb="392" eb="394">
      <t>コウイキ</t>
    </rPh>
    <rPh sb="394" eb="396">
      <t>レンケイ</t>
    </rPh>
    <rPh sb="397" eb="398">
      <t>フク</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</si>
  <si>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</si>
  <si>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</si>
  <si>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</si>
  <si>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</si>
  <si>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</si>
  <si>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</si>
  <si>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</si>
  <si>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</si>
  <si>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</si>
  <si>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</si>
  <si>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</si>
  <si>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</si>
  <si>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</si>
  <si>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</si>
  <si>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</si>
  <si>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</si>
  <si>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</si>
  <si>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</si>
  <si>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</si>
  <si>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</si>
  <si>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</si>
  <si>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</si>
  <si>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</si>
  <si>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</si>
  <si>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</si>
  <si>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</si>
  <si>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</si>
  <si>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</si>
  <si>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</si>
  <si>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</si>
  <si>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</si>
  <si>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</si>
  <si>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</si>
  <si>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</si>
  <si>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小山町</t>
  </si>
  <si>
    <t>法適用</t>
  </si>
  <si>
    <t>水道事業</t>
  </si>
  <si>
    <t>末端給水事業</t>
  </si>
  <si>
    <r>
      <t xml:space="preserve">
　今後上記のとおり、資産の老朽化、施設機能の適正化や水需要の減少といった課題は多くあります。本町水道事業としては、安定的に事業を継続していくことを主眼に事業運営をしていきます。
　そのために、経常経費の見直し・補助金や適正な料金収入等財源の確保といった財政的試算と</t>
    </r>
    <r>
      <rPr>
        <sz val="11"/>
        <color auto="1"/>
        <rFont val="ＭＳ ゴシック"/>
      </rPr>
      <t>、施設利用率向上を図るため、効率的に施設を活用するダウンサイジング・スペックダウンの検討や計画的な施設等の更新といった投資的試算のバランスを図っていきます。</t>
    </r>
    <rPh sb="4" eb="6">
      <t>コンゴ</t>
    </rPh>
    <rPh sb="42" eb="43">
      <t>オオ</t>
    </rPh>
    <rPh sb="136" eb="138">
      <t>シセツ</t>
    </rPh>
    <rPh sb="138" eb="140">
      <t>リヨウ</t>
    </rPh>
    <rPh sb="140" eb="141">
      <t>リツ</t>
    </rPh>
    <rPh sb="141" eb="143">
      <t>コウジョウ</t>
    </rPh>
    <rPh sb="144" eb="145">
      <t>ハカ</t>
    </rPh>
    <rPh sb="149" eb="152">
      <t>コウリツテキ</t>
    </rPh>
    <rPh sb="153" eb="155">
      <t>シセツ</t>
    </rPh>
    <rPh sb="156" eb="158">
      <t>カツヨウ</t>
    </rPh>
    <rPh sb="177" eb="179">
      <t>ケントウ</t>
    </rPh>
    <rPh sb="186" eb="187">
      <t>トウ</t>
    </rPh>
    <rPh sb="188" eb="190">
      <t>コウシン</t>
    </rPh>
    <phoneticPr fontId="1"/>
  </si>
  <si>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</si>
  <si>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</si>
  <si>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</si>
  <si>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</si>
  <si>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</si>
  <si>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</si>
  <si>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</si>
  <si>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</si>
  <si>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</si>
  <si>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</si>
  <si>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</si>
  <si>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</si>
  <si>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
</t>
    </r>
    <r>
      <rPr>
        <sz val="11"/>
        <color auto="1"/>
        <rFont val="ＭＳ ゴシック"/>
      </rPr>
      <t>　本町では昭和30年代から水道事業を開始し、耐用年数を過ぎた老朽管が増えてきているため、事業類似団体平均及び全国平均と比べ、②管路経年化率が高くなっています。また、工業団地の配水場整備を行っていたため、平成27～29年度までは老朽管の更新が行えませんでした。しかしながら、平成30年度と令和元年度は国の交付金を充当し、老朽管の更新を進めています。</t>
    </r>
    <r>
      <rPr>
        <sz val="11"/>
        <color theme="1"/>
        <rFont val="ＭＳ ゴシック"/>
      </rPr>
      <t xml:space="preserve">
　今後アセットマネジメント計画に基づいて、現有資産の更新需要と長期的な財政状況を基に、財源を確保しながら施設整備（老朽管更新や耐震化）を計画的に行っていきます。</t>
    </r>
    <rPh sb="4" eb="6">
      <t>ホンチョウ</t>
    </rPh>
    <rPh sb="8" eb="10">
      <t>ショウワ</t>
    </rPh>
    <rPh sb="12" eb="14">
      <t>ネンダイ</t>
    </rPh>
    <rPh sb="16" eb="18">
      <t>スイドウ</t>
    </rPh>
    <rPh sb="18" eb="20">
      <t>ジギョウ</t>
    </rPh>
    <rPh sb="21" eb="23">
      <t>カイシ</t>
    </rPh>
    <rPh sb="25" eb="27">
      <t>タイヨウ</t>
    </rPh>
    <rPh sb="27" eb="29">
      <t>ネンスウ</t>
    </rPh>
    <rPh sb="30" eb="31">
      <t>ス</t>
    </rPh>
    <rPh sb="33" eb="35">
      <t>ロウキュウ</t>
    </rPh>
    <rPh sb="35" eb="36">
      <t>カン</t>
    </rPh>
    <rPh sb="37" eb="38">
      <t>フ</t>
    </rPh>
    <rPh sb="47" eb="49">
      <t>ジギョウ</t>
    </rPh>
    <rPh sb="85" eb="87">
      <t>コウギョウ</t>
    </rPh>
    <rPh sb="87" eb="89">
      <t>ダンチ</t>
    </rPh>
    <rPh sb="90" eb="92">
      <t>ハイスイ</t>
    </rPh>
    <rPh sb="92" eb="93">
      <t>ジョウ</t>
    </rPh>
    <rPh sb="93" eb="95">
      <t>セイビ</t>
    </rPh>
    <rPh sb="96" eb="97">
      <t>オコナ</t>
    </rPh>
    <rPh sb="104" eb="106">
      <t>ヘイセイ</t>
    </rPh>
    <rPh sb="111" eb="113">
      <t>ネンド</t>
    </rPh>
    <rPh sb="116" eb="118">
      <t>ロウキュウ</t>
    </rPh>
    <rPh sb="118" eb="119">
      <t>カン</t>
    </rPh>
    <rPh sb="120" eb="122">
      <t>コウシン</t>
    </rPh>
    <rPh sb="123" eb="124">
      <t>オコナ</t>
    </rPh>
    <rPh sb="139" eb="141">
      <t>ヘイセイ</t>
    </rPh>
    <rPh sb="143" eb="145">
      <t>ネンド</t>
    </rPh>
    <rPh sb="146" eb="148">
      <t>レイワ</t>
    </rPh>
    <rPh sb="148" eb="150">
      <t>ガンネン</t>
    </rPh>
    <rPh sb="150" eb="151">
      <t>ド</t>
    </rPh>
    <rPh sb="152" eb="153">
      <t>クニ</t>
    </rPh>
    <rPh sb="154" eb="157">
      <t>コウフキン</t>
    </rPh>
    <rPh sb="158" eb="160">
      <t>ジュウトウ</t>
    </rPh>
    <rPh sb="162" eb="164">
      <t>ロウキュウ</t>
    </rPh>
    <rPh sb="164" eb="165">
      <t>カン</t>
    </rPh>
    <rPh sb="166" eb="168">
      <t>コウシン</t>
    </rPh>
    <rPh sb="169" eb="170">
      <t>スス</t>
    </rPh>
    <rPh sb="178" eb="180">
      <t>コンゴ</t>
    </rPh>
    <rPh sb="193" eb="194">
      <t>モト</t>
    </rPh>
    <rPh sb="220" eb="222">
      <t>ザイゲン</t>
    </rPh>
    <rPh sb="223" eb="225">
      <t>カクホ</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</si>
</sst>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0.64</c:v>
                </c:pt>
                <c:pt idx="4" formatCode="#,##0.00;&quot;△&quot;#,##0.00;&quot;-&quot;">
                  <c:v>0.86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122.81</c:v>
                </c:pt>
                <c:pt idx="1">
                  <c:v>122.73</c:v>
                </c:pt>
                <c:pt idx="2">
                  <c:v>115.75</c:v>
                </c:pt>
                <c:pt idx="3">
                  <c:v>118.47</c:v>
                </c:pt>
                <c:pt idx="4">
                  <c:v>110.58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45.73</c:v>
                </c:pt>
                <c:pt idx="1">
                  <c:v>47.23</c:v>
                </c:pt>
                <c:pt idx="2">
                  <c:v>47.79</c:v>
                </c:pt>
                <c:pt idx="3">
                  <c:v>48.24</c:v>
                </c:pt>
                <c:pt idx="4">
                  <c:v>44.78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15.78</c:v>
                </c:pt>
                <c:pt idx="1">
                  <c:v>17.46</c:v>
                </c:pt>
                <c:pt idx="2">
                  <c:v>19.989999999999998</c:v>
                </c:pt>
                <c:pt idx="3">
                  <c:v>25.03</c:v>
                </c:pt>
                <c:pt idx="4">
                  <c:v>24.63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634.5</c:v>
                </c:pt>
                <c:pt idx="1">
                  <c:v>311.86</c:v>
                </c:pt>
                <c:pt idx="2">
                  <c:v>140.84</c:v>
                </c:pt>
                <c:pt idx="3">
                  <c:v>210.04</c:v>
                </c:pt>
                <c:pt idx="4">
                  <c:v>214.49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88.83</c:v>
                </c:pt>
                <c:pt idx="1">
                  <c:v>115.55</c:v>
                </c:pt>
                <c:pt idx="2">
                  <c:v>171.21</c:v>
                </c:pt>
                <c:pt idx="3">
                  <c:v>164.21</c:v>
                </c:pt>
                <c:pt idx="4">
                  <c:v>191.34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122.51</c:v>
                </c:pt>
                <c:pt idx="1">
                  <c:v>126.97</c:v>
                </c:pt>
                <c:pt idx="2">
                  <c:v>116.28</c:v>
                </c:pt>
                <c:pt idx="3">
                  <c:v>121.52</c:v>
                </c:pt>
                <c:pt idx="4">
                  <c:v>110.13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56.88</c:v>
                </c:pt>
                <c:pt idx="1">
                  <c:v>55.05</c:v>
                </c:pt>
                <c:pt idx="2">
                  <c:v>60.17</c:v>
                </c:pt>
                <c:pt idx="3">
                  <c:v>59.27</c:v>
                </c:pt>
                <c:pt idx="4">
                  <c:v>64.95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46.2</c:v>
                </c:pt>
                <c:pt idx="1">
                  <c:v>47.27</c:v>
                </c:pt>
                <c:pt idx="2">
                  <c:v>44.65</c:v>
                </c:pt>
                <c:pt idx="3">
                  <c:v>46.84</c:v>
                </c:pt>
                <c:pt idx="4">
                  <c:v>42.16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c:v>
                </c:pt>
                <c:pt idx="1">
                  <c:v>87</c:v>
                </c:pt>
                <c:pt idx="2">
                  <c:v>87</c:v>
                </c:pt>
                <c:pt idx="3">
                  <c:v>86.13</c:v>
                </c:pt>
                <c:pt idx="4">
                  <c:v>85.27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Y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小山町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4"/>
      <c r="P7" s="27" t="s">
        <v>2</v>
      </c>
      <c r="Q7" s="27"/>
      <c r="R7" s="27"/>
      <c r="S7" s="27"/>
      <c r="T7" s="27"/>
      <c r="U7" s="27"/>
      <c r="V7" s="27"/>
      <c r="W7" s="27" t="s">
        <v>12</v>
      </c>
      <c r="X7" s="27"/>
      <c r="Y7" s="27"/>
      <c r="Z7" s="27"/>
      <c r="AA7" s="27"/>
      <c r="AB7" s="27"/>
      <c r="AC7" s="27"/>
      <c r="AD7" s="27" t="s">
        <v>5</v>
      </c>
      <c r="AE7" s="27"/>
      <c r="AF7" s="27"/>
      <c r="AG7" s="27"/>
      <c r="AH7" s="27"/>
      <c r="AI7" s="27"/>
      <c r="AJ7" s="27"/>
      <c r="AK7" s="18"/>
      <c r="AL7" s="27" t="s">
        <v>13</v>
      </c>
      <c r="AM7" s="27"/>
      <c r="AN7" s="27"/>
      <c r="AO7" s="27"/>
      <c r="AP7" s="27"/>
      <c r="AQ7" s="27"/>
      <c r="AR7" s="27"/>
      <c r="AS7" s="27"/>
      <c r="AT7" s="5" t="s">
        <v>6</v>
      </c>
      <c r="AU7" s="13"/>
      <c r="AV7" s="13"/>
      <c r="AW7" s="13"/>
      <c r="AX7" s="13"/>
      <c r="AY7" s="13"/>
      <c r="AZ7" s="13"/>
      <c r="BA7" s="13"/>
      <c r="BB7" s="27" t="s">
        <v>16</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18306</v>
      </c>
      <c r="AM8" s="31"/>
      <c r="AN8" s="31"/>
      <c r="AO8" s="31"/>
      <c r="AP8" s="31"/>
      <c r="AQ8" s="31"/>
      <c r="AR8" s="31"/>
      <c r="AS8" s="31"/>
      <c r="AT8" s="7">
        <f>データ!$S$6</f>
        <v>135.74</v>
      </c>
      <c r="AU8" s="15"/>
      <c r="AV8" s="15"/>
      <c r="AW8" s="15"/>
      <c r="AX8" s="15"/>
      <c r="AY8" s="15"/>
      <c r="AZ8" s="15"/>
      <c r="BA8" s="15"/>
      <c r="BB8" s="29">
        <f>データ!$T$6</f>
        <v>134.86000000000001</v>
      </c>
      <c r="BC8" s="29"/>
      <c r="BD8" s="29"/>
      <c r="BE8" s="29"/>
      <c r="BF8" s="29"/>
      <c r="BG8" s="29"/>
      <c r="BH8" s="29"/>
      <c r="BI8" s="29"/>
      <c r="BJ8" s="3"/>
      <c r="BK8" s="3"/>
      <c r="BL8" s="38" t="s">
        <v>11</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28</v>
      </c>
      <c r="AU9" s="13"/>
      <c r="AV9" s="13"/>
      <c r="AW9" s="13"/>
      <c r="AX9" s="13"/>
      <c r="AY9" s="13"/>
      <c r="AZ9" s="13"/>
      <c r="BA9" s="13"/>
      <c r="BB9" s="27" t="s">
        <v>15</v>
      </c>
      <c r="BC9" s="27"/>
      <c r="BD9" s="27"/>
      <c r="BE9" s="27"/>
      <c r="BF9" s="27"/>
      <c r="BG9" s="27"/>
      <c r="BH9" s="27"/>
      <c r="BI9" s="27"/>
      <c r="BJ9" s="3"/>
      <c r="BK9" s="3"/>
      <c r="BL9" s="39" t="s">
        <v>30</v>
      </c>
      <c r="BM9" s="50"/>
      <c r="BN9" s="58" t="s">
        <v>31</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88.54</v>
      </c>
      <c r="J10" s="15"/>
      <c r="K10" s="15"/>
      <c r="L10" s="15"/>
      <c r="M10" s="15"/>
      <c r="N10" s="15"/>
      <c r="O10" s="26"/>
      <c r="P10" s="29">
        <f>データ!$P$6</f>
        <v>97.92</v>
      </c>
      <c r="Q10" s="29"/>
      <c r="R10" s="29"/>
      <c r="S10" s="29"/>
      <c r="T10" s="29"/>
      <c r="U10" s="29"/>
      <c r="V10" s="29"/>
      <c r="W10" s="31">
        <f>データ!$Q$6</f>
        <v>1130</v>
      </c>
      <c r="X10" s="31"/>
      <c r="Y10" s="31"/>
      <c r="Z10" s="31"/>
      <c r="AA10" s="31"/>
      <c r="AB10" s="31"/>
      <c r="AC10" s="31"/>
      <c r="AD10" s="2"/>
      <c r="AE10" s="2"/>
      <c r="AF10" s="2"/>
      <c r="AG10" s="2"/>
      <c r="AH10" s="18"/>
      <c r="AI10" s="18"/>
      <c r="AJ10" s="18"/>
      <c r="AK10" s="18"/>
      <c r="AL10" s="31">
        <f>データ!$U$6</f>
        <v>17746</v>
      </c>
      <c r="AM10" s="31"/>
      <c r="AN10" s="31"/>
      <c r="AO10" s="31"/>
      <c r="AP10" s="31"/>
      <c r="AQ10" s="31"/>
      <c r="AR10" s="31"/>
      <c r="AS10" s="31"/>
      <c r="AT10" s="7">
        <f>データ!$V$6</f>
        <v>27.39</v>
      </c>
      <c r="AU10" s="15"/>
      <c r="AV10" s="15"/>
      <c r="AW10" s="15"/>
      <c r="AX10" s="15"/>
      <c r="AY10" s="15"/>
      <c r="AZ10" s="15"/>
      <c r="BA10" s="15"/>
      <c r="BB10" s="29">
        <f>データ!$W$6</f>
        <v>647.9</v>
      </c>
      <c r="BC10" s="29"/>
      <c r="BD10" s="29"/>
      <c r="BE10" s="29"/>
      <c r="BF10" s="29"/>
      <c r="BG10" s="29"/>
      <c r="BH10" s="29"/>
      <c r="BI10" s="29"/>
      <c r="BJ10" s="2"/>
      <c r="BK10" s="2"/>
      <c r="BL10" s="40" t="s">
        <v>33</v>
      </c>
      <c r="BM10" s="51"/>
      <c r="BN10" s="59" t="s">
        <v>35</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59</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4"/>
      <c r="BN47" s="54"/>
      <c r="BO47" s="54"/>
      <c r="BP47" s="54"/>
      <c r="BQ47" s="54"/>
      <c r="BR47" s="54"/>
      <c r="BS47" s="54"/>
      <c r="BT47" s="54"/>
      <c r="BU47" s="54"/>
      <c r="BV47" s="54"/>
      <c r="BW47" s="54"/>
      <c r="BX47" s="54"/>
      <c r="BY47" s="54"/>
      <c r="BZ47" s="69"/>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4"/>
      <c r="BN48" s="54"/>
      <c r="BO48" s="54"/>
      <c r="BP48" s="54"/>
      <c r="BQ48" s="54"/>
      <c r="BR48" s="54"/>
      <c r="BS48" s="54"/>
      <c r="BT48" s="54"/>
      <c r="BU48" s="54"/>
      <c r="BV48" s="54"/>
      <c r="BW48" s="54"/>
      <c r="BX48" s="54"/>
      <c r="BY48" s="54"/>
      <c r="BZ48" s="69"/>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4"/>
      <c r="BN49" s="54"/>
      <c r="BO49" s="54"/>
      <c r="BP49" s="54"/>
      <c r="BQ49" s="54"/>
      <c r="BR49" s="54"/>
      <c r="BS49" s="54"/>
      <c r="BT49" s="54"/>
      <c r="BU49" s="54"/>
      <c r="BV49" s="54"/>
      <c r="BW49" s="54"/>
      <c r="BX49" s="54"/>
      <c r="BY49" s="54"/>
      <c r="BZ49" s="69"/>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4"/>
      <c r="BN50" s="54"/>
      <c r="BO50" s="54"/>
      <c r="BP50" s="54"/>
      <c r="BQ50" s="54"/>
      <c r="BR50" s="54"/>
      <c r="BS50" s="54"/>
      <c r="BT50" s="54"/>
      <c r="BU50" s="54"/>
      <c r="BV50" s="54"/>
      <c r="BW50" s="54"/>
      <c r="BX50" s="54"/>
      <c r="BY50" s="54"/>
      <c r="BZ50" s="69"/>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4"/>
      <c r="BN51" s="54"/>
      <c r="BO51" s="54"/>
      <c r="BP51" s="54"/>
      <c r="BQ51" s="54"/>
      <c r="BR51" s="54"/>
      <c r="BS51" s="54"/>
      <c r="BT51" s="54"/>
      <c r="BU51" s="54"/>
      <c r="BV51" s="54"/>
      <c r="BW51" s="54"/>
      <c r="BX51" s="54"/>
      <c r="BY51" s="54"/>
      <c r="BZ51" s="69"/>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4"/>
      <c r="BN52" s="54"/>
      <c r="BO52" s="54"/>
      <c r="BP52" s="54"/>
      <c r="BQ52" s="54"/>
      <c r="BR52" s="54"/>
      <c r="BS52" s="54"/>
      <c r="BT52" s="54"/>
      <c r="BU52" s="54"/>
      <c r="BV52" s="54"/>
      <c r="BW52" s="54"/>
      <c r="BX52" s="54"/>
      <c r="BY52" s="54"/>
      <c r="BZ52" s="69"/>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4"/>
      <c r="BN53" s="54"/>
      <c r="BO53" s="54"/>
      <c r="BP53" s="54"/>
      <c r="BQ53" s="54"/>
      <c r="BR53" s="54"/>
      <c r="BS53" s="54"/>
      <c r="BT53" s="54"/>
      <c r="BU53" s="54"/>
      <c r="BV53" s="54"/>
      <c r="BW53" s="54"/>
      <c r="BX53" s="54"/>
      <c r="BY53" s="54"/>
      <c r="BZ53" s="69"/>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4"/>
      <c r="BN54" s="54"/>
      <c r="BO54" s="54"/>
      <c r="BP54" s="54"/>
      <c r="BQ54" s="54"/>
      <c r="BR54" s="54"/>
      <c r="BS54" s="54"/>
      <c r="BT54" s="54"/>
      <c r="BU54" s="54"/>
      <c r="BV54" s="54"/>
      <c r="BW54" s="54"/>
      <c r="BX54" s="54"/>
      <c r="BY54" s="54"/>
      <c r="BZ54" s="69"/>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4"/>
      <c r="BN55" s="54"/>
      <c r="BO55" s="54"/>
      <c r="BP55" s="54"/>
      <c r="BQ55" s="54"/>
      <c r="BR55" s="54"/>
      <c r="BS55" s="54"/>
      <c r="BT55" s="54"/>
      <c r="BU55" s="54"/>
      <c r="BV55" s="54"/>
      <c r="BW55" s="54"/>
      <c r="BX55" s="54"/>
      <c r="BY55" s="54"/>
      <c r="BZ55" s="69"/>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4"/>
      <c r="BN56" s="54"/>
      <c r="BO56" s="54"/>
      <c r="BP56" s="54"/>
      <c r="BQ56" s="54"/>
      <c r="BR56" s="54"/>
      <c r="BS56" s="54"/>
      <c r="BT56" s="54"/>
      <c r="BU56" s="54"/>
      <c r="BV56" s="54"/>
      <c r="BW56" s="54"/>
      <c r="BX56" s="54"/>
      <c r="BY56" s="54"/>
      <c r="BZ56" s="69"/>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4"/>
      <c r="BN57" s="54"/>
      <c r="BO57" s="54"/>
      <c r="BP57" s="54"/>
      <c r="BQ57" s="54"/>
      <c r="BR57" s="54"/>
      <c r="BS57" s="54"/>
      <c r="BT57" s="54"/>
      <c r="BU57" s="54"/>
      <c r="BV57" s="54"/>
      <c r="BW57" s="54"/>
      <c r="BX57" s="54"/>
      <c r="BY57" s="54"/>
      <c r="BZ57" s="69"/>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4"/>
      <c r="BN58" s="54"/>
      <c r="BO58" s="54"/>
      <c r="BP58" s="54"/>
      <c r="BQ58" s="54"/>
      <c r="BR58" s="54"/>
      <c r="BS58" s="54"/>
      <c r="BT58" s="54"/>
      <c r="BU58" s="54"/>
      <c r="BV58" s="54"/>
      <c r="BW58" s="54"/>
      <c r="BX58" s="54"/>
      <c r="BY58" s="54"/>
      <c r="BZ58" s="69"/>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4"/>
      <c r="BN59" s="54"/>
      <c r="BO59" s="54"/>
      <c r="BP59" s="54"/>
      <c r="BQ59" s="54"/>
      <c r="BR59" s="54"/>
      <c r="BS59" s="54"/>
      <c r="BT59" s="54"/>
      <c r="BU59" s="54"/>
      <c r="BV59" s="54"/>
      <c r="BW59" s="54"/>
      <c r="BX59" s="54"/>
      <c r="BY59" s="54"/>
      <c r="BZ59" s="69"/>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4"/>
      <c r="BN60" s="54"/>
      <c r="BO60" s="54"/>
      <c r="BP60" s="54"/>
      <c r="BQ60" s="54"/>
      <c r="BR60" s="54"/>
      <c r="BS60" s="54"/>
      <c r="BT60" s="54"/>
      <c r="BU60" s="54"/>
      <c r="BV60" s="54"/>
      <c r="BW60" s="54"/>
      <c r="BX60" s="54"/>
      <c r="BY60" s="54"/>
      <c r="BZ60" s="69"/>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4"/>
      <c r="BN61" s="54"/>
      <c r="BO61" s="54"/>
      <c r="BP61" s="54"/>
      <c r="BQ61" s="54"/>
      <c r="BR61" s="54"/>
      <c r="BS61" s="54"/>
      <c r="BT61" s="54"/>
      <c r="BU61" s="54"/>
      <c r="BV61" s="54"/>
      <c r="BW61" s="54"/>
      <c r="BX61" s="54"/>
      <c r="BY61" s="54"/>
      <c r="BZ61" s="69"/>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4"/>
      <c r="BN62" s="54"/>
      <c r="BO62" s="54"/>
      <c r="BP62" s="54"/>
      <c r="BQ62" s="54"/>
      <c r="BR62" s="54"/>
      <c r="BS62" s="54"/>
      <c r="BT62" s="54"/>
      <c r="BU62" s="54"/>
      <c r="BV62" s="54"/>
      <c r="BW62" s="54"/>
      <c r="BX62" s="54"/>
      <c r="BY62" s="54"/>
      <c r="BZ62" s="69"/>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4"/>
      <c r="BN63" s="54"/>
      <c r="BO63" s="54"/>
      <c r="BP63" s="54"/>
      <c r="BQ63" s="54"/>
      <c r="BR63" s="54"/>
      <c r="BS63" s="54"/>
      <c r="BT63" s="54"/>
      <c r="BU63" s="54"/>
      <c r="BV63" s="54"/>
      <c r="BW63" s="54"/>
      <c r="BX63" s="54"/>
      <c r="BY63" s="54"/>
      <c r="BZ63" s="69"/>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8</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98</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42</v>
      </c>
      <c r="C84" s="12"/>
      <c r="D84" s="12"/>
      <c r="E84" s="12" t="s">
        <v>43</v>
      </c>
      <c r="F84" s="12" t="s">
        <v>45</v>
      </c>
      <c r="G84" s="12" t="s">
        <v>47</v>
      </c>
      <c r="H84" s="12" t="s">
        <v>41</v>
      </c>
      <c r="I84" s="12" t="s">
        <v>7</v>
      </c>
      <c r="J84" s="12" t="s">
        <v>25</v>
      </c>
      <c r="K84" s="12" t="s">
        <v>48</v>
      </c>
      <c r="L84" s="12" t="s">
        <v>49</v>
      </c>
      <c r="M84" s="12" t="s">
        <v>32</v>
      </c>
      <c r="N84" s="12" t="s">
        <v>51</v>
      </c>
      <c r="O84" s="12" t="s">
        <v>53</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2qGOpOrqOy2EJ4hcxISGwp2XvK1n14ZOtqgBzKR6Vhv5ulpBcEyuzWc0eM3Vpjta+LpqHMHI1gA469tj1GdU4g==" saltValue="4FnbeyAzZtkSBrT9VmTCb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55</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18</v>
      </c>
      <c r="B3" s="75" t="s">
        <v>50</v>
      </c>
      <c r="C3" s="75" t="s">
        <v>57</v>
      </c>
      <c r="D3" s="75" t="s">
        <v>58</v>
      </c>
      <c r="E3" s="75" t="s">
        <v>4</v>
      </c>
      <c r="F3" s="75" t="s">
        <v>3</v>
      </c>
      <c r="G3" s="75" t="s">
        <v>24</v>
      </c>
      <c r="H3" s="83" t="s">
        <v>29</v>
      </c>
      <c r="I3" s="86"/>
      <c r="J3" s="86"/>
      <c r="K3" s="86"/>
      <c r="L3" s="86"/>
      <c r="M3" s="86"/>
      <c r="N3" s="86"/>
      <c r="O3" s="86"/>
      <c r="P3" s="86"/>
      <c r="Q3" s="86"/>
      <c r="R3" s="86"/>
      <c r="S3" s="86"/>
      <c r="T3" s="86"/>
      <c r="U3" s="86"/>
      <c r="V3" s="86"/>
      <c r="W3" s="90"/>
      <c r="X3" s="92" t="s">
        <v>54</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9</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60</v>
      </c>
      <c r="B4" s="76"/>
      <c r="C4" s="76"/>
      <c r="D4" s="76"/>
      <c r="E4" s="76"/>
      <c r="F4" s="76"/>
      <c r="G4" s="76"/>
      <c r="H4" s="84"/>
      <c r="I4" s="87"/>
      <c r="J4" s="87"/>
      <c r="K4" s="87"/>
      <c r="L4" s="87"/>
      <c r="M4" s="87"/>
      <c r="N4" s="87"/>
      <c r="O4" s="87"/>
      <c r="P4" s="87"/>
      <c r="Q4" s="87"/>
      <c r="R4" s="87"/>
      <c r="S4" s="87"/>
      <c r="T4" s="87"/>
      <c r="U4" s="87"/>
      <c r="V4" s="87"/>
      <c r="W4" s="91"/>
      <c r="X4" s="93" t="s">
        <v>52</v>
      </c>
      <c r="Y4" s="93"/>
      <c r="Z4" s="93"/>
      <c r="AA4" s="93"/>
      <c r="AB4" s="93"/>
      <c r="AC4" s="93"/>
      <c r="AD4" s="93"/>
      <c r="AE4" s="93"/>
      <c r="AF4" s="93"/>
      <c r="AG4" s="93"/>
      <c r="AH4" s="93"/>
      <c r="AI4" s="93" t="s">
        <v>44</v>
      </c>
      <c r="AJ4" s="93"/>
      <c r="AK4" s="93"/>
      <c r="AL4" s="93"/>
      <c r="AM4" s="93"/>
      <c r="AN4" s="93"/>
      <c r="AO4" s="93"/>
      <c r="AP4" s="93"/>
      <c r="AQ4" s="93"/>
      <c r="AR4" s="93"/>
      <c r="AS4" s="93"/>
      <c r="AT4" s="93" t="s">
        <v>38</v>
      </c>
      <c r="AU4" s="93"/>
      <c r="AV4" s="93"/>
      <c r="AW4" s="93"/>
      <c r="AX4" s="93"/>
      <c r="AY4" s="93"/>
      <c r="AZ4" s="93"/>
      <c r="BA4" s="93"/>
      <c r="BB4" s="93"/>
      <c r="BC4" s="93"/>
      <c r="BD4" s="93"/>
      <c r="BE4" s="93" t="s">
        <v>61</v>
      </c>
      <c r="BF4" s="93"/>
      <c r="BG4" s="93"/>
      <c r="BH4" s="93"/>
      <c r="BI4" s="93"/>
      <c r="BJ4" s="93"/>
      <c r="BK4" s="93"/>
      <c r="BL4" s="93"/>
      <c r="BM4" s="93"/>
      <c r="BN4" s="93"/>
      <c r="BO4" s="93"/>
      <c r="BP4" s="93" t="s">
        <v>34</v>
      </c>
      <c r="BQ4" s="93"/>
      <c r="BR4" s="93"/>
      <c r="BS4" s="93"/>
      <c r="BT4" s="93"/>
      <c r="BU4" s="93"/>
      <c r="BV4" s="93"/>
      <c r="BW4" s="93"/>
      <c r="BX4" s="93"/>
      <c r="BY4" s="93"/>
      <c r="BZ4" s="93"/>
      <c r="CA4" s="93" t="s">
        <v>63</v>
      </c>
      <c r="CB4" s="93"/>
      <c r="CC4" s="93"/>
      <c r="CD4" s="93"/>
      <c r="CE4" s="93"/>
      <c r="CF4" s="93"/>
      <c r="CG4" s="93"/>
      <c r="CH4" s="93"/>
      <c r="CI4" s="93"/>
      <c r="CJ4" s="93"/>
      <c r="CK4" s="93"/>
      <c r="CL4" s="93" t="s">
        <v>64</v>
      </c>
      <c r="CM4" s="93"/>
      <c r="CN4" s="93"/>
      <c r="CO4" s="93"/>
      <c r="CP4" s="93"/>
      <c r="CQ4" s="93"/>
      <c r="CR4" s="93"/>
      <c r="CS4" s="93"/>
      <c r="CT4" s="93"/>
      <c r="CU4" s="93"/>
      <c r="CV4" s="93"/>
      <c r="CW4" s="93" t="s">
        <v>66</v>
      </c>
      <c r="CX4" s="93"/>
      <c r="CY4" s="93"/>
      <c r="CZ4" s="93"/>
      <c r="DA4" s="93"/>
      <c r="DB4" s="93"/>
      <c r="DC4" s="93"/>
      <c r="DD4" s="93"/>
      <c r="DE4" s="93"/>
      <c r="DF4" s="93"/>
      <c r="DG4" s="93"/>
      <c r="DH4" s="93" t="s">
        <v>67</v>
      </c>
      <c r="DI4" s="93"/>
      <c r="DJ4" s="93"/>
      <c r="DK4" s="93"/>
      <c r="DL4" s="93"/>
      <c r="DM4" s="93"/>
      <c r="DN4" s="93"/>
      <c r="DO4" s="93"/>
      <c r="DP4" s="93"/>
      <c r="DQ4" s="93"/>
      <c r="DR4" s="93"/>
      <c r="DS4" s="93" t="s">
        <v>62</v>
      </c>
      <c r="DT4" s="93"/>
      <c r="DU4" s="93"/>
      <c r="DV4" s="93"/>
      <c r="DW4" s="93"/>
      <c r="DX4" s="93"/>
      <c r="DY4" s="93"/>
      <c r="DZ4" s="93"/>
      <c r="EA4" s="93"/>
      <c r="EB4" s="93"/>
      <c r="EC4" s="93"/>
      <c r="ED4" s="93" t="s">
        <v>68</v>
      </c>
      <c r="EE4" s="93"/>
      <c r="EF4" s="93"/>
      <c r="EG4" s="93"/>
      <c r="EH4" s="93"/>
      <c r="EI4" s="93"/>
      <c r="EJ4" s="93"/>
      <c r="EK4" s="93"/>
      <c r="EL4" s="93"/>
      <c r="EM4" s="93"/>
      <c r="EN4" s="93"/>
    </row>
    <row r="5" spans="1:144">
      <c r="A5" s="73" t="s">
        <v>27</v>
      </c>
      <c r="B5" s="77"/>
      <c r="C5" s="77"/>
      <c r="D5" s="77"/>
      <c r="E5" s="77"/>
      <c r="F5" s="77"/>
      <c r="G5" s="77"/>
      <c r="H5" s="85" t="s">
        <v>56</v>
      </c>
      <c r="I5" s="85" t="s">
        <v>69</v>
      </c>
      <c r="J5" s="85" t="s">
        <v>70</v>
      </c>
      <c r="K5" s="85" t="s">
        <v>71</v>
      </c>
      <c r="L5" s="85" t="s">
        <v>72</v>
      </c>
      <c r="M5" s="85" t="s">
        <v>5</v>
      </c>
      <c r="N5" s="85" t="s">
        <v>73</v>
      </c>
      <c r="O5" s="85" t="s">
        <v>74</v>
      </c>
      <c r="P5" s="85" t="s">
        <v>75</v>
      </c>
      <c r="Q5" s="85" t="s">
        <v>76</v>
      </c>
      <c r="R5" s="85" t="s">
        <v>77</v>
      </c>
      <c r="S5" s="85" t="s">
        <v>78</v>
      </c>
      <c r="T5" s="85" t="s">
        <v>65</v>
      </c>
      <c r="U5" s="85" t="s">
        <v>79</v>
      </c>
      <c r="V5" s="85" t="s">
        <v>80</v>
      </c>
      <c r="W5" s="85" t="s">
        <v>81</v>
      </c>
      <c r="X5" s="85" t="s">
        <v>82</v>
      </c>
      <c r="Y5" s="85" t="s">
        <v>83</v>
      </c>
      <c r="Z5" s="85" t="s">
        <v>84</v>
      </c>
      <c r="AA5" s="85" t="s">
        <v>85</v>
      </c>
      <c r="AB5" s="85" t="s">
        <v>86</v>
      </c>
      <c r="AC5" s="85" t="s">
        <v>87</v>
      </c>
      <c r="AD5" s="85" t="s">
        <v>89</v>
      </c>
      <c r="AE5" s="85" t="s">
        <v>90</v>
      </c>
      <c r="AF5" s="85" t="s">
        <v>91</v>
      </c>
      <c r="AG5" s="85" t="s">
        <v>92</v>
      </c>
      <c r="AH5" s="85" t="s">
        <v>42</v>
      </c>
      <c r="AI5" s="85" t="s">
        <v>82</v>
      </c>
      <c r="AJ5" s="85" t="s">
        <v>83</v>
      </c>
      <c r="AK5" s="85" t="s">
        <v>84</v>
      </c>
      <c r="AL5" s="85" t="s">
        <v>85</v>
      </c>
      <c r="AM5" s="85" t="s">
        <v>86</v>
      </c>
      <c r="AN5" s="85" t="s">
        <v>87</v>
      </c>
      <c r="AO5" s="85" t="s">
        <v>89</v>
      </c>
      <c r="AP5" s="85" t="s">
        <v>90</v>
      </c>
      <c r="AQ5" s="85" t="s">
        <v>91</v>
      </c>
      <c r="AR5" s="85" t="s">
        <v>92</v>
      </c>
      <c r="AS5" s="85" t="s">
        <v>88</v>
      </c>
      <c r="AT5" s="85" t="s">
        <v>82</v>
      </c>
      <c r="AU5" s="85" t="s">
        <v>83</v>
      </c>
      <c r="AV5" s="85" t="s">
        <v>84</v>
      </c>
      <c r="AW5" s="85" t="s">
        <v>85</v>
      </c>
      <c r="AX5" s="85" t="s">
        <v>86</v>
      </c>
      <c r="AY5" s="85" t="s">
        <v>87</v>
      </c>
      <c r="AZ5" s="85" t="s">
        <v>89</v>
      </c>
      <c r="BA5" s="85" t="s">
        <v>90</v>
      </c>
      <c r="BB5" s="85" t="s">
        <v>91</v>
      </c>
      <c r="BC5" s="85" t="s">
        <v>92</v>
      </c>
      <c r="BD5" s="85" t="s">
        <v>88</v>
      </c>
      <c r="BE5" s="85" t="s">
        <v>82</v>
      </c>
      <c r="BF5" s="85" t="s">
        <v>83</v>
      </c>
      <c r="BG5" s="85" t="s">
        <v>84</v>
      </c>
      <c r="BH5" s="85" t="s">
        <v>85</v>
      </c>
      <c r="BI5" s="85" t="s">
        <v>86</v>
      </c>
      <c r="BJ5" s="85" t="s">
        <v>87</v>
      </c>
      <c r="BK5" s="85" t="s">
        <v>89</v>
      </c>
      <c r="BL5" s="85" t="s">
        <v>90</v>
      </c>
      <c r="BM5" s="85" t="s">
        <v>91</v>
      </c>
      <c r="BN5" s="85" t="s">
        <v>92</v>
      </c>
      <c r="BO5" s="85" t="s">
        <v>88</v>
      </c>
      <c r="BP5" s="85" t="s">
        <v>82</v>
      </c>
      <c r="BQ5" s="85" t="s">
        <v>83</v>
      </c>
      <c r="BR5" s="85" t="s">
        <v>84</v>
      </c>
      <c r="BS5" s="85" t="s">
        <v>85</v>
      </c>
      <c r="BT5" s="85" t="s">
        <v>86</v>
      </c>
      <c r="BU5" s="85" t="s">
        <v>87</v>
      </c>
      <c r="BV5" s="85" t="s">
        <v>89</v>
      </c>
      <c r="BW5" s="85" t="s">
        <v>90</v>
      </c>
      <c r="BX5" s="85" t="s">
        <v>91</v>
      </c>
      <c r="BY5" s="85" t="s">
        <v>92</v>
      </c>
      <c r="BZ5" s="85" t="s">
        <v>88</v>
      </c>
      <c r="CA5" s="85" t="s">
        <v>82</v>
      </c>
      <c r="CB5" s="85" t="s">
        <v>83</v>
      </c>
      <c r="CC5" s="85" t="s">
        <v>84</v>
      </c>
      <c r="CD5" s="85" t="s">
        <v>85</v>
      </c>
      <c r="CE5" s="85" t="s">
        <v>86</v>
      </c>
      <c r="CF5" s="85" t="s">
        <v>87</v>
      </c>
      <c r="CG5" s="85" t="s">
        <v>89</v>
      </c>
      <c r="CH5" s="85" t="s">
        <v>90</v>
      </c>
      <c r="CI5" s="85" t="s">
        <v>91</v>
      </c>
      <c r="CJ5" s="85" t="s">
        <v>92</v>
      </c>
      <c r="CK5" s="85" t="s">
        <v>88</v>
      </c>
      <c r="CL5" s="85" t="s">
        <v>82</v>
      </c>
      <c r="CM5" s="85" t="s">
        <v>83</v>
      </c>
      <c r="CN5" s="85" t="s">
        <v>84</v>
      </c>
      <c r="CO5" s="85" t="s">
        <v>85</v>
      </c>
      <c r="CP5" s="85" t="s">
        <v>86</v>
      </c>
      <c r="CQ5" s="85" t="s">
        <v>87</v>
      </c>
      <c r="CR5" s="85" t="s">
        <v>89</v>
      </c>
      <c r="CS5" s="85" t="s">
        <v>90</v>
      </c>
      <c r="CT5" s="85" t="s">
        <v>91</v>
      </c>
      <c r="CU5" s="85" t="s">
        <v>92</v>
      </c>
      <c r="CV5" s="85" t="s">
        <v>88</v>
      </c>
      <c r="CW5" s="85" t="s">
        <v>82</v>
      </c>
      <c r="CX5" s="85" t="s">
        <v>83</v>
      </c>
      <c r="CY5" s="85" t="s">
        <v>84</v>
      </c>
      <c r="CZ5" s="85" t="s">
        <v>85</v>
      </c>
      <c r="DA5" s="85" t="s">
        <v>86</v>
      </c>
      <c r="DB5" s="85" t="s">
        <v>87</v>
      </c>
      <c r="DC5" s="85" t="s">
        <v>89</v>
      </c>
      <c r="DD5" s="85" t="s">
        <v>90</v>
      </c>
      <c r="DE5" s="85" t="s">
        <v>91</v>
      </c>
      <c r="DF5" s="85" t="s">
        <v>92</v>
      </c>
      <c r="DG5" s="85" t="s">
        <v>88</v>
      </c>
      <c r="DH5" s="85" t="s">
        <v>82</v>
      </c>
      <c r="DI5" s="85" t="s">
        <v>83</v>
      </c>
      <c r="DJ5" s="85" t="s">
        <v>84</v>
      </c>
      <c r="DK5" s="85" t="s">
        <v>85</v>
      </c>
      <c r="DL5" s="85" t="s">
        <v>86</v>
      </c>
      <c r="DM5" s="85" t="s">
        <v>87</v>
      </c>
      <c r="DN5" s="85" t="s">
        <v>89</v>
      </c>
      <c r="DO5" s="85" t="s">
        <v>90</v>
      </c>
      <c r="DP5" s="85" t="s">
        <v>91</v>
      </c>
      <c r="DQ5" s="85" t="s">
        <v>92</v>
      </c>
      <c r="DR5" s="85" t="s">
        <v>88</v>
      </c>
      <c r="DS5" s="85" t="s">
        <v>82</v>
      </c>
      <c r="DT5" s="85" t="s">
        <v>83</v>
      </c>
      <c r="DU5" s="85" t="s">
        <v>84</v>
      </c>
      <c r="DV5" s="85" t="s">
        <v>85</v>
      </c>
      <c r="DW5" s="85" t="s">
        <v>86</v>
      </c>
      <c r="DX5" s="85" t="s">
        <v>87</v>
      </c>
      <c r="DY5" s="85" t="s">
        <v>89</v>
      </c>
      <c r="DZ5" s="85" t="s">
        <v>90</v>
      </c>
      <c r="EA5" s="85" t="s">
        <v>91</v>
      </c>
      <c r="EB5" s="85" t="s">
        <v>92</v>
      </c>
      <c r="EC5" s="85" t="s">
        <v>88</v>
      </c>
      <c r="ED5" s="85" t="s">
        <v>82</v>
      </c>
      <c r="EE5" s="85" t="s">
        <v>83</v>
      </c>
      <c r="EF5" s="85" t="s">
        <v>84</v>
      </c>
      <c r="EG5" s="85" t="s">
        <v>85</v>
      </c>
      <c r="EH5" s="85" t="s">
        <v>86</v>
      </c>
      <c r="EI5" s="85" t="s">
        <v>87</v>
      </c>
      <c r="EJ5" s="85" t="s">
        <v>89</v>
      </c>
      <c r="EK5" s="85" t="s">
        <v>90</v>
      </c>
      <c r="EL5" s="85" t="s">
        <v>91</v>
      </c>
      <c r="EM5" s="85" t="s">
        <v>92</v>
      </c>
      <c r="EN5" s="85" t="s">
        <v>88</v>
      </c>
    </row>
    <row r="6" spans="1:144" s="72" customFormat="1">
      <c r="A6" s="73" t="s">
        <v>93</v>
      </c>
      <c r="B6" s="78">
        <f t="shared" ref="B6:W6" si="1">B7</f>
        <v>2019</v>
      </c>
      <c r="C6" s="78">
        <f t="shared" si="1"/>
        <v>223441</v>
      </c>
      <c r="D6" s="78">
        <f t="shared" si="1"/>
        <v>46</v>
      </c>
      <c r="E6" s="78">
        <f t="shared" si="1"/>
        <v>1</v>
      </c>
      <c r="F6" s="78">
        <f t="shared" si="1"/>
        <v>0</v>
      </c>
      <c r="G6" s="78">
        <f t="shared" si="1"/>
        <v>1</v>
      </c>
      <c r="H6" s="78" t="str">
        <f t="shared" si="1"/>
        <v>静岡県　小山町</v>
      </c>
      <c r="I6" s="78" t="str">
        <f t="shared" si="1"/>
        <v>法適用</v>
      </c>
      <c r="J6" s="78" t="str">
        <f t="shared" si="1"/>
        <v>水道事業</v>
      </c>
      <c r="K6" s="78" t="str">
        <f t="shared" si="1"/>
        <v>末端給水事業</v>
      </c>
      <c r="L6" s="78" t="str">
        <f t="shared" si="1"/>
        <v>A6</v>
      </c>
      <c r="M6" s="78" t="str">
        <f t="shared" si="1"/>
        <v>非設置</v>
      </c>
      <c r="N6" s="88" t="str">
        <f t="shared" si="1"/>
        <v>-</v>
      </c>
      <c r="O6" s="88">
        <f t="shared" si="1"/>
        <v>88.54</v>
      </c>
      <c r="P6" s="88">
        <f t="shared" si="1"/>
        <v>97.92</v>
      </c>
      <c r="Q6" s="88">
        <f t="shared" si="1"/>
        <v>1130</v>
      </c>
      <c r="R6" s="88">
        <f t="shared" si="1"/>
        <v>18306</v>
      </c>
      <c r="S6" s="88">
        <f t="shared" si="1"/>
        <v>135.74</v>
      </c>
      <c r="T6" s="88">
        <f t="shared" si="1"/>
        <v>134.86000000000001</v>
      </c>
      <c r="U6" s="88">
        <f t="shared" si="1"/>
        <v>17746</v>
      </c>
      <c r="V6" s="88">
        <f t="shared" si="1"/>
        <v>27.39</v>
      </c>
      <c r="W6" s="88">
        <f t="shared" si="1"/>
        <v>647.9</v>
      </c>
      <c r="X6" s="94">
        <f t="shared" ref="X6:AG6" si="2">IF(X7="",NA(),X7)</f>
        <v>122.81</v>
      </c>
      <c r="Y6" s="94">
        <f t="shared" si="2"/>
        <v>122.73</v>
      </c>
      <c r="Z6" s="94">
        <f t="shared" si="2"/>
        <v>115.75</v>
      </c>
      <c r="AA6" s="94">
        <f t="shared" si="2"/>
        <v>118.47</v>
      </c>
      <c r="AB6" s="94">
        <f t="shared" si="2"/>
        <v>110.58</v>
      </c>
      <c r="AC6" s="94">
        <f t="shared" si="2"/>
        <v>111.21</v>
      </c>
      <c r="AD6" s="94">
        <f t="shared" si="2"/>
        <v>111.71</v>
      </c>
      <c r="AE6" s="94">
        <f t="shared" si="2"/>
        <v>110.05</v>
      </c>
      <c r="AF6" s="94">
        <f t="shared" si="2"/>
        <v>108.87</v>
      </c>
      <c r="AG6" s="94">
        <f t="shared" si="2"/>
        <v>108.61</v>
      </c>
      <c r="AH6" s="88" t="str">
        <f>IF(AH7="","",IF(AH7="-","【-】","【"&amp;SUBSTITUTE(TEXT(AH7,"#,##0.00"),"-","△")&amp;"】"))</f>
        <v>【112.01】</v>
      </c>
      <c r="AI6" s="88">
        <f t="shared" ref="AI6:AR6" si="3">IF(AI7="",NA(),AI7)</f>
        <v>0</v>
      </c>
      <c r="AJ6" s="88">
        <f t="shared" si="3"/>
        <v>0</v>
      </c>
      <c r="AK6" s="88">
        <f t="shared" si="3"/>
        <v>0</v>
      </c>
      <c r="AL6" s="88">
        <f t="shared" si="3"/>
        <v>0</v>
      </c>
      <c r="AM6" s="88">
        <f t="shared" si="3"/>
        <v>0</v>
      </c>
      <c r="AN6" s="94">
        <f t="shared" si="3"/>
        <v>1.9300000000000002</v>
      </c>
      <c r="AO6" s="94">
        <f t="shared" si="3"/>
        <v>1.72</v>
      </c>
      <c r="AP6" s="94">
        <f t="shared" si="3"/>
        <v>2.64</v>
      </c>
      <c r="AQ6" s="94">
        <f t="shared" si="3"/>
        <v>3.16</v>
      </c>
      <c r="AR6" s="94">
        <f t="shared" si="3"/>
        <v>3.59</v>
      </c>
      <c r="AS6" s="88" t="str">
        <f>IF(AS7="","",IF(AS7="-","【-】","【"&amp;SUBSTITUTE(TEXT(AS7,"#,##0.00"),"-","△")&amp;"】"))</f>
        <v>【1.08】</v>
      </c>
      <c r="AT6" s="94">
        <f t="shared" ref="AT6:BC6" si="4">IF(AT7="",NA(),AT7)</f>
        <v>634.5</v>
      </c>
      <c r="AU6" s="94">
        <f t="shared" si="4"/>
        <v>311.86</v>
      </c>
      <c r="AV6" s="94">
        <f t="shared" si="4"/>
        <v>140.84</v>
      </c>
      <c r="AW6" s="94">
        <f t="shared" si="4"/>
        <v>210.04</v>
      </c>
      <c r="AX6" s="94">
        <f t="shared" si="4"/>
        <v>214.49</v>
      </c>
      <c r="AY6" s="94">
        <f t="shared" si="4"/>
        <v>391.54</v>
      </c>
      <c r="AZ6" s="94">
        <f t="shared" si="4"/>
        <v>384.34</v>
      </c>
      <c r="BA6" s="94">
        <f t="shared" si="4"/>
        <v>359.47</v>
      </c>
      <c r="BB6" s="94">
        <f t="shared" si="4"/>
        <v>369.69</v>
      </c>
      <c r="BC6" s="94">
        <f t="shared" si="4"/>
        <v>379.08</v>
      </c>
      <c r="BD6" s="88" t="str">
        <f>IF(BD7="","",IF(BD7="-","【-】","【"&amp;SUBSTITUTE(TEXT(BD7,"#,##0.00"),"-","△")&amp;"】"))</f>
        <v>【264.97】</v>
      </c>
      <c r="BE6" s="94">
        <f t="shared" ref="BE6:BN6" si="5">IF(BE7="",NA(),BE7)</f>
        <v>88.83</v>
      </c>
      <c r="BF6" s="94">
        <f t="shared" si="5"/>
        <v>115.55</v>
      </c>
      <c r="BG6" s="94">
        <f t="shared" si="5"/>
        <v>171.21</v>
      </c>
      <c r="BH6" s="94">
        <f t="shared" si="5"/>
        <v>164.21</v>
      </c>
      <c r="BI6" s="94">
        <f t="shared" si="5"/>
        <v>191.34</v>
      </c>
      <c r="BJ6" s="94">
        <f t="shared" si="5"/>
        <v>386.97</v>
      </c>
      <c r="BK6" s="94">
        <f t="shared" si="5"/>
        <v>380.58</v>
      </c>
      <c r="BL6" s="94">
        <f t="shared" si="5"/>
        <v>401.79</v>
      </c>
      <c r="BM6" s="94">
        <f t="shared" si="5"/>
        <v>402.99</v>
      </c>
      <c r="BN6" s="94">
        <f t="shared" si="5"/>
        <v>398.98</v>
      </c>
      <c r="BO6" s="88" t="str">
        <f>IF(BO7="","",IF(BO7="-","【-】","【"&amp;SUBSTITUTE(TEXT(BO7,"#,##0.00"),"-","△")&amp;"】"))</f>
        <v>【266.61】</v>
      </c>
      <c r="BP6" s="94">
        <f t="shared" ref="BP6:BY6" si="6">IF(BP7="",NA(),BP7)</f>
        <v>122.51</v>
      </c>
      <c r="BQ6" s="94">
        <f t="shared" si="6"/>
        <v>126.97</v>
      </c>
      <c r="BR6" s="94">
        <f t="shared" si="6"/>
        <v>116.28</v>
      </c>
      <c r="BS6" s="94">
        <f t="shared" si="6"/>
        <v>121.52</v>
      </c>
      <c r="BT6" s="94">
        <f t="shared" si="6"/>
        <v>110.13</v>
      </c>
      <c r="BU6" s="94">
        <f t="shared" si="6"/>
        <v>101.72</v>
      </c>
      <c r="BV6" s="94">
        <f t="shared" si="6"/>
        <v>102.38</v>
      </c>
      <c r="BW6" s="94">
        <f t="shared" si="6"/>
        <v>100.12</v>
      </c>
      <c r="BX6" s="94">
        <f t="shared" si="6"/>
        <v>98.66</v>
      </c>
      <c r="BY6" s="94">
        <f t="shared" si="6"/>
        <v>98.64</v>
      </c>
      <c r="BZ6" s="88" t="str">
        <f>IF(BZ7="","",IF(BZ7="-","【-】","【"&amp;SUBSTITUTE(TEXT(BZ7,"#,##0.00"),"-","△")&amp;"】"))</f>
        <v>【103.24】</v>
      </c>
      <c r="CA6" s="94">
        <f t="shared" ref="CA6:CJ6" si="7">IF(CA7="",NA(),CA7)</f>
        <v>56.88</v>
      </c>
      <c r="CB6" s="94">
        <f t="shared" si="7"/>
        <v>55.05</v>
      </c>
      <c r="CC6" s="94">
        <f t="shared" si="7"/>
        <v>60.17</v>
      </c>
      <c r="CD6" s="94">
        <f t="shared" si="7"/>
        <v>59.27</v>
      </c>
      <c r="CE6" s="94">
        <f t="shared" si="7"/>
        <v>64.95</v>
      </c>
      <c r="CF6" s="94">
        <f t="shared" si="7"/>
        <v>168.2</v>
      </c>
      <c r="CG6" s="94">
        <f t="shared" si="7"/>
        <v>168.67</v>
      </c>
      <c r="CH6" s="94">
        <f t="shared" si="7"/>
        <v>174.97</v>
      </c>
      <c r="CI6" s="94">
        <f t="shared" si="7"/>
        <v>178.59</v>
      </c>
      <c r="CJ6" s="94">
        <f t="shared" si="7"/>
        <v>178.92</v>
      </c>
      <c r="CK6" s="88" t="str">
        <f>IF(CK7="","",IF(CK7="-","【-】","【"&amp;SUBSTITUTE(TEXT(CK7,"#,##0.00"),"-","△")&amp;"】"))</f>
        <v>【168.38】</v>
      </c>
      <c r="CL6" s="94">
        <f t="shared" ref="CL6:CU6" si="8">IF(CL7="",NA(),CL7)</f>
        <v>46.2</v>
      </c>
      <c r="CM6" s="94">
        <f t="shared" si="8"/>
        <v>47.27</v>
      </c>
      <c r="CN6" s="94">
        <f t="shared" si="8"/>
        <v>44.65</v>
      </c>
      <c r="CO6" s="94">
        <f t="shared" si="8"/>
        <v>46.84</v>
      </c>
      <c r="CP6" s="94">
        <f t="shared" si="8"/>
        <v>42.16</v>
      </c>
      <c r="CQ6" s="94">
        <f t="shared" si="8"/>
        <v>54.77</v>
      </c>
      <c r="CR6" s="94">
        <f t="shared" si="8"/>
        <v>54.92</v>
      </c>
      <c r="CS6" s="94">
        <f t="shared" si="8"/>
        <v>55.63</v>
      </c>
      <c r="CT6" s="94">
        <f t="shared" si="8"/>
        <v>55.03</v>
      </c>
      <c r="CU6" s="94">
        <f t="shared" si="8"/>
        <v>55.14</v>
      </c>
      <c r="CV6" s="88" t="str">
        <f>IF(CV7="","",IF(CV7="-","【-】","【"&amp;SUBSTITUTE(TEXT(CV7,"#,##0.00"),"-","△")&amp;"】"))</f>
        <v>【60.00】</v>
      </c>
      <c r="CW6" s="94">
        <f t="shared" ref="CW6:DF6" si="9">IF(CW7="",NA(),CW7)</f>
        <v>87</v>
      </c>
      <c r="CX6" s="94">
        <f t="shared" si="9"/>
        <v>87</v>
      </c>
      <c r="CY6" s="94">
        <f t="shared" si="9"/>
        <v>87</v>
      </c>
      <c r="CZ6" s="94">
        <f t="shared" si="9"/>
        <v>86.13</v>
      </c>
      <c r="DA6" s="94">
        <f t="shared" si="9"/>
        <v>85.27</v>
      </c>
      <c r="DB6" s="94">
        <f t="shared" si="9"/>
        <v>82.89</v>
      </c>
      <c r="DC6" s="94">
        <f t="shared" si="9"/>
        <v>82.66</v>
      </c>
      <c r="DD6" s="94">
        <f t="shared" si="9"/>
        <v>82.04</v>
      </c>
      <c r="DE6" s="94">
        <f t="shared" si="9"/>
        <v>81.900000000000006</v>
      </c>
      <c r="DF6" s="94">
        <f t="shared" si="9"/>
        <v>81.39</v>
      </c>
      <c r="DG6" s="88" t="str">
        <f>IF(DG7="","",IF(DG7="-","【-】","【"&amp;SUBSTITUTE(TEXT(DG7,"#,##0.00"),"-","△")&amp;"】"))</f>
        <v>【89.80】</v>
      </c>
      <c r="DH6" s="94">
        <f t="shared" ref="DH6:DQ6" si="10">IF(DH7="",NA(),DH7)</f>
        <v>45.73</v>
      </c>
      <c r="DI6" s="94">
        <f t="shared" si="10"/>
        <v>47.23</v>
      </c>
      <c r="DJ6" s="94">
        <f t="shared" si="10"/>
        <v>47.79</v>
      </c>
      <c r="DK6" s="94">
        <f t="shared" si="10"/>
        <v>48.24</v>
      </c>
      <c r="DL6" s="94">
        <f t="shared" si="10"/>
        <v>44.78</v>
      </c>
      <c r="DM6" s="94">
        <f t="shared" si="10"/>
        <v>47.46</v>
      </c>
      <c r="DN6" s="94">
        <f t="shared" si="10"/>
        <v>48.49</v>
      </c>
      <c r="DO6" s="94">
        <f t="shared" si="10"/>
        <v>48.05</v>
      </c>
      <c r="DP6" s="94">
        <f t="shared" si="10"/>
        <v>48.87</v>
      </c>
      <c r="DQ6" s="94">
        <f t="shared" si="10"/>
        <v>49.92</v>
      </c>
      <c r="DR6" s="88" t="str">
        <f>IF(DR7="","",IF(DR7="-","【-】","【"&amp;SUBSTITUTE(TEXT(DR7,"#,##0.00"),"-","△")&amp;"】"))</f>
        <v>【49.59】</v>
      </c>
      <c r="DS6" s="94">
        <f t="shared" ref="DS6:EB6" si="11">IF(DS7="",NA(),DS7)</f>
        <v>15.78</v>
      </c>
      <c r="DT6" s="94">
        <f t="shared" si="11"/>
        <v>17.46</v>
      </c>
      <c r="DU6" s="94">
        <f t="shared" si="11"/>
        <v>19.989999999999998</v>
      </c>
      <c r="DV6" s="94">
        <f t="shared" si="11"/>
        <v>25.03</v>
      </c>
      <c r="DW6" s="94">
        <f t="shared" si="11"/>
        <v>24.63</v>
      </c>
      <c r="DX6" s="94">
        <f t="shared" si="11"/>
        <v>9.7100000000000009</v>
      </c>
      <c r="DY6" s="94">
        <f t="shared" si="11"/>
        <v>12.79</v>
      </c>
      <c r="DZ6" s="94">
        <f t="shared" si="11"/>
        <v>13.39</v>
      </c>
      <c r="EA6" s="94">
        <f t="shared" si="11"/>
        <v>14.85</v>
      </c>
      <c r="EB6" s="94">
        <f t="shared" si="11"/>
        <v>16.88</v>
      </c>
      <c r="EC6" s="88" t="str">
        <f>IF(EC7="","",IF(EC7="-","【-】","【"&amp;SUBSTITUTE(TEXT(EC7,"#,##0.00"),"-","△")&amp;"】"))</f>
        <v>【19.44】</v>
      </c>
      <c r="ED6" s="88">
        <f t="shared" ref="ED6:EM6" si="12">IF(ED7="",NA(),ED7)</f>
        <v>0</v>
      </c>
      <c r="EE6" s="88">
        <f t="shared" si="12"/>
        <v>0</v>
      </c>
      <c r="EF6" s="88">
        <f t="shared" si="12"/>
        <v>0</v>
      </c>
      <c r="EG6" s="94">
        <f t="shared" si="12"/>
        <v>0.64</v>
      </c>
      <c r="EH6" s="94">
        <f t="shared" si="12"/>
        <v>0.86</v>
      </c>
      <c r="EI6" s="94">
        <f t="shared" si="12"/>
        <v>0.99</v>
      </c>
      <c r="EJ6" s="94">
        <f t="shared" si="12"/>
        <v>0.71</v>
      </c>
      <c r="EK6" s="94">
        <f t="shared" si="12"/>
        <v>0.54</v>
      </c>
      <c r="EL6" s="94">
        <f t="shared" si="12"/>
        <v>0.5</v>
      </c>
      <c r="EM6" s="94">
        <f t="shared" si="12"/>
        <v>0.52</v>
      </c>
      <c r="EN6" s="88" t="str">
        <f>IF(EN7="","",IF(EN7="-","【-】","【"&amp;SUBSTITUTE(TEXT(EN7,"#,##0.00"),"-","△")&amp;"】"))</f>
        <v>【0.68】</v>
      </c>
    </row>
    <row r="7" spans="1:144" s="72" customFormat="1">
      <c r="A7" s="73"/>
      <c r="B7" s="79">
        <v>2019</v>
      </c>
      <c r="C7" s="79">
        <v>223441</v>
      </c>
      <c r="D7" s="79">
        <v>46</v>
      </c>
      <c r="E7" s="79">
        <v>1</v>
      </c>
      <c r="F7" s="79">
        <v>0</v>
      </c>
      <c r="G7" s="79">
        <v>1</v>
      </c>
      <c r="H7" s="79" t="s">
        <v>94</v>
      </c>
      <c r="I7" s="79" t="s">
        <v>95</v>
      </c>
      <c r="J7" s="79" t="s">
        <v>96</v>
      </c>
      <c r="K7" s="79" t="s">
        <v>97</v>
      </c>
      <c r="L7" s="79" t="s">
        <v>99</v>
      </c>
      <c r="M7" s="79" t="s">
        <v>14</v>
      </c>
      <c r="N7" s="89" t="s">
        <v>100</v>
      </c>
      <c r="O7" s="89">
        <v>88.54</v>
      </c>
      <c r="P7" s="89">
        <v>97.92</v>
      </c>
      <c r="Q7" s="89">
        <v>1130</v>
      </c>
      <c r="R7" s="89">
        <v>18306</v>
      </c>
      <c r="S7" s="89">
        <v>135.74</v>
      </c>
      <c r="T7" s="89">
        <v>134.86000000000001</v>
      </c>
      <c r="U7" s="89">
        <v>17746</v>
      </c>
      <c r="V7" s="89">
        <v>27.39</v>
      </c>
      <c r="W7" s="89">
        <v>647.9</v>
      </c>
      <c r="X7" s="89">
        <v>122.81</v>
      </c>
      <c r="Y7" s="89">
        <v>122.73</v>
      </c>
      <c r="Z7" s="89">
        <v>115.75</v>
      </c>
      <c r="AA7" s="89">
        <v>118.47</v>
      </c>
      <c r="AB7" s="89">
        <v>110.58</v>
      </c>
      <c r="AC7" s="89">
        <v>111.21</v>
      </c>
      <c r="AD7" s="89">
        <v>111.71</v>
      </c>
      <c r="AE7" s="89">
        <v>110.05</v>
      </c>
      <c r="AF7" s="89">
        <v>108.87</v>
      </c>
      <c r="AG7" s="89">
        <v>108.61</v>
      </c>
      <c r="AH7" s="89">
        <v>112.01</v>
      </c>
      <c r="AI7" s="89">
        <v>0</v>
      </c>
      <c r="AJ7" s="89">
        <v>0</v>
      </c>
      <c r="AK7" s="89">
        <v>0</v>
      </c>
      <c r="AL7" s="89">
        <v>0</v>
      </c>
      <c r="AM7" s="89">
        <v>0</v>
      </c>
      <c r="AN7" s="89">
        <v>1.9300000000000002</v>
      </c>
      <c r="AO7" s="89">
        <v>1.72</v>
      </c>
      <c r="AP7" s="89">
        <v>2.64</v>
      </c>
      <c r="AQ7" s="89">
        <v>3.16</v>
      </c>
      <c r="AR7" s="89">
        <v>3.59</v>
      </c>
      <c r="AS7" s="89">
        <v>1.08</v>
      </c>
      <c r="AT7" s="89">
        <v>634.5</v>
      </c>
      <c r="AU7" s="89">
        <v>311.86</v>
      </c>
      <c r="AV7" s="89">
        <v>140.84</v>
      </c>
      <c r="AW7" s="89">
        <v>210.04</v>
      </c>
      <c r="AX7" s="89">
        <v>214.49</v>
      </c>
      <c r="AY7" s="89">
        <v>391.54</v>
      </c>
      <c r="AZ7" s="89">
        <v>384.34</v>
      </c>
      <c r="BA7" s="89">
        <v>359.47</v>
      </c>
      <c r="BB7" s="89">
        <v>369.69</v>
      </c>
      <c r="BC7" s="89">
        <v>379.08</v>
      </c>
      <c r="BD7" s="89">
        <v>264.97000000000003</v>
      </c>
      <c r="BE7" s="89">
        <v>88.83</v>
      </c>
      <c r="BF7" s="89">
        <v>115.55</v>
      </c>
      <c r="BG7" s="89">
        <v>171.21</v>
      </c>
      <c r="BH7" s="89">
        <v>164.21</v>
      </c>
      <c r="BI7" s="89">
        <v>191.34</v>
      </c>
      <c r="BJ7" s="89">
        <v>386.97</v>
      </c>
      <c r="BK7" s="89">
        <v>380.58</v>
      </c>
      <c r="BL7" s="89">
        <v>401.79</v>
      </c>
      <c r="BM7" s="89">
        <v>402.99</v>
      </c>
      <c r="BN7" s="89">
        <v>398.98</v>
      </c>
      <c r="BO7" s="89">
        <v>266.61</v>
      </c>
      <c r="BP7" s="89">
        <v>122.51</v>
      </c>
      <c r="BQ7" s="89">
        <v>126.97</v>
      </c>
      <c r="BR7" s="89">
        <v>116.28</v>
      </c>
      <c r="BS7" s="89">
        <v>121.52</v>
      </c>
      <c r="BT7" s="89">
        <v>110.13</v>
      </c>
      <c r="BU7" s="89">
        <v>101.72</v>
      </c>
      <c r="BV7" s="89">
        <v>102.38</v>
      </c>
      <c r="BW7" s="89">
        <v>100.12</v>
      </c>
      <c r="BX7" s="89">
        <v>98.66</v>
      </c>
      <c r="BY7" s="89">
        <v>98.64</v>
      </c>
      <c r="BZ7" s="89">
        <v>103.24</v>
      </c>
      <c r="CA7" s="89">
        <v>56.88</v>
      </c>
      <c r="CB7" s="89">
        <v>55.05</v>
      </c>
      <c r="CC7" s="89">
        <v>60.17</v>
      </c>
      <c r="CD7" s="89">
        <v>59.27</v>
      </c>
      <c r="CE7" s="89">
        <v>64.95</v>
      </c>
      <c r="CF7" s="89">
        <v>168.2</v>
      </c>
      <c r="CG7" s="89">
        <v>168.67</v>
      </c>
      <c r="CH7" s="89">
        <v>174.97</v>
      </c>
      <c r="CI7" s="89">
        <v>178.59</v>
      </c>
      <c r="CJ7" s="89">
        <v>178.92</v>
      </c>
      <c r="CK7" s="89">
        <v>168.38</v>
      </c>
      <c r="CL7" s="89">
        <v>46.2</v>
      </c>
      <c r="CM7" s="89">
        <v>47.27</v>
      </c>
      <c r="CN7" s="89">
        <v>44.65</v>
      </c>
      <c r="CO7" s="89">
        <v>46.84</v>
      </c>
      <c r="CP7" s="89">
        <v>42.16</v>
      </c>
      <c r="CQ7" s="89">
        <v>54.77</v>
      </c>
      <c r="CR7" s="89">
        <v>54.92</v>
      </c>
      <c r="CS7" s="89">
        <v>55.63</v>
      </c>
      <c r="CT7" s="89">
        <v>55.03</v>
      </c>
      <c r="CU7" s="89">
        <v>55.14</v>
      </c>
      <c r="CV7" s="89">
        <v>60</v>
      </c>
      <c r="CW7" s="89">
        <v>87</v>
      </c>
      <c r="CX7" s="89">
        <v>87</v>
      </c>
      <c r="CY7" s="89">
        <v>87</v>
      </c>
      <c r="CZ7" s="89">
        <v>86.13</v>
      </c>
      <c r="DA7" s="89">
        <v>85.27</v>
      </c>
      <c r="DB7" s="89">
        <v>82.89</v>
      </c>
      <c r="DC7" s="89">
        <v>82.66</v>
      </c>
      <c r="DD7" s="89">
        <v>82.04</v>
      </c>
      <c r="DE7" s="89">
        <v>81.900000000000006</v>
      </c>
      <c r="DF7" s="89">
        <v>81.39</v>
      </c>
      <c r="DG7" s="89">
        <v>89.8</v>
      </c>
      <c r="DH7" s="89">
        <v>45.73</v>
      </c>
      <c r="DI7" s="89">
        <v>47.23</v>
      </c>
      <c r="DJ7" s="89">
        <v>47.79</v>
      </c>
      <c r="DK7" s="89">
        <v>48.24</v>
      </c>
      <c r="DL7" s="89">
        <v>44.78</v>
      </c>
      <c r="DM7" s="89">
        <v>47.46</v>
      </c>
      <c r="DN7" s="89">
        <v>48.49</v>
      </c>
      <c r="DO7" s="89">
        <v>48.05</v>
      </c>
      <c r="DP7" s="89">
        <v>48.87</v>
      </c>
      <c r="DQ7" s="89">
        <v>49.92</v>
      </c>
      <c r="DR7" s="89">
        <v>49.59</v>
      </c>
      <c r="DS7" s="89">
        <v>15.78</v>
      </c>
      <c r="DT7" s="89">
        <v>17.46</v>
      </c>
      <c r="DU7" s="89">
        <v>19.989999999999998</v>
      </c>
      <c r="DV7" s="89">
        <v>25.03</v>
      </c>
      <c r="DW7" s="89">
        <v>24.63</v>
      </c>
      <c r="DX7" s="89">
        <v>9.7100000000000009</v>
      </c>
      <c r="DY7" s="89">
        <v>12.79</v>
      </c>
      <c r="DZ7" s="89">
        <v>13.39</v>
      </c>
      <c r="EA7" s="89">
        <v>14.85</v>
      </c>
      <c r="EB7" s="89">
        <v>16.88</v>
      </c>
      <c r="EC7" s="89">
        <v>19.440000000000001</v>
      </c>
      <c r="ED7" s="89">
        <v>0</v>
      </c>
      <c r="EE7" s="89">
        <v>0</v>
      </c>
      <c r="EF7" s="89">
        <v>0</v>
      </c>
      <c r="EG7" s="89">
        <v>0.64</v>
      </c>
      <c r="EH7" s="89">
        <v>0.86</v>
      </c>
      <c r="EI7" s="89">
        <v>0.99</v>
      </c>
      <c r="EJ7" s="89">
        <v>0.71</v>
      </c>
      <c r="EK7" s="89">
        <v>0.54</v>
      </c>
      <c r="EL7" s="89">
        <v>0.5</v>
      </c>
      <c r="EM7" s="89">
        <v>0.52</v>
      </c>
      <c r="EN7" s="89">
        <v>0.68</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101</v>
      </c>
      <c r="C9" s="74" t="s">
        <v>102</v>
      </c>
      <c r="D9" s="74" t="s">
        <v>103</v>
      </c>
      <c r="E9" s="74" t="s">
        <v>104</v>
      </c>
      <c r="F9" s="74" t="s">
        <v>105</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50</v>
      </c>
      <c r="B10" s="80">
        <f>DATEVALUE($B7+12-B11&amp;"/1/"&amp;B12)</f>
        <v>46388</v>
      </c>
      <c r="C10" s="80">
        <f>DATEVALUE($B7+12-C11&amp;"/1/"&amp;C12)</f>
        <v>46753</v>
      </c>
      <c r="D10" s="80">
        <f>DATEVALUE($B7+12-D11&amp;"/1/"&amp;D12)</f>
        <v>47119</v>
      </c>
      <c r="E10" s="80">
        <f>DATEVALUE($B7+12-E11&amp;"/1/"&amp;E12)</f>
        <v>47484</v>
      </c>
      <c r="F10" s="82">
        <f>DATEVALUE($B7+12-F11&amp;"/1/"&amp;F12)</f>
        <v>47849</v>
      </c>
    </row>
    <row r="11" spans="1:144">
      <c r="B11">
        <v>4</v>
      </c>
      <c r="C11">
        <v>3</v>
      </c>
      <c r="D11">
        <v>2</v>
      </c>
      <c r="E11">
        <v>1</v>
      </c>
      <c r="F11">
        <v>0</v>
      </c>
      <c r="G11" t="s">
        <v>106</v>
      </c>
    </row>
    <row r="12" spans="1:144">
      <c r="B12">
        <v>1</v>
      </c>
      <c r="C12">
        <v>1</v>
      </c>
      <c r="D12">
        <v>1</v>
      </c>
      <c r="E12">
        <v>1</v>
      </c>
      <c r="F12">
        <v>1</v>
      </c>
      <c r="G12" t="s">
        <v>107</v>
      </c>
    </row>
    <row r="13" spans="1:144">
      <c r="B13" t="s">
        <v>108</v>
      </c>
      <c r="C13" t="s">
        <v>108</v>
      </c>
      <c r="D13" t="s">
        <v>108</v>
      </c>
      <c r="E13" t="s">
        <v>108</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2021-02-05T09:27:12Z</cp:lastPrinted>
  <dcterms:created xsi:type="dcterms:W3CDTF">2020-12-04T02:09:46Z</dcterms:created>
  <dcterms:modified xsi:type="dcterms:W3CDTF">2021-02-18T01:00:41Z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3.1.6.0</vt:lpwstr>
    </vt:vector>
  </property>
  <property fmtid="{DCFEDD21-7773-49B2-8022-6FC58DB5260B}" pid="3" name="LastSavedVersion">
    <vt:lpwstr>3.1.2.0</vt:lpwstr>
  </property>
  <property fmtid="{DCFEDD21-7773-49B2-8022-6FC58DB5260B}" pid="4" name="LastSavedDate">
    <vt:filetime>2021-02-18T01:00:41Z</vt:filetime>
  </property>
</Properties>
</file>