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2zoUcW4K93ziv3RMcYZ207Dx/Wosa5hbFdH4iGpMHoYKuat0phJj+Nul3QtgaNdEm/byTIyAa1wvUvnrqtQ+SQ==" workbookSaltValue="/52TO3VHo/YYZAqJ2jK6a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<sst xmlns="http://schemas.openxmlformats.org/spreadsheetml/2006/main" xmlns:r="http://schemas.openxmlformats.org/officeDocument/2006/relationships" count="116" uniqueCount="116">
  <si>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</si>
  <si>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</si>
  <si>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</si>
  <si>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</si>
  <si>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</si>
  <si>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</si>
  <si>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</si>
  <si>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</si>
  <si>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</si>
  <si>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</si>
  <si>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</si>
  <si>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</si>
  <si>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</si>
  <si>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</si>
  <si>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</si>
  <si>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</si>
  <si>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</si>
  <si>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</si>
  <si>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</si>
  <si>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</si>
  <si>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</si>
  <si>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</si>
  <si>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</si>
  <si>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</si>
  <si>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</si>
  <si>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</si>
  <si>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</si>
  <si>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</si>
  <si>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</si>
  <si>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</si>
  <si>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</si>
  <si>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</si>
  <si>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</si>
  <si>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</si>
  <si>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</si>
  <si>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</si>
  <si>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</si>
  <si>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</si>
  <si>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</si>
  <si>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</si>
  <si>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</si>
  <si>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</si>
  <si>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</si>
  <si>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</si>
  <si>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</si>
  <si>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</si>
  <si>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</si>
  <si>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</si>
  <si>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</si>
  <si>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</si>
  <si>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</si>
  <si>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</si>
  <si>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</si>
  <si>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</si>
  <si>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</si>
  <si>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</si>
  <si>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</si>
  <si>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</si>
  <si>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</si>
  <si>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</si>
  <si>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</si>
  <si>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</si>
  <si>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</si>
  <si>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</si>
  <si>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</si>
  <si>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</si>
  <si>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</si>
  <si>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</si>
  <si>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</si>
  <si>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</si>
  <si>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</si>
  <si>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</si>
  <si>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</si>
  <si>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</si>
  <si>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</si>
  <si>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</si>
  <si>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</si>
  <si>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</si>
  <si>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</si>
  <si>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</si>
  <si>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</si>
  <si>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</si>
  <si>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</si>
  <si>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</si>
  <si>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</si>
  <si>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 xml:space="preserve">
 本町下水道事業は、平成11年度より供用開始しています。下水道事業における管渠の標準耐用年数は50年とされており（国土交通省通知）、当面の間は耐用年数を経過する管渠はありません。今後は安全に運営していく上で必要な管路の点検調査を実施し、管路の状況を確認していきます。
　須走浄化センター及びマンホールポンプ等の施設については、長寿命化計画やストックマネジメント計画を策定しています。下水道事業の安定な運営を維持するため、それらの計画に則り施設の改修を行っていきます。</t>
    <rPh sb="94" eb="96">
      <t>アンゼン</t>
    </rPh>
    <rPh sb="97" eb="99">
      <t>ウンエイ</t>
    </rPh>
    <rPh sb="103" eb="104">
      <t>ウエ</t>
    </rPh>
    <rPh sb="105" eb="107">
      <t>ヒツヨウ</t>
    </rPh>
    <rPh sb="108" eb="110">
      <t>カンロ</t>
    </rPh>
    <rPh sb="111" eb="113">
      <t>テンケン</t>
    </rPh>
    <rPh sb="120" eb="122">
      <t>カンロ</t>
    </rPh>
    <rPh sb="123" eb="125">
      <t>ジョウキョウ</t>
    </rPh>
    <phoneticPr fontId="13"/>
  </si>
  <si>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</si>
  <si>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</si>
  <si>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</si>
  <si>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</si>
  <si>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</si>
  <si>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</si>
  <si>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</si>
  <si>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</si>
  <si>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</si>
  <si>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</si>
  <si>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</si>
  <si>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小山町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</si>
  <si>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</si>
  <si>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</si>
  <si>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</si>
  <si>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</si>
  <si>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</si>
  <si>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</si>
  <si>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</si>
  <si>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</si>
  <si>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</si>
  <si>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</si>
  <si>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</si>
  <si>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</si>
  <si>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</si>
  <si>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</si>
  <si>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</si>
  <si>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</si>
  <si>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xml:space="preserve">
　平成28年度決算から、汚水処理費に対する一般会計繰入金の繰入基準に従って、一般会計繰入金の大部分を収益的収入として計上することとなったため、①収益的収支比率、⑤経費回収率及び⑥汚水処理原価が大幅に改善しています。</t>
    </r>
    <r>
      <rPr>
        <sz val="11"/>
        <color auto="1"/>
        <rFont val="ＭＳ ゴシック"/>
      </rPr>
      <t>しかし依然として⑤経費回収率が100％に満たない状況となり、繰入基準外の一般会計繰入金に頼っている状況です。経常経費の見直しとともに、適正な料金設定を検討していきます。
 またその繰入基準に従い、地方債元金償還金相当分は一般会計繰入金で賄うこととし</t>
    </r>
    <r>
      <rPr>
        <sz val="11"/>
        <color theme="1"/>
        <rFont val="ＭＳ ゴシック"/>
      </rPr>
      <t>ているため、④企業債残高対事業規模比率が０％（※）になります。
　下水道整備区域内の多くの方々に接続していただいているため、⑧水洗化率は類似団体平均を大きく上回っています。⑦施設利用率にまだまだ余裕があり、今後広域化・共同化として他団体の汚水処理受託等が可能か県とともに検討します。
（※）公費負担分を除くと
事業債残高744,434千円÷営業収益69,360千円×100
＝1,073.29％　　になります。</t>
    </r>
    <rPh sb="113" eb="115">
      <t>イゼン</t>
    </rPh>
    <rPh sb="119" eb="121">
      <t>ケイヒ</t>
    </rPh>
    <rPh sb="121" eb="123">
      <t>カイシュウ</t>
    </rPh>
    <rPh sb="123" eb="124">
      <t>リツ</t>
    </rPh>
    <rPh sb="130" eb="131">
      <t>ミ</t>
    </rPh>
    <rPh sb="134" eb="136">
      <t>ジョウキョウ</t>
    </rPh>
    <rPh sb="140" eb="142">
      <t>クリイレ</t>
    </rPh>
    <rPh sb="142" eb="144">
      <t>キジュン</t>
    </rPh>
    <rPh sb="144" eb="145">
      <t>ガイ</t>
    </rPh>
    <rPh sb="146" eb="148">
      <t>イッパン</t>
    </rPh>
    <rPh sb="148" eb="150">
      <t>カイケイ</t>
    </rPh>
    <rPh sb="150" eb="152">
      <t>クリイレ</t>
    </rPh>
    <rPh sb="152" eb="153">
      <t>キン</t>
    </rPh>
    <rPh sb="154" eb="155">
      <t>タヨ</t>
    </rPh>
    <rPh sb="159" eb="161">
      <t>ジョウキョウ</t>
    </rPh>
    <rPh sb="164" eb="166">
      <t>ケイジョウ</t>
    </rPh>
    <rPh sb="166" eb="168">
      <t>ケイヒ</t>
    </rPh>
    <rPh sb="169" eb="171">
      <t>ミナオ</t>
    </rPh>
    <rPh sb="177" eb="179">
      <t>テキセイ</t>
    </rPh>
    <rPh sb="180" eb="182">
      <t>リョウキン</t>
    </rPh>
    <rPh sb="182" eb="184">
      <t>セッテイ</t>
    </rPh>
    <rPh sb="185" eb="187">
      <t>ケントウ</t>
    </rPh>
    <rPh sb="340" eb="343">
      <t>コウイキカ</t>
    </rPh>
    <rPh sb="344" eb="347">
      <t>キョウドウカ</t>
    </rPh>
    <rPh sb="350" eb="351">
      <t>タ</t>
    </rPh>
    <rPh sb="351" eb="353">
      <t>ダンタイ</t>
    </rPh>
    <rPh sb="354" eb="356">
      <t>オスイ</t>
    </rPh>
    <rPh sb="356" eb="358">
      <t>ショリ</t>
    </rPh>
    <rPh sb="358" eb="360">
      <t>ジュタク</t>
    </rPh>
    <rPh sb="360" eb="361">
      <t>トウ</t>
    </rPh>
    <rPh sb="362" eb="364">
      <t>カノウ</t>
    </rPh>
    <rPh sb="365" eb="366">
      <t>ケン</t>
    </rPh>
    <rPh sb="370" eb="372">
      <t>ケントウ</t>
    </rPh>
    <rPh sb="382" eb="384">
      <t>コウヒ</t>
    </rPh>
    <phoneticPr fontId="13"/>
  </si>
  <si>
    <t xml:space="preserve">
　『１．経営の健全性・効率性について』に各種指標が改善した旨の記載をしましたが、一般会計繰入金の考え方よる改善となっています。今後も人口減少等による有収水量の減少や、汚水処理に関する経常経費の増加により、下水道事業の財政状況はますます悪化する見込みです。
　したがって、経費の見直しや事務事業の広域化・共同化等による歳出抑制や、現在の使用料単価が適正とされている下限の150円/㎥以下であることから、本町における適正な料金設定による財源確保を検討し長期的な財政の健全化を図っていきます。</t>
    <rPh sb="50" eb="51">
      <t>カンガ</t>
    </rPh>
    <rPh sb="52" eb="53">
      <t>カタ</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</si>
</sst>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0.1</c:v>
                </c:pt>
                <c:pt idx="2">
                  <c:v>0.13</c:v>
                </c:pt>
                <c:pt idx="3">
                  <c:v>0.12</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38.630000000000003</c:v>
                </c:pt>
                <c:pt idx="1">
                  <c:v>38.549999999999997</c:v>
                </c:pt>
                <c:pt idx="2">
                  <c:v>39.6</c:v>
                </c:pt>
                <c:pt idx="3">
                  <c:v>40.15</c:v>
                </c:pt>
                <c:pt idx="4">
                  <c:v>39.83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49.39</c:v>
                </c:pt>
                <c:pt idx="1">
                  <c:v>49.25</c:v>
                </c:pt>
                <c:pt idx="2">
                  <c:v>50.24</c:v>
                </c:pt>
                <c:pt idx="3">
                  <c:v>49.68</c:v>
                </c:pt>
                <c:pt idx="4">
                  <c:v>49.27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95.91</c:v>
                </c:pt>
                <c:pt idx="1">
                  <c:v>96.3</c:v>
                </c:pt>
                <c:pt idx="2">
                  <c:v>95.88</c:v>
                </c:pt>
                <c:pt idx="3">
                  <c:v>92.44</c:v>
                </c:pt>
                <c:pt idx="4">
                  <c:v>94.12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83.96</c:v>
                </c:pt>
                <c:pt idx="1">
                  <c:v>84.12</c:v>
                </c:pt>
                <c:pt idx="2">
                  <c:v>84.17</c:v>
                </c:pt>
                <c:pt idx="3">
                  <c:v>83.35</c:v>
                </c:pt>
                <c:pt idx="4">
                  <c:v>83.16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61.74</c:v>
                </c:pt>
                <c:pt idx="1">
                  <c:v>97.55</c:v>
                </c:pt>
                <c:pt idx="2">
                  <c:v>102.92</c:v>
                </c:pt>
                <c:pt idx="3">
                  <c:v>100.6</c:v>
                </c:pt>
                <c:pt idx="4">
                  <c:v>100.37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1330.48</c:v>
                </c:pt>
                <c:pt idx="1" formatCode="#,##0.00;&quot;△&quot;#,##0.00;&quot;-&quot;">
                  <c:v>1241.57</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1162.3599999999999</c:v>
                </c:pt>
                <c:pt idx="1">
                  <c:v>1047.6500000000001</c:v>
                </c:pt>
                <c:pt idx="2">
                  <c:v>1124.26</c:v>
                </c:pt>
                <c:pt idx="3">
                  <c:v>1048.23</c:v>
                </c:pt>
                <c:pt idx="4">
                  <c:v>1130.42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65.290000000000006</c:v>
                </c:pt>
                <c:pt idx="1">
                  <c:v>94.95</c:v>
                </c:pt>
                <c:pt idx="2">
                  <c:v>94.58</c:v>
                </c:pt>
                <c:pt idx="3">
                  <c:v>95.03</c:v>
                </c:pt>
                <c:pt idx="4">
                  <c:v>94.43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68.209999999999994</c:v>
                </c:pt>
                <c:pt idx="1">
                  <c:v>74.040000000000006</c:v>
                </c:pt>
                <c:pt idx="2">
                  <c:v>80.58</c:v>
                </c:pt>
                <c:pt idx="3">
                  <c:v>78.92</c:v>
                </c:pt>
                <c:pt idx="4">
                  <c:v>74.17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217.74</c:v>
                </c:pt>
                <c:pt idx="1">
                  <c:v>150</c:v>
                </c:pt>
                <c:pt idx="2">
                  <c:v>150</c:v>
                </c:pt>
                <c:pt idx="3">
                  <c:v>150</c:v>
                </c:pt>
                <c:pt idx="4">
                  <c:v>152.91999999999999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250.84</c:v>
                </c:pt>
                <c:pt idx="1">
                  <c:v>235.61</c:v>
                </c:pt>
                <c:pt idx="2">
                  <c:v>216.21</c:v>
                </c:pt>
                <c:pt idx="3">
                  <c:v>220.31</c:v>
                </c:pt>
                <c:pt idx="4">
                  <c:v>230.95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Y52" workbookViewId="0">
      <selection activeCell="BI76" sqref="BI7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小山町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1" t="str">
        <f>データ!$M$6</f>
        <v>非設置</v>
      </c>
      <c r="AE8" s="21"/>
      <c r="AF8" s="21"/>
      <c r="AG8" s="21"/>
      <c r="AH8" s="21"/>
      <c r="AI8" s="21"/>
      <c r="AJ8" s="21"/>
      <c r="AK8" s="3"/>
      <c r="AL8" s="22">
        <f>データ!S6</f>
        <v>18306</v>
      </c>
      <c r="AM8" s="22"/>
      <c r="AN8" s="22"/>
      <c r="AO8" s="22"/>
      <c r="AP8" s="22"/>
      <c r="AQ8" s="22"/>
      <c r="AR8" s="22"/>
      <c r="AS8" s="22"/>
      <c r="AT8" s="7">
        <f>データ!T6</f>
        <v>135.74</v>
      </c>
      <c r="AU8" s="7"/>
      <c r="AV8" s="7"/>
      <c r="AW8" s="7"/>
      <c r="AX8" s="7"/>
      <c r="AY8" s="7"/>
      <c r="AZ8" s="7"/>
      <c r="BA8" s="7"/>
      <c r="BB8" s="7">
        <f>データ!U6</f>
        <v>134.86000000000001</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22.04</v>
      </c>
      <c r="Q10" s="7"/>
      <c r="R10" s="7"/>
      <c r="S10" s="7"/>
      <c r="T10" s="7"/>
      <c r="U10" s="7"/>
      <c r="V10" s="7"/>
      <c r="W10" s="7">
        <f>データ!Q6</f>
        <v>81.16</v>
      </c>
      <c r="X10" s="7"/>
      <c r="Y10" s="7"/>
      <c r="Z10" s="7"/>
      <c r="AA10" s="7"/>
      <c r="AB10" s="7"/>
      <c r="AC10" s="7"/>
      <c r="AD10" s="22">
        <f>データ!R6</f>
        <v>2200</v>
      </c>
      <c r="AE10" s="22"/>
      <c r="AF10" s="22"/>
      <c r="AG10" s="22"/>
      <c r="AH10" s="22"/>
      <c r="AI10" s="22"/>
      <c r="AJ10" s="22"/>
      <c r="AK10" s="2"/>
      <c r="AL10" s="22">
        <f>データ!V6</f>
        <v>3994</v>
      </c>
      <c r="AM10" s="22"/>
      <c r="AN10" s="22"/>
      <c r="AO10" s="22"/>
      <c r="AP10" s="22"/>
      <c r="AQ10" s="22"/>
      <c r="AR10" s="22"/>
      <c r="AS10" s="22"/>
      <c r="AT10" s="7">
        <f>データ!W6</f>
        <v>2.02</v>
      </c>
      <c r="AU10" s="7"/>
      <c r="AV10" s="7"/>
      <c r="AW10" s="7"/>
      <c r="AX10" s="7"/>
      <c r="AY10" s="7"/>
      <c r="AZ10" s="7"/>
      <c r="BA10" s="7"/>
      <c r="BB10" s="7">
        <f>データ!X6</f>
        <v>1977.23</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85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41</v>
      </c>
      <c r="I85" s="12" t="s">
        <v>10</v>
      </c>
      <c r="J85" s="12" t="s">
        <v>49</v>
      </c>
      <c r="K85" s="12" t="s">
        <v>50</v>
      </c>
      <c r="L85" s="12" t="s">
        <v>31</v>
      </c>
      <c r="M85" s="12" t="s">
        <v>34</v>
      </c>
      <c r="N85" s="12" t="s">
        <v>51</v>
      </c>
      <c r="O85" s="12" t="s">
        <v>53</v>
      </c>
    </row>
    <row r="86" spans="1:78" hidden="1">
      <c r="B86" s="12"/>
      <c r="C86" s="12"/>
      <c r="D86" s="12"/>
      <c r="E86" s="12" t="str">
        <f>データ!AI6</f>
        <v/>
      </c>
      <c r="F86" s="12" t="s">
        <v>38</v>
      </c>
      <c r="G86" s="12" t="s">
        <v>38</v>
      </c>
      <c r="H86" s="12" t="str">
        <f>データ!BP6</f>
        <v>【682.51】</v>
      </c>
      <c r="I86" s="12" t="str">
        <f>データ!CA6</f>
        <v>【100.34】</v>
      </c>
      <c r="J86" s="12" t="str">
        <f>データ!CL6</f>
        <v>【136.15】</v>
      </c>
      <c r="K86" s="12" t="str">
        <f>データ!CW6</f>
        <v>【59.64】</v>
      </c>
      <c r="L86" s="12" t="str">
        <f>データ!DH6</f>
        <v>【95.35】</v>
      </c>
      <c r="M86" s="12" t="s">
        <v>38</v>
      </c>
      <c r="N86" s="12" t="s">
        <v>38</v>
      </c>
      <c r="O86" s="12" t="str">
        <f>データ!EO6</f>
        <v>【0.22】</v>
      </c>
    </row>
  </sheetData>
  <sheetProtection algorithmName="SHA-512" hashValue="OdHQ9+jnvXawQrh+kOrjdjUDjmfIOOSR/X7xUlgM/YPd64C5WJefLs6Uhsx+a2bjrUhnfBneA6yyGGAzCRg04w==" saltValue="ZKmMdfpOr8YProU9sx7/d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30</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23</v>
      </c>
      <c r="Z4" s="81"/>
      <c r="AA4" s="81"/>
      <c r="AB4" s="81"/>
      <c r="AC4" s="81"/>
      <c r="AD4" s="81"/>
      <c r="AE4" s="81"/>
      <c r="AF4" s="81"/>
      <c r="AG4" s="81"/>
      <c r="AH4" s="81"/>
      <c r="AI4" s="81"/>
      <c r="AJ4" s="81" t="s">
        <v>45</v>
      </c>
      <c r="AK4" s="81"/>
      <c r="AL4" s="81"/>
      <c r="AM4" s="81"/>
      <c r="AN4" s="81"/>
      <c r="AO4" s="81"/>
      <c r="AP4" s="81"/>
      <c r="AQ4" s="81"/>
      <c r="AR4" s="81"/>
      <c r="AS4" s="81"/>
      <c r="AT4" s="81"/>
      <c r="AU4" s="81" t="s">
        <v>26</v>
      </c>
      <c r="AV4" s="81"/>
      <c r="AW4" s="81"/>
      <c r="AX4" s="81"/>
      <c r="AY4" s="81"/>
      <c r="AZ4" s="81"/>
      <c r="BA4" s="81"/>
      <c r="BB4" s="81"/>
      <c r="BC4" s="81"/>
      <c r="BD4" s="81"/>
      <c r="BE4" s="81"/>
      <c r="BF4" s="81" t="s">
        <v>62</v>
      </c>
      <c r="BG4" s="81"/>
      <c r="BH4" s="81"/>
      <c r="BI4" s="81"/>
      <c r="BJ4" s="81"/>
      <c r="BK4" s="81"/>
      <c r="BL4" s="81"/>
      <c r="BM4" s="81"/>
      <c r="BN4" s="81"/>
      <c r="BO4" s="81"/>
      <c r="BP4" s="81"/>
      <c r="BQ4" s="81" t="s">
        <v>0</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86</v>
      </c>
      <c r="AA5" s="71" t="s">
        <v>87</v>
      </c>
      <c r="AB5" s="71" t="s">
        <v>88</v>
      </c>
      <c r="AC5" s="71" t="s">
        <v>89</v>
      </c>
      <c r="AD5" s="71" t="s">
        <v>91</v>
      </c>
      <c r="AE5" s="71" t="s">
        <v>92</v>
      </c>
      <c r="AF5" s="71" t="s">
        <v>93</v>
      </c>
      <c r="AG5" s="71" t="s">
        <v>94</v>
      </c>
      <c r="AH5" s="71" t="s">
        <v>95</v>
      </c>
      <c r="AI5" s="71" t="s">
        <v>44</v>
      </c>
      <c r="AJ5" s="71" t="s">
        <v>84</v>
      </c>
      <c r="AK5" s="71" t="s">
        <v>86</v>
      </c>
      <c r="AL5" s="71" t="s">
        <v>87</v>
      </c>
      <c r="AM5" s="71" t="s">
        <v>88</v>
      </c>
      <c r="AN5" s="71" t="s">
        <v>89</v>
      </c>
      <c r="AO5" s="71" t="s">
        <v>91</v>
      </c>
      <c r="AP5" s="71" t="s">
        <v>92</v>
      </c>
      <c r="AQ5" s="71" t="s">
        <v>93</v>
      </c>
      <c r="AR5" s="71" t="s">
        <v>94</v>
      </c>
      <c r="AS5" s="71" t="s">
        <v>95</v>
      </c>
      <c r="AT5" s="71" t="s">
        <v>90</v>
      </c>
      <c r="AU5" s="71" t="s">
        <v>84</v>
      </c>
      <c r="AV5" s="71" t="s">
        <v>86</v>
      </c>
      <c r="AW5" s="71" t="s">
        <v>87</v>
      </c>
      <c r="AX5" s="71" t="s">
        <v>88</v>
      </c>
      <c r="AY5" s="71" t="s">
        <v>89</v>
      </c>
      <c r="AZ5" s="71" t="s">
        <v>91</v>
      </c>
      <c r="BA5" s="71" t="s">
        <v>92</v>
      </c>
      <c r="BB5" s="71" t="s">
        <v>93</v>
      </c>
      <c r="BC5" s="71" t="s">
        <v>94</v>
      </c>
      <c r="BD5" s="71" t="s">
        <v>95</v>
      </c>
      <c r="BE5" s="71" t="s">
        <v>90</v>
      </c>
      <c r="BF5" s="71" t="s">
        <v>84</v>
      </c>
      <c r="BG5" s="71" t="s">
        <v>86</v>
      </c>
      <c r="BH5" s="71" t="s">
        <v>87</v>
      </c>
      <c r="BI5" s="71" t="s">
        <v>88</v>
      </c>
      <c r="BJ5" s="71" t="s">
        <v>89</v>
      </c>
      <c r="BK5" s="71" t="s">
        <v>91</v>
      </c>
      <c r="BL5" s="71" t="s">
        <v>92</v>
      </c>
      <c r="BM5" s="71" t="s">
        <v>93</v>
      </c>
      <c r="BN5" s="71" t="s">
        <v>94</v>
      </c>
      <c r="BO5" s="71" t="s">
        <v>95</v>
      </c>
      <c r="BP5" s="71" t="s">
        <v>90</v>
      </c>
      <c r="BQ5" s="71" t="s">
        <v>84</v>
      </c>
      <c r="BR5" s="71" t="s">
        <v>86</v>
      </c>
      <c r="BS5" s="71" t="s">
        <v>87</v>
      </c>
      <c r="BT5" s="71" t="s">
        <v>88</v>
      </c>
      <c r="BU5" s="71" t="s">
        <v>89</v>
      </c>
      <c r="BV5" s="71" t="s">
        <v>91</v>
      </c>
      <c r="BW5" s="71" t="s">
        <v>92</v>
      </c>
      <c r="BX5" s="71" t="s">
        <v>93</v>
      </c>
      <c r="BY5" s="71" t="s">
        <v>94</v>
      </c>
      <c r="BZ5" s="71" t="s">
        <v>95</v>
      </c>
      <c r="CA5" s="71" t="s">
        <v>90</v>
      </c>
      <c r="CB5" s="71" t="s">
        <v>84</v>
      </c>
      <c r="CC5" s="71" t="s">
        <v>86</v>
      </c>
      <c r="CD5" s="71" t="s">
        <v>87</v>
      </c>
      <c r="CE5" s="71" t="s">
        <v>88</v>
      </c>
      <c r="CF5" s="71" t="s">
        <v>89</v>
      </c>
      <c r="CG5" s="71" t="s">
        <v>91</v>
      </c>
      <c r="CH5" s="71" t="s">
        <v>92</v>
      </c>
      <c r="CI5" s="71" t="s">
        <v>93</v>
      </c>
      <c r="CJ5" s="71" t="s">
        <v>94</v>
      </c>
      <c r="CK5" s="71" t="s">
        <v>95</v>
      </c>
      <c r="CL5" s="71" t="s">
        <v>90</v>
      </c>
      <c r="CM5" s="71" t="s">
        <v>84</v>
      </c>
      <c r="CN5" s="71" t="s">
        <v>86</v>
      </c>
      <c r="CO5" s="71" t="s">
        <v>87</v>
      </c>
      <c r="CP5" s="71" t="s">
        <v>88</v>
      </c>
      <c r="CQ5" s="71" t="s">
        <v>89</v>
      </c>
      <c r="CR5" s="71" t="s">
        <v>91</v>
      </c>
      <c r="CS5" s="71" t="s">
        <v>92</v>
      </c>
      <c r="CT5" s="71" t="s">
        <v>93</v>
      </c>
      <c r="CU5" s="71" t="s">
        <v>94</v>
      </c>
      <c r="CV5" s="71" t="s">
        <v>95</v>
      </c>
      <c r="CW5" s="71" t="s">
        <v>90</v>
      </c>
      <c r="CX5" s="71" t="s">
        <v>84</v>
      </c>
      <c r="CY5" s="71" t="s">
        <v>86</v>
      </c>
      <c r="CZ5" s="71" t="s">
        <v>87</v>
      </c>
      <c r="DA5" s="71" t="s">
        <v>88</v>
      </c>
      <c r="DB5" s="71" t="s">
        <v>89</v>
      </c>
      <c r="DC5" s="71" t="s">
        <v>91</v>
      </c>
      <c r="DD5" s="71" t="s">
        <v>92</v>
      </c>
      <c r="DE5" s="71" t="s">
        <v>93</v>
      </c>
      <c r="DF5" s="71" t="s">
        <v>94</v>
      </c>
      <c r="DG5" s="71" t="s">
        <v>95</v>
      </c>
      <c r="DH5" s="71" t="s">
        <v>90</v>
      </c>
      <c r="DI5" s="71" t="s">
        <v>84</v>
      </c>
      <c r="DJ5" s="71" t="s">
        <v>86</v>
      </c>
      <c r="DK5" s="71" t="s">
        <v>87</v>
      </c>
      <c r="DL5" s="71" t="s">
        <v>88</v>
      </c>
      <c r="DM5" s="71" t="s">
        <v>89</v>
      </c>
      <c r="DN5" s="71" t="s">
        <v>91</v>
      </c>
      <c r="DO5" s="71" t="s">
        <v>92</v>
      </c>
      <c r="DP5" s="71" t="s">
        <v>93</v>
      </c>
      <c r="DQ5" s="71" t="s">
        <v>94</v>
      </c>
      <c r="DR5" s="71" t="s">
        <v>95</v>
      </c>
      <c r="DS5" s="71" t="s">
        <v>90</v>
      </c>
      <c r="DT5" s="71" t="s">
        <v>84</v>
      </c>
      <c r="DU5" s="71" t="s">
        <v>86</v>
      </c>
      <c r="DV5" s="71" t="s">
        <v>87</v>
      </c>
      <c r="DW5" s="71" t="s">
        <v>88</v>
      </c>
      <c r="DX5" s="71" t="s">
        <v>89</v>
      </c>
      <c r="DY5" s="71" t="s">
        <v>91</v>
      </c>
      <c r="DZ5" s="71" t="s">
        <v>92</v>
      </c>
      <c r="EA5" s="71" t="s">
        <v>93</v>
      </c>
      <c r="EB5" s="71" t="s">
        <v>94</v>
      </c>
      <c r="EC5" s="71" t="s">
        <v>95</v>
      </c>
      <c r="ED5" s="71" t="s">
        <v>90</v>
      </c>
      <c r="EE5" s="71" t="s">
        <v>84</v>
      </c>
      <c r="EF5" s="71" t="s">
        <v>86</v>
      </c>
      <c r="EG5" s="71" t="s">
        <v>87</v>
      </c>
      <c r="EH5" s="71" t="s">
        <v>88</v>
      </c>
      <c r="EI5" s="71" t="s">
        <v>89</v>
      </c>
      <c r="EJ5" s="71" t="s">
        <v>91</v>
      </c>
      <c r="EK5" s="71" t="s">
        <v>92</v>
      </c>
      <c r="EL5" s="71" t="s">
        <v>93</v>
      </c>
      <c r="EM5" s="71" t="s">
        <v>94</v>
      </c>
      <c r="EN5" s="71" t="s">
        <v>95</v>
      </c>
      <c r="EO5" s="71" t="s">
        <v>90</v>
      </c>
    </row>
    <row r="6" spans="1:145" s="59" customFormat="1">
      <c r="A6" s="60" t="s">
        <v>96</v>
      </c>
      <c r="B6" s="65">
        <f t="shared" ref="B6:X6" si="1">B7</f>
        <v>2019</v>
      </c>
      <c r="C6" s="65">
        <f t="shared" si="1"/>
        <v>223441</v>
      </c>
      <c r="D6" s="65">
        <f t="shared" si="1"/>
        <v>47</v>
      </c>
      <c r="E6" s="65">
        <f t="shared" si="1"/>
        <v>17</v>
      </c>
      <c r="F6" s="65">
        <f t="shared" si="1"/>
        <v>1</v>
      </c>
      <c r="G6" s="65">
        <f t="shared" si="1"/>
        <v>0</v>
      </c>
      <c r="H6" s="65" t="str">
        <f t="shared" si="1"/>
        <v>静岡県　小山町</v>
      </c>
      <c r="I6" s="65" t="str">
        <f t="shared" si="1"/>
        <v>法非適用</v>
      </c>
      <c r="J6" s="65" t="str">
        <f t="shared" si="1"/>
        <v>下水道事業</v>
      </c>
      <c r="K6" s="65" t="str">
        <f t="shared" si="1"/>
        <v>公共下水道</v>
      </c>
      <c r="L6" s="65" t="str">
        <f t="shared" si="1"/>
        <v>Cd2</v>
      </c>
      <c r="M6" s="65" t="str">
        <f t="shared" si="1"/>
        <v>非設置</v>
      </c>
      <c r="N6" s="74" t="str">
        <f t="shared" si="1"/>
        <v>-</v>
      </c>
      <c r="O6" s="74" t="str">
        <f t="shared" si="1"/>
        <v>該当数値なし</v>
      </c>
      <c r="P6" s="74">
        <f t="shared" si="1"/>
        <v>22.04</v>
      </c>
      <c r="Q6" s="74">
        <f t="shared" si="1"/>
        <v>81.16</v>
      </c>
      <c r="R6" s="74">
        <f t="shared" si="1"/>
        <v>2200</v>
      </c>
      <c r="S6" s="74">
        <f t="shared" si="1"/>
        <v>18306</v>
      </c>
      <c r="T6" s="74">
        <f t="shared" si="1"/>
        <v>135.74</v>
      </c>
      <c r="U6" s="74">
        <f t="shared" si="1"/>
        <v>134.86000000000001</v>
      </c>
      <c r="V6" s="74">
        <f t="shared" si="1"/>
        <v>3994</v>
      </c>
      <c r="W6" s="74">
        <f t="shared" si="1"/>
        <v>2.02</v>
      </c>
      <c r="X6" s="74">
        <f t="shared" si="1"/>
        <v>1977.23</v>
      </c>
      <c r="Y6" s="82">
        <f t="shared" ref="Y6:AH6" si="2">IF(Y7="",NA(),Y7)</f>
        <v>61.74</v>
      </c>
      <c r="Z6" s="82">
        <f t="shared" si="2"/>
        <v>97.55</v>
      </c>
      <c r="AA6" s="82">
        <f t="shared" si="2"/>
        <v>102.92</v>
      </c>
      <c r="AB6" s="82">
        <f t="shared" si="2"/>
        <v>100.6</v>
      </c>
      <c r="AC6" s="82">
        <f t="shared" si="2"/>
        <v>100.37</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1330.48</v>
      </c>
      <c r="BG6" s="82">
        <f t="shared" si="5"/>
        <v>1241.57</v>
      </c>
      <c r="BH6" s="74">
        <f t="shared" si="5"/>
        <v>0</v>
      </c>
      <c r="BI6" s="74">
        <f t="shared" si="5"/>
        <v>0</v>
      </c>
      <c r="BJ6" s="74">
        <f t="shared" si="5"/>
        <v>0</v>
      </c>
      <c r="BK6" s="82">
        <f t="shared" si="5"/>
        <v>1162.3599999999999</v>
      </c>
      <c r="BL6" s="82">
        <f t="shared" si="5"/>
        <v>1047.6500000000001</v>
      </c>
      <c r="BM6" s="82">
        <f t="shared" si="5"/>
        <v>1124.26</v>
      </c>
      <c r="BN6" s="82">
        <f t="shared" si="5"/>
        <v>1048.23</v>
      </c>
      <c r="BO6" s="82">
        <f t="shared" si="5"/>
        <v>1130.42</v>
      </c>
      <c r="BP6" s="74" t="str">
        <f>IF(BP7="","",IF(BP7="-","【-】","【"&amp;SUBSTITUTE(TEXT(BP7,"#,##0.00"),"-","△")&amp;"】"))</f>
        <v>【682.51】</v>
      </c>
      <c r="BQ6" s="82">
        <f t="shared" ref="BQ6:BZ6" si="6">IF(BQ7="",NA(),BQ7)</f>
        <v>65.290000000000006</v>
      </c>
      <c r="BR6" s="82">
        <f t="shared" si="6"/>
        <v>94.95</v>
      </c>
      <c r="BS6" s="82">
        <f t="shared" si="6"/>
        <v>94.58</v>
      </c>
      <c r="BT6" s="82">
        <f t="shared" si="6"/>
        <v>95.03</v>
      </c>
      <c r="BU6" s="82">
        <f t="shared" si="6"/>
        <v>94.43</v>
      </c>
      <c r="BV6" s="82">
        <f t="shared" si="6"/>
        <v>68.209999999999994</v>
      </c>
      <c r="BW6" s="82">
        <f t="shared" si="6"/>
        <v>74.040000000000006</v>
      </c>
      <c r="BX6" s="82">
        <f t="shared" si="6"/>
        <v>80.58</v>
      </c>
      <c r="BY6" s="82">
        <f t="shared" si="6"/>
        <v>78.92</v>
      </c>
      <c r="BZ6" s="82">
        <f t="shared" si="6"/>
        <v>74.17</v>
      </c>
      <c r="CA6" s="74" t="str">
        <f>IF(CA7="","",IF(CA7="-","【-】","【"&amp;SUBSTITUTE(TEXT(CA7,"#,##0.00"),"-","△")&amp;"】"))</f>
        <v>【100.34】</v>
      </c>
      <c r="CB6" s="82">
        <f t="shared" ref="CB6:CK6" si="7">IF(CB7="",NA(),CB7)</f>
        <v>217.74</v>
      </c>
      <c r="CC6" s="82">
        <f t="shared" si="7"/>
        <v>150</v>
      </c>
      <c r="CD6" s="82">
        <f t="shared" si="7"/>
        <v>150</v>
      </c>
      <c r="CE6" s="82">
        <f t="shared" si="7"/>
        <v>150</v>
      </c>
      <c r="CF6" s="82">
        <f t="shared" si="7"/>
        <v>152.91999999999999</v>
      </c>
      <c r="CG6" s="82">
        <f t="shared" si="7"/>
        <v>250.84</v>
      </c>
      <c r="CH6" s="82">
        <f t="shared" si="7"/>
        <v>235.61</v>
      </c>
      <c r="CI6" s="82">
        <f t="shared" si="7"/>
        <v>216.21</v>
      </c>
      <c r="CJ6" s="82">
        <f t="shared" si="7"/>
        <v>220.31</v>
      </c>
      <c r="CK6" s="82">
        <f t="shared" si="7"/>
        <v>230.95</v>
      </c>
      <c r="CL6" s="74" t="str">
        <f>IF(CL7="","",IF(CL7="-","【-】","【"&amp;SUBSTITUTE(TEXT(CL7,"#,##0.00"),"-","△")&amp;"】"))</f>
        <v>【136.15】</v>
      </c>
      <c r="CM6" s="82">
        <f t="shared" ref="CM6:CV6" si="8">IF(CM7="",NA(),CM7)</f>
        <v>38.630000000000003</v>
      </c>
      <c r="CN6" s="82">
        <f t="shared" si="8"/>
        <v>38.549999999999997</v>
      </c>
      <c r="CO6" s="82">
        <f t="shared" si="8"/>
        <v>39.6</v>
      </c>
      <c r="CP6" s="82">
        <f t="shared" si="8"/>
        <v>40.15</v>
      </c>
      <c r="CQ6" s="82">
        <f t="shared" si="8"/>
        <v>39.83</v>
      </c>
      <c r="CR6" s="82">
        <f t="shared" si="8"/>
        <v>49.39</v>
      </c>
      <c r="CS6" s="82">
        <f t="shared" si="8"/>
        <v>49.25</v>
      </c>
      <c r="CT6" s="82">
        <f t="shared" si="8"/>
        <v>50.24</v>
      </c>
      <c r="CU6" s="82">
        <f t="shared" si="8"/>
        <v>49.68</v>
      </c>
      <c r="CV6" s="82">
        <f t="shared" si="8"/>
        <v>49.27</v>
      </c>
      <c r="CW6" s="74" t="str">
        <f>IF(CW7="","",IF(CW7="-","【-】","【"&amp;SUBSTITUTE(TEXT(CW7,"#,##0.00"),"-","△")&amp;"】"))</f>
        <v>【59.64】</v>
      </c>
      <c r="CX6" s="82">
        <f t="shared" ref="CX6:DG6" si="9">IF(CX7="",NA(),CX7)</f>
        <v>95.91</v>
      </c>
      <c r="CY6" s="82">
        <f t="shared" si="9"/>
        <v>96.3</v>
      </c>
      <c r="CZ6" s="82">
        <f t="shared" si="9"/>
        <v>95.88</v>
      </c>
      <c r="DA6" s="82">
        <f t="shared" si="9"/>
        <v>92.44</v>
      </c>
      <c r="DB6" s="82">
        <f t="shared" si="9"/>
        <v>94.12</v>
      </c>
      <c r="DC6" s="82">
        <f t="shared" si="9"/>
        <v>83.96</v>
      </c>
      <c r="DD6" s="82">
        <f t="shared" si="9"/>
        <v>84.12</v>
      </c>
      <c r="DE6" s="82">
        <f t="shared" si="9"/>
        <v>84.17</v>
      </c>
      <c r="DF6" s="82">
        <f t="shared" si="9"/>
        <v>83.35</v>
      </c>
      <c r="DG6" s="82">
        <f t="shared" si="9"/>
        <v>83.16</v>
      </c>
      <c r="DH6" s="74" t="str">
        <f>IF(DH7="","",IF(DH7="-","【-】","【"&amp;SUBSTITUTE(TEXT(DH7,"#,##0.00"),"-","△")&amp;"】"))</f>
        <v>【95.35】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0.15</v>
      </c>
      <c r="EK6" s="82">
        <f t="shared" si="12"/>
        <v>0.1</v>
      </c>
      <c r="EL6" s="82">
        <f t="shared" si="12"/>
        <v>0.13</v>
      </c>
      <c r="EM6" s="82">
        <f t="shared" si="12"/>
        <v>0.12</v>
      </c>
      <c r="EN6" s="82">
        <f t="shared" si="12"/>
        <v>0.1</v>
      </c>
      <c r="EO6" s="74" t="str">
        <f>IF(EO7="","",IF(EO7="-","【-】","【"&amp;SUBSTITUTE(TEXT(EO7,"#,##0.00"),"-","△")&amp;"】"))</f>
        <v>【0.22】</v>
      </c>
    </row>
    <row r="7" spans="1:145" s="59" customFormat="1">
      <c r="A7" s="60"/>
      <c r="B7" s="66">
        <v>2019</v>
      </c>
      <c r="C7" s="66">
        <v>223441</v>
      </c>
      <c r="D7" s="66">
        <v>47</v>
      </c>
      <c r="E7" s="66">
        <v>17</v>
      </c>
      <c r="F7" s="66">
        <v>1</v>
      </c>
      <c r="G7" s="66">
        <v>0</v>
      </c>
      <c r="H7" s="66" t="s">
        <v>97</v>
      </c>
      <c r="I7" s="66" t="s">
        <v>98</v>
      </c>
      <c r="J7" s="66" t="s">
        <v>99</v>
      </c>
      <c r="K7" s="66" t="s">
        <v>100</v>
      </c>
      <c r="L7" s="66" t="s">
        <v>101</v>
      </c>
      <c r="M7" s="66" t="s">
        <v>102</v>
      </c>
      <c r="N7" s="75" t="s">
        <v>38</v>
      </c>
      <c r="O7" s="75" t="s">
        <v>103</v>
      </c>
      <c r="P7" s="75">
        <v>22.04</v>
      </c>
      <c r="Q7" s="75">
        <v>81.16</v>
      </c>
      <c r="R7" s="75">
        <v>2200</v>
      </c>
      <c r="S7" s="75">
        <v>18306</v>
      </c>
      <c r="T7" s="75">
        <v>135.74</v>
      </c>
      <c r="U7" s="75">
        <v>134.86000000000001</v>
      </c>
      <c r="V7" s="75">
        <v>3994</v>
      </c>
      <c r="W7" s="75">
        <v>2.02</v>
      </c>
      <c r="X7" s="75">
        <v>1977.23</v>
      </c>
      <c r="Y7" s="75">
        <v>61.74</v>
      </c>
      <c r="Z7" s="75">
        <v>97.55</v>
      </c>
      <c r="AA7" s="75">
        <v>102.92</v>
      </c>
      <c r="AB7" s="75">
        <v>100.6</v>
      </c>
      <c r="AC7" s="75">
        <v>100.37</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1330.48</v>
      </c>
      <c r="BG7" s="75">
        <v>1241.57</v>
      </c>
      <c r="BH7" s="75">
        <v>0</v>
      </c>
      <c r="BI7" s="75">
        <v>0</v>
      </c>
      <c r="BJ7" s="75">
        <v>0</v>
      </c>
      <c r="BK7" s="75">
        <v>1162.3599999999999</v>
      </c>
      <c r="BL7" s="75">
        <v>1047.6500000000001</v>
      </c>
      <c r="BM7" s="75">
        <v>1124.26</v>
      </c>
      <c r="BN7" s="75">
        <v>1048.23</v>
      </c>
      <c r="BO7" s="75">
        <v>1130.42</v>
      </c>
      <c r="BP7" s="75">
        <v>682.51</v>
      </c>
      <c r="BQ7" s="75">
        <v>65.290000000000006</v>
      </c>
      <c r="BR7" s="75">
        <v>94.95</v>
      </c>
      <c r="BS7" s="75">
        <v>94.58</v>
      </c>
      <c r="BT7" s="75">
        <v>95.03</v>
      </c>
      <c r="BU7" s="75">
        <v>94.43</v>
      </c>
      <c r="BV7" s="75">
        <v>68.209999999999994</v>
      </c>
      <c r="BW7" s="75">
        <v>74.040000000000006</v>
      </c>
      <c r="BX7" s="75">
        <v>80.58</v>
      </c>
      <c r="BY7" s="75">
        <v>78.92</v>
      </c>
      <c r="BZ7" s="75">
        <v>74.17</v>
      </c>
      <c r="CA7" s="75">
        <v>100.34</v>
      </c>
      <c r="CB7" s="75">
        <v>217.74</v>
      </c>
      <c r="CC7" s="75">
        <v>150</v>
      </c>
      <c r="CD7" s="75">
        <v>150</v>
      </c>
      <c r="CE7" s="75">
        <v>150</v>
      </c>
      <c r="CF7" s="75">
        <v>152.91999999999999</v>
      </c>
      <c r="CG7" s="75">
        <v>250.84</v>
      </c>
      <c r="CH7" s="75">
        <v>235.61</v>
      </c>
      <c r="CI7" s="75">
        <v>216.21</v>
      </c>
      <c r="CJ7" s="75">
        <v>220.31</v>
      </c>
      <c r="CK7" s="75">
        <v>230.95</v>
      </c>
      <c r="CL7" s="75">
        <v>136.15</v>
      </c>
      <c r="CM7" s="75">
        <v>38.630000000000003</v>
      </c>
      <c r="CN7" s="75">
        <v>38.549999999999997</v>
      </c>
      <c r="CO7" s="75">
        <v>39.6</v>
      </c>
      <c r="CP7" s="75">
        <v>40.15</v>
      </c>
      <c r="CQ7" s="75">
        <v>39.83</v>
      </c>
      <c r="CR7" s="75">
        <v>49.39</v>
      </c>
      <c r="CS7" s="75">
        <v>49.25</v>
      </c>
      <c r="CT7" s="75">
        <v>50.24</v>
      </c>
      <c r="CU7" s="75">
        <v>49.68</v>
      </c>
      <c r="CV7" s="75">
        <v>49.27</v>
      </c>
      <c r="CW7" s="75">
        <v>59.64</v>
      </c>
      <c r="CX7" s="75">
        <v>95.91</v>
      </c>
      <c r="CY7" s="75">
        <v>96.3</v>
      </c>
      <c r="CZ7" s="75">
        <v>95.88</v>
      </c>
      <c r="DA7" s="75">
        <v>92.44</v>
      </c>
      <c r="DB7" s="75">
        <v>94.12</v>
      </c>
      <c r="DC7" s="75">
        <v>83.96</v>
      </c>
      <c r="DD7" s="75">
        <v>84.12</v>
      </c>
      <c r="DE7" s="75">
        <v>84.17</v>
      </c>
      <c r="DF7" s="75">
        <v>83.35</v>
      </c>
      <c r="DG7" s="75">
        <v>83.16</v>
      </c>
      <c r="DH7" s="75">
        <v>95.35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0.15</v>
      </c>
      <c r="EK7" s="75">
        <v>0.1</v>
      </c>
      <c r="EL7" s="75">
        <v>0.13</v>
      </c>
      <c r="EM7" s="75">
        <v>0.12</v>
      </c>
      <c r="EN7" s="75">
        <v>0.1</v>
      </c>
      <c r="EO7" s="75">
        <v>0.22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705</cp:lastModifiedBy>
  <dcterms:created xsi:type="dcterms:W3CDTF">2020-12-04T02:47:11Z</dcterms:created>
  <dcterms:modified xsi:type="dcterms:W3CDTF">2021-01-15T07:55:09Z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2021-01-15T07:55:09Z</vt:filetime>
  </property>
</Properties>
</file>