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予算・決算・様式・課内会議など）\★経営比較分析フォルダ\経営比較分析R元年度決算\"/>
    </mc:Choice>
  </mc:AlternateContent>
  <workbookProtection workbookAlgorithmName="SHA-512" workbookHashValue="HcUlRn1vZdCS2hbc/WmWyuglKM0uqqiixqyyeksp+KqOoUuk18kWTGxGlQuS5IPmUenJMivWGR0qyrbfgVbaQw==" workbookSaltValue="MuCLewdPij5UHjbPYN5q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<sst xmlns="http://schemas.openxmlformats.org/spreadsheetml/2006/main" count="320" uniqueCount="116">
  <si>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</si>
  <si>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</si>
  <si>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</si>
  <si>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</si>
  <si>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</si>
  <si>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</si>
  <si>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</si>
  <si>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</si>
  <si>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</si>
  <si>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</si>
  <si>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</si>
  <si>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</si>
  <si>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</si>
  <si>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</si>
  <si>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</si>
  <si>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</si>
  <si>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</si>
  <si>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</si>
  <si>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</si>
  <si>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</si>
  <si>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</si>
  <si>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</si>
  <si>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</si>
  <si>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</si>
  <si>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</si>
  <si>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</si>
  <si>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</si>
  <si>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</si>
  <si>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</si>
  <si>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</si>
  <si>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</si>
  <si>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</si>
  <si>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</si>
  <si>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</si>
  <si>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</si>
  <si>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</si>
  <si>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</si>
  <si>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</si>
  <si>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</si>
  <si>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</si>
  <si>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</si>
  <si>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</si>
  <si>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</si>
  <si>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</si>
  <si>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</si>
  <si>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</si>
  <si>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</si>
  <si>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</si>
  <si>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</si>
  <si>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</si>
  <si>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</si>
  <si>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</si>
  <si>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</si>
  <si>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</si>
  <si>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</si>
  <si>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</si>
  <si>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</si>
  <si>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</si>
  <si>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</si>
  <si>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</si>
  <si>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</si>
  <si>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</si>
  <si>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</si>
  <si>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</si>
  <si>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</si>
  <si>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</si>
  <si>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</si>
  <si>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</si>
  <si>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</si>
  <si>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</si>
  <si>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</si>
  <si>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</si>
  <si>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</si>
  <si>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</si>
  <si>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</si>
  <si>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</si>
  <si>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</si>
  <si>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</si>
  <si>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</si>
  <si>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</si>
  <si>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</si>
  <si>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</si>
  <si>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</si>
  <si>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</si>
  <si>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</si>
  <si>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</si>
  <si>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</si>
  <si>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</si>
  <si>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</si>
  <si>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</si>
  <si>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</si>
  <si>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</si>
  <si>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</si>
  <si>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</si>
  <si>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</si>
  <si>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</si>
  <si>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</si>
  <si>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</si>
  <si>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</si>
  <si>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</si>
  <si>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</si>
  <si>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</si>
  <si>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</si>
  <si>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</si>
  <si>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</si>
  <si>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</si>
  <si>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</si>
  <si>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</si>
  <si>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</si>
  <si>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</si>
  <si>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</si>
  <si>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</si>
  <si>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</si>
  <si>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昭和52年から下水道事業に着手しており、布設から30年以上経過した管が増えてきている。令和元年度より、法適化し固定資産が整備されたところである。
現在は、重要な幹線管渠の耐震化をおこなっているところであるが、早急にストックマネジメント計画の策定をおこない、長寿命化や布設替えの時期を考慮して事業を進めていく必要がある。</t>
    <phoneticPr fontId="15"/>
  </si>
  <si>
    <t>　本事業は、公共下水道事業に付随する会計であり、事業規模も公共下水道に比べて大きくないことと、経営を行う必要があるが、未整備な区域が点在しており、10年概成を目指す上で整備計画の見直しも必要になってきている。
　令和元年度予算より、公営企業会計に移行したことで経営の可視化を図ることが出来たため、経費節減にも努め、効率な整備と水洗化促進により事業対効果を上げて行く必要がある。</t>
    <rPh sb="1" eb="2">
      <t>ホン</t>
    </rPh>
    <rPh sb="2" eb="4">
      <t>ジギョウ</t>
    </rPh>
    <rPh sb="6" eb="8">
      <t>コウキョウ</t>
    </rPh>
    <rPh sb="8" eb="11">
      <t>ゲスイドウ</t>
    </rPh>
    <rPh sb="11" eb="13">
      <t>ジギョウ</t>
    </rPh>
    <rPh sb="14" eb="16">
      <t>フズイ</t>
    </rPh>
    <rPh sb="18" eb="20">
      <t>カイケイ</t>
    </rPh>
    <rPh sb="24" eb="26">
      <t>ジギョウ</t>
    </rPh>
    <rPh sb="26" eb="28">
      <t>キボ</t>
    </rPh>
    <rPh sb="29" eb="31">
      <t>コウキョウ</t>
    </rPh>
    <rPh sb="31" eb="34">
      <t>ゲスイドウ</t>
    </rPh>
    <rPh sb="35" eb="36">
      <t>クラ</t>
    </rPh>
    <rPh sb="38" eb="39">
      <t>オオ</t>
    </rPh>
    <rPh sb="47" eb="49">
      <t>ケイエイ</t>
    </rPh>
    <rPh sb="50" eb="51">
      <t>オコナ</t>
    </rPh>
    <rPh sb="52" eb="54">
      <t>ヒツヨウ</t>
    </rPh>
    <rPh sb="59" eb="62">
      <t>ミセイビ</t>
    </rPh>
    <rPh sb="63" eb="65">
      <t>クイキ</t>
    </rPh>
    <rPh sb="66" eb="68">
      <t>テンザイ</t>
    </rPh>
    <rPh sb="75" eb="76">
      <t>ネン</t>
    </rPh>
    <rPh sb="76" eb="78">
      <t>ガイセイ</t>
    </rPh>
    <rPh sb="79" eb="81">
      <t>メザ</t>
    </rPh>
    <rPh sb="82" eb="83">
      <t>ウエ</t>
    </rPh>
    <rPh sb="84" eb="86">
      <t>セイビ</t>
    </rPh>
    <rPh sb="86" eb="88">
      <t>ケイカク</t>
    </rPh>
    <rPh sb="89" eb="91">
      <t>ミナオ</t>
    </rPh>
    <rPh sb="93" eb="95">
      <t>ヒツヨウ</t>
    </rPh>
    <phoneticPr fontId="15"/>
  </si>
  <si>
    <t xml:space="preserve">令和元年度より、公営企業会計に移行し、法適用となって初めての決算を迎えた。
特定環境保全公共下水道については、市街化区域の公共下水道整備に合わせて市街化調整区域の住宅密集地を下水道区域に取り込み整備を行っている。
①収益的支出比率は昨年度決算時と変わらず100％を下回っている状況である。下水道使用料で汚水処理費、維持管理費を賄えていない状況を示している。将来的に収支比率が100%に近づくような料金改定を段階的におこなって行かないといけない状況と言える。
②類似団体平均を下回っているものの、将来的に０％を目指すために下水道使用料による増収と維持管理費等の支出の抑制に努めていく必要がある。
③流動比率は100％を下回っているが、将来的に償還金額が減少していくことで、使用料の収入で支払いが出来る予測と考える。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による増収と維持管理費等の支出の抑制に努めていく必要がある。
⑥流域下水道のため県管理処理場の維持管理費によって負担金が決定されているため、コスト削減が困難である。
⑦流域下水道のため、県管理の処理場で処理しているため０％である。
⑧毎年度、面整備拡充により変化はあるものの問題がないものと判断する。しかしながら90%以上は確保出来るよう努力していく。
</t>
    <rPh sb="0" eb="5">
      <t>レイワガンネンド</t>
    </rPh>
    <rPh sb="8" eb="10">
      <t>コウエイ</t>
    </rPh>
    <rPh sb="10" eb="12">
      <t>キギョウ</t>
    </rPh>
    <rPh sb="12" eb="14">
      <t>カイケイ</t>
    </rPh>
    <rPh sb="15" eb="17">
      <t>イコウ</t>
    </rPh>
    <rPh sb="19" eb="20">
      <t>ホウ</t>
    </rPh>
    <rPh sb="20" eb="22">
      <t>テキヨウ</t>
    </rPh>
    <rPh sb="26" eb="27">
      <t>ハジ</t>
    </rPh>
    <rPh sb="30" eb="32">
      <t>ケッサン</t>
    </rPh>
    <rPh sb="33" eb="34">
      <t>ムカ</t>
    </rPh>
    <rPh sb="38" eb="40">
      <t>トクテイ</t>
    </rPh>
    <rPh sb="40" eb="42">
      <t>カンキョウ</t>
    </rPh>
    <rPh sb="42" eb="44">
      <t>ホゼン</t>
    </rPh>
    <rPh sb="44" eb="46">
      <t>コウキョウ</t>
    </rPh>
    <rPh sb="46" eb="49">
      <t>ゲスイドウ</t>
    </rPh>
    <rPh sb="55" eb="58">
      <t>シガイカ</t>
    </rPh>
    <rPh sb="58" eb="60">
      <t>クイキ</t>
    </rPh>
    <rPh sb="61" eb="63">
      <t>コウキョウ</t>
    </rPh>
    <rPh sb="63" eb="66">
      <t>ゲスイドウ</t>
    </rPh>
    <rPh sb="66" eb="68">
      <t>セイビ</t>
    </rPh>
    <rPh sb="69" eb="70">
      <t>ア</t>
    </rPh>
    <rPh sb="73" eb="76">
      <t>シガイカ</t>
    </rPh>
    <rPh sb="76" eb="78">
      <t>チョウセイ</t>
    </rPh>
    <rPh sb="78" eb="80">
      <t>クイキ</t>
    </rPh>
    <rPh sb="81" eb="83">
      <t>ジュウタク</t>
    </rPh>
    <rPh sb="83" eb="86">
      <t>ミッシュウチ</t>
    </rPh>
    <rPh sb="87" eb="90">
      <t>ゲスイドウ</t>
    </rPh>
    <rPh sb="90" eb="92">
      <t>クイキ</t>
    </rPh>
    <rPh sb="93" eb="94">
      <t>ト</t>
    </rPh>
    <rPh sb="95" eb="96">
      <t>コ</t>
    </rPh>
    <rPh sb="97" eb="99">
      <t>セイビ</t>
    </rPh>
    <rPh sb="100" eb="101">
      <t>オコナ</t>
    </rPh>
    <rPh sb="408" eb="411">
      <t>シヨウリョウ</t>
    </rPh>
    <rPh sb="412" eb="413">
      <t>マカナ</t>
    </rPh>
    <rPh sb="415" eb="416">
      <t>イ</t>
    </rPh>
    <rPh sb="420" eb="422">
      <t>ケイエイ</t>
    </rPh>
    <rPh sb="423" eb="425">
      <t>カイゼン</t>
    </rPh>
    <rPh sb="426" eb="427">
      <t>ハカ</t>
    </rPh>
    <rPh sb="431" eb="433">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</si>
</sst>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0.95</c:v>
                </c:pt>
              </c:numCache>
            </c:numRef>
          </c:val>
          <c:extLst>
            <c:ext xmlns:c16="http://schemas.microsoft.com/office/drawing/2014/chart" uri="{C3380CC4-5D6E-409C-BE32-E72D297353CC}">
              <c16:uniqueId val="{00000000-64CD-4E98-8ED9-BD1FCBEADE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64CD-4E98-8ED9-BD1FCBEADE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C-4CC4-8998-4CCD72C497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45.68</c:v>
                </c:pt>
              </c:numCache>
            </c:numRef>
          </c:val>
          <c:smooth val="0"/>
          <c:extLst>
            <c:ext xmlns:c16="http://schemas.microsoft.com/office/drawing/2014/chart" uri="{C3380CC4-5D6E-409C-BE32-E72D297353CC}">
              <c16:uniqueId val="{00000001-1FAC-4CC4-8998-4CCD72C497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83.2</c:v>
                </c:pt>
              </c:numCache>
            </c:numRef>
          </c:val>
          <c:extLst>
            <c:ext xmlns:c16="http://schemas.microsoft.com/office/drawing/2014/chart" uri="{C3380CC4-5D6E-409C-BE32-E72D297353CC}">
              <c16:uniqueId val="{00000000-7457-4DAA-A299-0EBC44AF8F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87.96</c:v>
                </c:pt>
              </c:numCache>
            </c:numRef>
          </c:val>
          <c:smooth val="0"/>
          <c:extLst>
            <c:ext xmlns:c16="http://schemas.microsoft.com/office/drawing/2014/chart" uri="{C3380CC4-5D6E-409C-BE32-E72D297353CC}">
              <c16:uniqueId val="{00000001-7457-4DAA-A299-0EBC44AF8F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94.74</c:v>
                </c:pt>
              </c:numCache>
            </c:numRef>
          </c:val>
          <c:extLst>
            <c:ext xmlns:c16="http://schemas.microsoft.com/office/drawing/2014/chart" uri="{C3380CC4-5D6E-409C-BE32-E72D297353CC}">
              <c16:uniqueId val="{00000000-92B4-46DC-A497-D175147A33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103.34</c:v>
                </c:pt>
              </c:numCache>
            </c:numRef>
          </c:val>
          <c:smooth val="0"/>
          <c:extLst>
            <c:ext xmlns:c16="http://schemas.microsoft.com/office/drawing/2014/chart" uri="{C3380CC4-5D6E-409C-BE32-E72D297353CC}">
              <c16:uniqueId val="{00000001-92B4-46DC-A497-D175147A33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5E49-4C1A-9880-470FE004B7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27.82</c:v>
                </c:pt>
              </c:numCache>
            </c:numRef>
          </c:val>
          <c:smooth val="0"/>
          <c:extLst>
            <c:ext xmlns:c16="http://schemas.microsoft.com/office/drawing/2014/chart" uri="{C3380CC4-5D6E-409C-BE32-E72D297353CC}">
              <c16:uniqueId val="{00000001-5E49-4C1A-9880-470FE004B7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842-4868-B40E-7E3317D38F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842-4868-B40E-7E3317D38F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22.12</c:v>
                </c:pt>
              </c:numCache>
            </c:numRef>
          </c:val>
          <c:extLst>
            <c:ext xmlns:c16="http://schemas.microsoft.com/office/drawing/2014/chart" uri="{C3380CC4-5D6E-409C-BE32-E72D297353CC}">
              <c16:uniqueId val="{00000000-26D3-4A6F-89B7-184560F8B6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29.74</c:v>
                </c:pt>
              </c:numCache>
            </c:numRef>
          </c:val>
          <c:smooth val="0"/>
          <c:extLst>
            <c:ext xmlns:c16="http://schemas.microsoft.com/office/drawing/2014/chart" uri="{C3380CC4-5D6E-409C-BE32-E72D297353CC}">
              <c16:uniqueId val="{00000001-26D3-4A6F-89B7-184560F8B6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41.92</c:v>
                </c:pt>
              </c:numCache>
            </c:numRef>
          </c:val>
          <c:extLst>
            <c:ext xmlns:c16="http://schemas.microsoft.com/office/drawing/2014/chart" uri="{C3380CC4-5D6E-409C-BE32-E72D297353CC}">
              <c16:uniqueId val="{00000000-5BBF-4449-8CE2-123A74FA6DA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5BBF-4449-8CE2-123A74FA6DA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1A-4C00-A0BB-C5D46F0DE5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1267.3900000000001</c:v>
                </c:pt>
              </c:numCache>
            </c:numRef>
          </c:val>
          <c:smooth val="0"/>
          <c:extLst>
            <c:ext xmlns:c16="http://schemas.microsoft.com/office/drawing/2014/chart" uri="{C3380CC4-5D6E-409C-BE32-E72D297353CC}">
              <c16:uniqueId val="{00000001-FA1A-4C00-A0BB-C5D46F0DE5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70.44</c:v>
                </c:pt>
              </c:numCache>
            </c:numRef>
          </c:val>
          <c:extLst>
            <c:ext xmlns:c16="http://schemas.microsoft.com/office/drawing/2014/chart" uri="{C3380CC4-5D6E-409C-BE32-E72D297353CC}">
              <c16:uniqueId val="{00000000-015F-4F46-B769-ADD70D024A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84.3</c:v>
                </c:pt>
              </c:numCache>
            </c:numRef>
          </c:val>
          <c:smooth val="0"/>
          <c:extLst>
            <c:ext xmlns:c16="http://schemas.microsoft.com/office/drawing/2014/chart" uri="{C3380CC4-5D6E-409C-BE32-E72D297353CC}">
              <c16:uniqueId val="{00000001-015F-4F46-B769-ADD70D024A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6A34-4000-ACED-E2CAAE1EB1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185.47</c:v>
                </c:pt>
              </c:numCache>
            </c:numRef>
          </c:val>
          <c:smooth val="0"/>
          <c:extLst>
            <c:ext xmlns:c16="http://schemas.microsoft.com/office/drawing/2014/chart" uri="{C3380CC4-5D6E-409C-BE32-E72D297353CC}">
              <c16:uniqueId val="{00000001-6A34-4000-ACED-E2CAAE1EB1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函南町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37739</v>
      </c>
      <c r="AM8" s="69"/>
      <c r="AN8" s="69"/>
      <c r="AO8" s="69"/>
      <c r="AP8" s="69"/>
      <c r="AQ8" s="69"/>
      <c r="AR8" s="69"/>
      <c r="AS8" s="69"/>
      <c r="AT8" s="68">
        <f>データ!T6</f>
        <v>65.16</v>
      </c>
      <c r="AU8" s="68"/>
      <c r="AV8" s="68"/>
      <c r="AW8" s="68"/>
      <c r="AX8" s="68"/>
      <c r="AY8" s="68"/>
      <c r="AZ8" s="68"/>
      <c r="BA8" s="68"/>
      <c r="BB8" s="68">
        <f>データ!U6</f>
        <v>579.16999999999996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53.83</v>
      </c>
      <c r="J10" s="68"/>
      <c r="K10" s="68"/>
      <c r="L10" s="68"/>
      <c r="M10" s="68"/>
      <c r="N10" s="68"/>
      <c r="O10" s="68"/>
      <c r="P10" s="68">
        <f>データ!P6</f>
        <v>9.57</v>
      </c>
      <c r="Q10" s="68"/>
      <c r="R10" s="68"/>
      <c r="S10" s="68"/>
      <c r="T10" s="68"/>
      <c r="U10" s="68"/>
      <c r="V10" s="68"/>
      <c r="W10" s="68">
        <f>データ!Q6</f>
        <v>89.1</v>
      </c>
      <c r="X10" s="68"/>
      <c r="Y10" s="68"/>
      <c r="Z10" s="68"/>
      <c r="AA10" s="68"/>
      <c r="AB10" s="68"/>
      <c r="AC10" s="68"/>
      <c r="AD10" s="69">
        <f>データ!R6</f>
        <v>2200</v>
      </c>
      <c r="AE10" s="69"/>
      <c r="AF10" s="69"/>
      <c r="AG10" s="69"/>
      <c r="AH10" s="69"/>
      <c r="AI10" s="69"/>
      <c r="AJ10" s="69"/>
      <c r="AK10" s="2"/>
      <c r="AL10" s="69">
        <f>データ!V6</f>
        <v>3602</v>
      </c>
      <c r="AM10" s="69"/>
      <c r="AN10" s="69"/>
      <c r="AO10" s="69"/>
      <c r="AP10" s="69"/>
      <c r="AQ10" s="69"/>
      <c r="AR10" s="69"/>
      <c r="AS10" s="69"/>
      <c r="AT10" s="68">
        <f>データ!W6</f>
        <v>1.26</v>
      </c>
      <c r="AU10" s="68"/>
      <c r="AV10" s="68"/>
      <c r="AW10" s="68"/>
      <c r="AX10" s="68"/>
      <c r="AY10" s="68"/>
      <c r="AZ10" s="68"/>
      <c r="BA10" s="68"/>
      <c r="BB10" s="68">
        <f>データ!X6</f>
        <v>2858.73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6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LzMJZQcFXwo8p58KvUH4OQDMKqje0tU9/0H3YfRIK1psloiQZFqjKRsn7wopE9Zzd5B7OUl33pEyyZBmQTeJQ==" saltValue="cK7aV+/TPrrCz0peDNdVp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223255</v>
      </c>
      <c r="D6" s="33">
        <f t="shared" si="3"/>
        <v>46</v>
      </c>
      <c r="E6" s="33">
        <f t="shared" si="3"/>
        <v>17</v>
      </c>
      <c r="F6" s="33">
        <f t="shared" si="3"/>
        <v>4</v>
      </c>
      <c r="G6" s="33">
        <f t="shared" si="3"/>
        <v>0</v>
      </c>
      <c r="H6" s="33" t="str">
        <f t="shared" si="3"/>
        <v>静岡県　函南町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53.83</v>
      </c>
      <c r="P6" s="34">
        <f t="shared" si="3"/>
        <v>9.57</v>
      </c>
      <c r="Q6" s="34">
        <f t="shared" si="3"/>
        <v>89.1</v>
      </c>
      <c r="R6" s="34">
        <f t="shared" si="3"/>
        <v>2200</v>
      </c>
      <c r="S6" s="34">
        <f t="shared" si="3"/>
        <v>37739</v>
      </c>
      <c r="T6" s="34">
        <f t="shared" si="3"/>
        <v>65.16</v>
      </c>
      <c r="U6" s="34">
        <f t="shared" si="3"/>
        <v>579.16999999999996</v>
      </c>
      <c r="V6" s="34">
        <f t="shared" si="3"/>
        <v>3602</v>
      </c>
      <c r="W6" s="34">
        <f t="shared" si="3"/>
        <v>1.26</v>
      </c>
      <c r="X6" s="34">
        <f t="shared" si="3"/>
        <v>2858.73</v>
      </c>
      <c r="Y6" s="35" t="str">
        <f>IF(Y7="",NA(),Y7)</f>
        <v>-</v>
      </c>
      <c r="Z6" s="35" t="str">
        <f t="shared" ref="Z6:AH6" si="4">IF(Z7="",NA(),Z7)</f>
        <v>-</v>
      </c>
      <c r="AA6" s="35" t="str">
        <f t="shared" si="4"/>
        <v>-</v>
      </c>
      <c r="AB6" s="35" t="str">
        <f t="shared" si="4"/>
        <v>-</v>
      </c>
      <c r="AC6" s="35">
        <f t="shared" si="4"/>
        <v>94.74</v>
      </c>
      <c r="AD6" s="35" t="str">
        <f t="shared" si="4"/>
        <v>-</v>
      </c>
      <c r="AE6" s="35" t="str">
        <f t="shared" si="4"/>
        <v>-</v>
      </c>
      <c r="AF6" s="35" t="str">
        <f t="shared" si="4"/>
        <v>-</v>
      </c>
      <c r="AG6" s="35" t="str">
        <f t="shared" si="4"/>
        <v>-</v>
      </c>
      <c r="AH6" s="35">
        <f t="shared" si="4"/>
        <v>103.34</v>
      </c>
      <c r="AI6" s="34" t="str">
        <f>IF(AI7="","",IF(AI7="-","【-】","【"&amp;SUBSTITUTE(TEXT(AI7,"#,##0.00"),"-","△")&amp;"】"))</f>
        <v>【102.87】</v>
      </c>
      <c r="AJ6" s="35" t="str">
        <f>IF(AJ7="",NA(),AJ7)</f>
        <v>-</v>
      </c>
      <c r="AK6" s="35" t="str">
        <f t="shared" ref="AK6:AS6" si="5">IF(AK7="",NA(),AK7)</f>
        <v>-</v>
      </c>
      <c r="AL6" s="35" t="str">
        <f t="shared" si="5"/>
        <v>-</v>
      </c>
      <c r="AM6" s="35" t="str">
        <f t="shared" si="5"/>
        <v>-</v>
      </c>
      <c r="AN6" s="35">
        <f t="shared" si="5"/>
        <v>22.12</v>
      </c>
      <c r="AO6" s="35" t="str">
        <f t="shared" si="5"/>
        <v>-</v>
      </c>
      <c r="AP6" s="35" t="str">
        <f t="shared" si="5"/>
        <v>-</v>
      </c>
      <c r="AQ6" s="35" t="str">
        <f t="shared" si="5"/>
        <v>-</v>
      </c>
      <c r="AR6" s="35" t="str">
        <f t="shared" si="5"/>
        <v>-</v>
      </c>
      <c r="AS6" s="35">
        <f t="shared" si="5"/>
        <v>29.74</v>
      </c>
      <c r="AT6" s="34" t="str">
        <f>IF(AT7="","",IF(AT7="-","【-】","【"&amp;SUBSTITUTE(TEXT(AT7,"#,##0.00"),"-","△")&amp;"】"))</f>
        <v>【76.63】</v>
      </c>
      <c r="AU6" s="35" t="str">
        <f>IF(AU7="",NA(),AU7)</f>
        <v>-</v>
      </c>
      <c r="AV6" s="35" t="str">
        <f t="shared" ref="AV6:BD6" si="6">IF(AV7="",NA(),AV7)</f>
        <v>-</v>
      </c>
      <c r="AW6" s="35" t="str">
        <f t="shared" si="6"/>
        <v>-</v>
      </c>
      <c r="AX6" s="35" t="str">
        <f t="shared" si="6"/>
        <v>-</v>
      </c>
      <c r="AY6" s="35">
        <f t="shared" si="6"/>
        <v>41.92</v>
      </c>
      <c r="AZ6" s="35" t="str">
        <f t="shared" si="6"/>
        <v>-</v>
      </c>
      <c r="BA6" s="35" t="str">
        <f t="shared" si="6"/>
        <v>-</v>
      </c>
      <c r="BB6" s="35" t="str">
        <f t="shared" si="6"/>
        <v>-</v>
      </c>
      <c r="BC6" s="35" t="str">
        <f t="shared" si="6"/>
        <v>-</v>
      </c>
      <c r="BD6" s="35">
        <f t="shared" si="6"/>
        <v>53.44</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1267.3900000000001</v>
      </c>
      <c r="BP6" s="34" t="str">
        <f>IF(BP7="","",IF(BP7="-","【-】","【"&amp;SUBSTITUTE(TEXT(BP7,"#,##0.00"),"-","△")&amp;"】"))</f>
        <v>【1,218.70】</v>
      </c>
      <c r="BQ6" s="35" t="str">
        <f>IF(BQ7="",NA(),BQ7)</f>
        <v>-</v>
      </c>
      <c r="BR6" s="35" t="str">
        <f t="shared" ref="BR6:BZ6" si="8">IF(BR7="",NA(),BR7)</f>
        <v>-</v>
      </c>
      <c r="BS6" s="35" t="str">
        <f t="shared" si="8"/>
        <v>-</v>
      </c>
      <c r="BT6" s="35" t="str">
        <f t="shared" si="8"/>
        <v>-</v>
      </c>
      <c r="BU6" s="35">
        <f t="shared" si="8"/>
        <v>70.44</v>
      </c>
      <c r="BV6" s="35" t="str">
        <f t="shared" si="8"/>
        <v>-</v>
      </c>
      <c r="BW6" s="35" t="str">
        <f t="shared" si="8"/>
        <v>-</v>
      </c>
      <c r="BX6" s="35" t="str">
        <f t="shared" si="8"/>
        <v>-</v>
      </c>
      <c r="BY6" s="35" t="str">
        <f t="shared" si="8"/>
        <v>-</v>
      </c>
      <c r="BZ6" s="35">
        <f t="shared" si="8"/>
        <v>84.3</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45.68</v>
      </c>
      <c r="CW6" s="34" t="str">
        <f>IF(CW7="","",IF(CW7="-","【-】","【"&amp;SUBSTITUTE(TEXT(CW7,"#,##0.00"),"-","△")&amp;"】"))</f>
        <v>【42.86】</v>
      </c>
      <c r="CX6" s="35" t="str">
        <f>IF(CX7="",NA(),CX7)</f>
        <v>-</v>
      </c>
      <c r="CY6" s="35" t="str">
        <f t="shared" ref="CY6:DG6" si="11">IF(CY7="",NA(),CY7)</f>
        <v>-</v>
      </c>
      <c r="CZ6" s="35" t="str">
        <f t="shared" si="11"/>
        <v>-</v>
      </c>
      <c r="DA6" s="35" t="str">
        <f t="shared" si="11"/>
        <v>-</v>
      </c>
      <c r="DB6" s="35">
        <f t="shared" si="11"/>
        <v>83.2</v>
      </c>
      <c r="DC6" s="35" t="str">
        <f t="shared" si="11"/>
        <v>-</v>
      </c>
      <c r="DD6" s="35" t="str">
        <f t="shared" si="11"/>
        <v>-</v>
      </c>
      <c r="DE6" s="35" t="str">
        <f t="shared" si="11"/>
        <v>-</v>
      </c>
      <c r="DF6" s="35" t="str">
        <f t="shared" si="11"/>
        <v>-</v>
      </c>
      <c r="DG6" s="35">
        <f t="shared" si="11"/>
        <v>87.96</v>
      </c>
      <c r="DH6" s="34" t="str">
        <f>IF(DH7="","",IF(DH7="-","【-】","【"&amp;SUBSTITUTE(TEXT(DH7,"#,##0.00"),"-","△")&amp;"】"))</f>
        <v>【84.20】</v>
      </c>
      <c r="DI6" s="35" t="str">
        <f>IF(DI7="",NA(),DI7)</f>
        <v>-</v>
      </c>
      <c r="DJ6" s="35" t="str">
        <f t="shared" ref="DJ6:DR6" si="12">IF(DJ7="",NA(),DJ7)</f>
        <v>-</v>
      </c>
      <c r="DK6" s="35" t="str">
        <f t="shared" si="12"/>
        <v>-</v>
      </c>
      <c r="DL6" s="35" t="str">
        <f t="shared" si="12"/>
        <v>-</v>
      </c>
      <c r="DM6" s="35">
        <f t="shared" si="12"/>
        <v>3.9</v>
      </c>
      <c r="DN6" s="35" t="str">
        <f t="shared" si="12"/>
        <v>-</v>
      </c>
      <c r="DO6" s="35" t="str">
        <f t="shared" si="12"/>
        <v>-</v>
      </c>
      <c r="DP6" s="35" t="str">
        <f t="shared" si="12"/>
        <v>-</v>
      </c>
      <c r="DQ6" s="35" t="str">
        <f t="shared" si="12"/>
        <v>-</v>
      </c>
      <c r="DR6" s="35">
        <f t="shared" si="12"/>
        <v>27.82</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【6.20】</v>
      </c>
      <c r="EE6" s="35" t="str">
        <f>IF(EE7="",NA(),EE7)</f>
        <v>-</v>
      </c>
      <c r="EF6" s="35" t="str">
        <f t="shared" ref="EF6:EN6" si="14">IF(EF7="",NA(),EF7)</f>
        <v>-</v>
      </c>
      <c r="EG6" s="35" t="str">
        <f t="shared" si="14"/>
        <v>-</v>
      </c>
      <c r="EH6" s="35" t="str">
        <f t="shared" si="14"/>
        <v>-</v>
      </c>
      <c r="EI6" s="35">
        <f t="shared" si="14"/>
        <v>0.95</v>
      </c>
      <c r="EJ6" s="35" t="str">
        <f t="shared" si="14"/>
        <v>-</v>
      </c>
      <c r="EK6" s="35" t="str">
        <f t="shared" si="14"/>
        <v>-</v>
      </c>
      <c r="EL6" s="35" t="str">
        <f t="shared" si="14"/>
        <v>-</v>
      </c>
      <c r="EM6" s="35" t="str">
        <f t="shared" si="14"/>
        <v>-</v>
      </c>
      <c r="EN6" s="35">
        <f t="shared" si="14"/>
        <v>0.04</v>
      </c>
      <c r="EO6" s="34" t="str">
        <f>IF(EO7="","",IF(EO7="-","【-】","【"&amp;SUBSTITUTE(TEXT(EO7,"#,##0.00"),"-","△")&amp;"】"))</f>
        <v>【0.28】</v>
      </c>
    </row>
    <row r="7" spans="1:148" s="36" customFormat="1" x14ac:dyDescent="0.15">
      <c r="A7" s="28"/>
      <c r="B7" s="37">
        <v>2019</v>
      </c>
      <c r="C7" s="37">
        <v>223255</v>
      </c>
      <c r="D7" s="37">
        <v>46</v>
      </c>
      <c r="E7" s="37">
        <v>17</v>
      </c>
      <c r="F7" s="37">
        <v>4</v>
      </c>
      <c r="G7" s="37">
        <v>0</v>
      </c>
      <c r="H7" s="37" t="s">
        <v>96</v>
      </c>
      <c r="I7" s="37" t="s">
        <v>97</v>
      </c>
      <c r="J7" s="37" t="s">
        <v>98</v>
      </c>
      <c r="K7" s="37" t="s">
        <v>99</v>
      </c>
      <c r="L7" s="37" t="s">
        <v>100</v>
      </c>
      <c r="M7" s="37" t="s">
        <v>101</v>
      </c>
      <c r="N7" s="38" t="s">
        <v>102</v>
      </c>
      <c r="O7" s="38">
        <v>53.83</v>
      </c>
      <c r="P7" s="38">
        <v>9.57</v>
      </c>
      <c r="Q7" s="38">
        <v>89.1</v>
      </c>
      <c r="R7" s="38">
        <v>2200</v>
      </c>
      <c r="S7" s="38">
        <v>37739</v>
      </c>
      <c r="T7" s="38">
        <v>65.16</v>
      </c>
      <c r="U7" s="38">
        <v>579.16999999999996</v>
      </c>
      <c r="V7" s="38">
        <v>3602</v>
      </c>
      <c r="W7" s="38">
        <v>1.26</v>
      </c>
      <c r="X7" s="38">
        <v>2858.73</v>
      </c>
      <c r="Y7" s="38" t="s">
        <v>102</v>
      </c>
      <c r="Z7" s="38" t="s">
        <v>102</v>
      </c>
      <c r="AA7" s="38" t="s">
        <v>102</v>
      </c>
      <c r="AB7" s="38" t="s">
        <v>102</v>
      </c>
      <c r="AC7" s="38">
        <v>94.74</v>
      </c>
      <c r="AD7" s="38" t="s">
        <v>102</v>
      </c>
      <c r="AE7" s="38" t="s">
        <v>102</v>
      </c>
      <c r="AF7" s="38" t="s">
        <v>102</v>
      </c>
      <c r="AG7" s="38" t="s">
        <v>102</v>
      </c>
      <c r="AH7" s="38">
        <v>103.34</v>
      </c>
      <c r="AI7" s="38">
        <v>102.87</v>
      </c>
      <c r="AJ7" s="38" t="s">
        <v>102</v>
      </c>
      <c r="AK7" s="38" t="s">
        <v>102</v>
      </c>
      <c r="AL7" s="38" t="s">
        <v>102</v>
      </c>
      <c r="AM7" s="38" t="s">
        <v>102</v>
      </c>
      <c r="AN7" s="38">
        <v>22.12</v>
      </c>
      <c r="AO7" s="38" t="s">
        <v>102</v>
      </c>
      <c r="AP7" s="38" t="s">
        <v>102</v>
      </c>
      <c r="AQ7" s="38" t="s">
        <v>102</v>
      </c>
      <c r="AR7" s="38" t="s">
        <v>102</v>
      </c>
      <c r="AS7" s="38">
        <v>29.74</v>
      </c>
      <c r="AT7" s="38">
        <v>76.63</v>
      </c>
      <c r="AU7" s="38" t="s">
        <v>102</v>
      </c>
      <c r="AV7" s="38" t="s">
        <v>102</v>
      </c>
      <c r="AW7" s="38" t="s">
        <v>102</v>
      </c>
      <c r="AX7" s="38" t="s">
        <v>102</v>
      </c>
      <c r="AY7" s="38">
        <v>41.92</v>
      </c>
      <c r="AZ7" s="38" t="s">
        <v>102</v>
      </c>
      <c r="BA7" s="38" t="s">
        <v>102</v>
      </c>
      <c r="BB7" s="38" t="s">
        <v>102</v>
      </c>
      <c r="BC7" s="38" t="s">
        <v>102</v>
      </c>
      <c r="BD7" s="38">
        <v>53.44</v>
      </c>
      <c r="BE7" s="38">
        <v>49.61</v>
      </c>
      <c r="BF7" s="38" t="s">
        <v>102</v>
      </c>
      <c r="BG7" s="38" t="s">
        <v>102</v>
      </c>
      <c r="BH7" s="38" t="s">
        <v>102</v>
      </c>
      <c r="BI7" s="38" t="s">
        <v>102</v>
      </c>
      <c r="BJ7" s="38">
        <v>0</v>
      </c>
      <c r="BK7" s="38" t="s">
        <v>102</v>
      </c>
      <c r="BL7" s="38" t="s">
        <v>102</v>
      </c>
      <c r="BM7" s="38" t="s">
        <v>102</v>
      </c>
      <c r="BN7" s="38" t="s">
        <v>102</v>
      </c>
      <c r="BO7" s="38">
        <v>1267.3900000000001</v>
      </c>
      <c r="BP7" s="38">
        <v>1218.7</v>
      </c>
      <c r="BQ7" s="38" t="s">
        <v>102</v>
      </c>
      <c r="BR7" s="38" t="s">
        <v>102</v>
      </c>
      <c r="BS7" s="38" t="s">
        <v>102</v>
      </c>
      <c r="BT7" s="38" t="s">
        <v>102</v>
      </c>
      <c r="BU7" s="38">
        <v>70.44</v>
      </c>
      <c r="BV7" s="38" t="s">
        <v>102</v>
      </c>
      <c r="BW7" s="38" t="s">
        <v>102</v>
      </c>
      <c r="BX7" s="38" t="s">
        <v>102</v>
      </c>
      <c r="BY7" s="38" t="s">
        <v>102</v>
      </c>
      <c r="BZ7" s="38">
        <v>84.3</v>
      </c>
      <c r="CA7" s="38">
        <v>74.17</v>
      </c>
      <c r="CB7" s="38" t="s">
        <v>102</v>
      </c>
      <c r="CC7" s="38" t="s">
        <v>102</v>
      </c>
      <c r="CD7" s="38" t="s">
        <v>102</v>
      </c>
      <c r="CE7" s="38" t="s">
        <v>102</v>
      </c>
      <c r="CF7" s="38">
        <v>150</v>
      </c>
      <c r="CG7" s="38" t="s">
        <v>102</v>
      </c>
      <c r="CH7" s="38" t="s">
        <v>102</v>
      </c>
      <c r="CI7" s="38" t="s">
        <v>102</v>
      </c>
      <c r="CJ7" s="38" t="s">
        <v>102</v>
      </c>
      <c r="CK7" s="38">
        <v>185.47</v>
      </c>
      <c r="CL7" s="38">
        <v>218.56</v>
      </c>
      <c r="CM7" s="38" t="s">
        <v>102</v>
      </c>
      <c r="CN7" s="38" t="s">
        <v>102</v>
      </c>
      <c r="CO7" s="38" t="s">
        <v>102</v>
      </c>
      <c r="CP7" s="38" t="s">
        <v>102</v>
      </c>
      <c r="CQ7" s="38" t="s">
        <v>102</v>
      </c>
      <c r="CR7" s="38" t="s">
        <v>102</v>
      </c>
      <c r="CS7" s="38" t="s">
        <v>102</v>
      </c>
      <c r="CT7" s="38" t="s">
        <v>102</v>
      </c>
      <c r="CU7" s="38" t="s">
        <v>102</v>
      </c>
      <c r="CV7" s="38">
        <v>45.68</v>
      </c>
      <c r="CW7" s="38">
        <v>42.86</v>
      </c>
      <c r="CX7" s="38" t="s">
        <v>102</v>
      </c>
      <c r="CY7" s="38" t="s">
        <v>102</v>
      </c>
      <c r="CZ7" s="38" t="s">
        <v>102</v>
      </c>
      <c r="DA7" s="38" t="s">
        <v>102</v>
      </c>
      <c r="DB7" s="38">
        <v>83.2</v>
      </c>
      <c r="DC7" s="38" t="s">
        <v>102</v>
      </c>
      <c r="DD7" s="38" t="s">
        <v>102</v>
      </c>
      <c r="DE7" s="38" t="s">
        <v>102</v>
      </c>
      <c r="DF7" s="38" t="s">
        <v>102</v>
      </c>
      <c r="DG7" s="38">
        <v>87.96</v>
      </c>
      <c r="DH7" s="38">
        <v>84.2</v>
      </c>
      <c r="DI7" s="38" t="s">
        <v>102</v>
      </c>
      <c r="DJ7" s="38" t="s">
        <v>102</v>
      </c>
      <c r="DK7" s="38" t="s">
        <v>102</v>
      </c>
      <c r="DL7" s="38" t="s">
        <v>102</v>
      </c>
      <c r="DM7" s="38">
        <v>3.9</v>
      </c>
      <c r="DN7" s="38" t="s">
        <v>102</v>
      </c>
      <c r="DO7" s="38" t="s">
        <v>102</v>
      </c>
      <c r="DP7" s="38" t="s">
        <v>102</v>
      </c>
      <c r="DQ7" s="38" t="s">
        <v>102</v>
      </c>
      <c r="DR7" s="38">
        <v>27.82</v>
      </c>
      <c r="DS7" s="38">
        <v>25.37</v>
      </c>
      <c r="DT7" s="38" t="s">
        <v>102</v>
      </c>
      <c r="DU7" s="38" t="s">
        <v>102</v>
      </c>
      <c r="DV7" s="38" t="s">
        <v>102</v>
      </c>
      <c r="DW7" s="38" t="s">
        <v>102</v>
      </c>
      <c r="DX7" s="38">
        <v>0</v>
      </c>
      <c r="DY7" s="38" t="s">
        <v>102</v>
      </c>
      <c r="DZ7" s="38" t="s">
        <v>102</v>
      </c>
      <c r="EA7" s="38" t="s">
        <v>102</v>
      </c>
      <c r="EB7" s="38" t="s">
        <v>102</v>
      </c>
      <c r="EC7" s="38">
        <v>0</v>
      </c>
      <c r="ED7" s="38">
        <v>6.2</v>
      </c>
      <c r="EE7" s="38" t="s">
        <v>102</v>
      </c>
      <c r="EF7" s="38" t="s">
        <v>102</v>
      </c>
      <c r="EG7" s="38" t="s">
        <v>102</v>
      </c>
      <c r="EH7" s="38" t="s">
        <v>102</v>
      </c>
      <c r="EI7" s="38">
        <v>0.95</v>
      </c>
      <c r="EJ7" s="38" t="s">
        <v>102</v>
      </c>
      <c r="EK7" s="38" t="s">
        <v>102</v>
      </c>
      <c r="EL7" s="38" t="s">
        <v>102</v>
      </c>
      <c r="EM7" s="38" t="s">
        <v>102</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2021-02-17T01:26:41Z</cp:lastPrinted>
  <dcterms:created xsi:type="dcterms:W3CDTF">2020-12-04T02:33:16Z</dcterms:created>
  <dcterms:modified xsi:type="dcterms:W3CDTF">2021-02-18T04:19:16Z</dcterms:modified>
  <cp:category/>
</cp:coreProperties>
</file>