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X:\0000　課共通（予算・決算・様式・課内会議など）\★経営比較分析フォルダ\経営比較分析R元年度決算\"/>
    </mc:Choice>
  </mc:AlternateContent>
  <workbookProtection workbookAlgorithmName="SHA-512" workbookHashValue="fPZ9S9RDBqaXdZ6WUZiwJyteIWA6ujpZT+UXuOOdB7hsPM5jOvEC49V9aQNcBr3jQlm/25DzsLRKJefp3dSxhg==" workbookSaltValue="elWgbnS5Hmyqj87NlF+Z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<sst xmlns="http://schemas.openxmlformats.org/spreadsheetml/2006/main" count="236" uniqueCount="120">
  <si>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</si>
  <si>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</si>
  <si>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</si>
  <si>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</si>
  <si>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</si>
  <si>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</si>
  <si>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</si>
  <si>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</si>
  <si>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</si>
  <si>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</si>
  <si>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</si>
  <si>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</si>
  <si>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</si>
  <si>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</si>
  <si>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</si>
  <si>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</si>
  <si>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</si>
  <si>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</si>
  <si>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</si>
  <si>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</si>
  <si>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</si>
  <si>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</si>
  <si>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</si>
  <si>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</si>
  <si>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</si>
  <si>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</si>
  <si>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</si>
  <si>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</si>
  <si>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</si>
  <si>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</si>
  <si>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</si>
  <si>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</si>
  <si>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</si>
  <si>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</si>
  <si>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</si>
  <si>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</si>
  <si>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</si>
  <si>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</si>
  <si>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</si>
  <si>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</si>
  <si>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</si>
  <si>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</si>
  <si>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</si>
  <si>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</si>
  <si>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</si>
  <si>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</si>
  <si>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</si>
  <si>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</si>
  <si>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</si>
  <si>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</si>
  <si>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</si>
  <si>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</si>
  <si>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</si>
  <si>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</si>
  <si>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</si>
  <si>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</si>
  <si>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</si>
  <si>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</si>
  <si>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</si>
  <si>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</si>
  <si>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</si>
  <si>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</si>
  <si>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</si>
  <si>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</si>
  <si>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</si>
  <si>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</si>
  <si>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</si>
  <si>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</si>
  <si>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</si>
  <si>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</si>
  <si>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</si>
  <si>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</si>
  <si>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</si>
  <si>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</si>
  <si>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</si>
  <si>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</si>
  <si>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</si>
  <si>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</si>
  <si>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</si>
  <si>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</si>
  <si>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</si>
  <si>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</si>
  <si>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</si>
  <si>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</si>
  <si>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</si>
  <si>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</si>
  <si>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</si>
  <si>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</si>
  <si>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</si>
  <si>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</si>
  <si>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</si>
  <si>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</si>
  <si>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</si>
  <si>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</si>
  <si>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</si>
  <si>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</si>
  <si>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</si>
  <si>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</si>
  <si>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</si>
  <si>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</si>
  <si>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</si>
  <si>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</si>
  <si>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</si>
  <si>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</si>
  <si>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</si>
  <si>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</si>
  <si>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</si>
  <si>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</si>
  <si>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</si>
  <si>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</si>
  <si>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</si>
  <si>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</si>
  <si>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</si>
  <si>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</si>
  <si>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</si>
  <si>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</si>
  <si>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</si>
  <si>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函南町では、現在１処理区の農業集落排水処理施設を管理している。平成10年４月に供用開始した田代処理区は、供用開始から22年経過し、主要な機械・電気設備が耐用年数を超過し、不具合等が発生している。今後は施設の老朽化が進行し、施設の機能低下、補修・修繕費の増大など施設の円滑な維持管理運営が困難となることが懸念される。このため、計画的な機能保全計画（最適整備構想）を令和２年度に策定し、当該施設の持続的な維持管理運営を目指すものである。</t>
    <rPh sb="1" eb="4">
      <t>カンナミチョウ</t>
    </rPh>
    <rPh sb="7" eb="9">
      <t>ゲンザイ</t>
    </rPh>
    <rPh sb="10" eb="12">
      <t>ショリ</t>
    </rPh>
    <rPh sb="12" eb="13">
      <t>ク</t>
    </rPh>
    <rPh sb="14" eb="16">
      <t>ノウギョウ</t>
    </rPh>
    <rPh sb="16" eb="18">
      <t>シュウラク</t>
    </rPh>
    <rPh sb="18" eb="20">
      <t>ハイスイ</t>
    </rPh>
    <rPh sb="20" eb="22">
      <t>ショリ</t>
    </rPh>
    <rPh sb="22" eb="24">
      <t>シセツ</t>
    </rPh>
    <rPh sb="25" eb="27">
      <t>カンリ</t>
    </rPh>
    <rPh sb="32" eb="34">
      <t>ヘイセイ</t>
    </rPh>
    <rPh sb="36" eb="37">
      <t>ネン</t>
    </rPh>
    <rPh sb="38" eb="39">
      <t>ツキ</t>
    </rPh>
    <rPh sb="40" eb="42">
      <t>キョウヨウ</t>
    </rPh>
    <rPh sb="42" eb="44">
      <t>カイシ</t>
    </rPh>
    <rPh sb="46" eb="48">
      <t>タシロ</t>
    </rPh>
    <rPh sb="48" eb="50">
      <t>ショリ</t>
    </rPh>
    <rPh sb="50" eb="51">
      <t>ク</t>
    </rPh>
    <rPh sb="53" eb="55">
      <t>キョウヨウ</t>
    </rPh>
    <rPh sb="55" eb="57">
      <t>カイシ</t>
    </rPh>
    <rPh sb="61" eb="62">
      <t>ネン</t>
    </rPh>
    <rPh sb="62" eb="64">
      <t>ケイカ</t>
    </rPh>
    <rPh sb="66" eb="68">
      <t>シュヨウ</t>
    </rPh>
    <rPh sb="69" eb="71">
      <t>キカイ</t>
    </rPh>
    <rPh sb="72" eb="74">
      <t>デンキ</t>
    </rPh>
    <rPh sb="74" eb="76">
      <t>セツビ</t>
    </rPh>
    <rPh sb="77" eb="79">
      <t>タイヨウ</t>
    </rPh>
    <rPh sb="79" eb="81">
      <t>ネンスウ</t>
    </rPh>
    <rPh sb="82" eb="84">
      <t>チョウカ</t>
    </rPh>
    <rPh sb="86" eb="89">
      <t>フグアイ</t>
    </rPh>
    <rPh sb="89" eb="90">
      <t>ナド</t>
    </rPh>
    <rPh sb="91" eb="93">
      <t>ハッセイ</t>
    </rPh>
    <rPh sb="98" eb="100">
      <t>コンゴ</t>
    </rPh>
    <rPh sb="101" eb="103">
      <t>シセツ</t>
    </rPh>
    <rPh sb="104" eb="107">
      <t>ロウキュウカ</t>
    </rPh>
    <rPh sb="108" eb="110">
      <t>シンコウ</t>
    </rPh>
    <rPh sb="112" eb="114">
      <t>シセツ</t>
    </rPh>
    <rPh sb="115" eb="117">
      <t>キノウ</t>
    </rPh>
    <rPh sb="117" eb="119">
      <t>テイカ</t>
    </rPh>
    <rPh sb="120" eb="122">
      <t>ホシュウ</t>
    </rPh>
    <rPh sb="123" eb="126">
      <t>シュウゼンヒ</t>
    </rPh>
    <rPh sb="127" eb="128">
      <t>ゾウ</t>
    </rPh>
    <rPh sb="128" eb="129">
      <t>ダイ</t>
    </rPh>
    <rPh sb="131" eb="133">
      <t>シセツ</t>
    </rPh>
    <rPh sb="134" eb="136">
      <t>エンカツ</t>
    </rPh>
    <rPh sb="137" eb="139">
      <t>イジ</t>
    </rPh>
    <rPh sb="139" eb="141">
      <t>カンリ</t>
    </rPh>
    <rPh sb="141" eb="143">
      <t>ウンエイ</t>
    </rPh>
    <rPh sb="144" eb="146">
      <t>コンナン</t>
    </rPh>
    <rPh sb="152" eb="154">
      <t>ケネン</t>
    </rPh>
    <rPh sb="163" eb="166">
      <t>ケイカクテキ</t>
    </rPh>
    <rPh sb="167" eb="169">
      <t>キノウ</t>
    </rPh>
    <rPh sb="169" eb="171">
      <t>ホゼン</t>
    </rPh>
    <rPh sb="171" eb="173">
      <t>ケイカク</t>
    </rPh>
    <rPh sb="174" eb="176">
      <t>サイテキ</t>
    </rPh>
    <rPh sb="176" eb="178">
      <t>セイビ</t>
    </rPh>
    <rPh sb="178" eb="180">
      <t>コウソウ</t>
    </rPh>
    <rPh sb="182" eb="184">
      <t>レイワ</t>
    </rPh>
    <rPh sb="185" eb="186">
      <t>ネン</t>
    </rPh>
    <rPh sb="186" eb="187">
      <t>ド</t>
    </rPh>
    <rPh sb="188" eb="190">
      <t>サクテイ</t>
    </rPh>
    <rPh sb="192" eb="194">
      <t>トウガイ</t>
    </rPh>
    <rPh sb="194" eb="196">
      <t>シセツ</t>
    </rPh>
    <rPh sb="197" eb="200">
      <t>ジゾクテキ</t>
    </rPh>
    <rPh sb="201" eb="203">
      <t>イジ</t>
    </rPh>
    <rPh sb="203" eb="205">
      <t>カンリ</t>
    </rPh>
    <rPh sb="205" eb="207">
      <t>ウンエイ</t>
    </rPh>
    <rPh sb="208" eb="210">
      <t>メザ</t>
    </rPh>
    <phoneticPr fontId="4"/>
  </si>
  <si>
    <t xml:space="preserve">①収益的収支比率が継続して100％を下回っており、農業集落排水の使用料金で汚水処理費、維持管理費を賄えていないことを示している。改善の方策として将来的な使用料金の値上げを検討しているが、この地区の人口減が顕著であり、仮に使用料金が倍額になったとしても、100％には到達しない見込みである。使用者の負担を著しく増加させないためにも、今後適正な使用料金の設定を検討していく必要がある。
④企業債残高対事業規模比率でH27.H28.R01が0となっているのは、一般財源の不足により、他会計繰入金により企業債が全額償還されているためである。
⑤経費回収率は、継続して100％を下回っているため明らかな財源不足を示している。この不足分、一般会計からの繰入で賄っている。料金改定は利用者の負担を伴うため、段階的に行う必要がある。
⑥汚水処理原価については、人口減少により有収水量も少しずつ減少しており、全国平均より高い結果となっている。また、予算規模が少ないため、隔年で行っているマンホールポンプ等の点検委託等の経費により影響を受けて年ごとに増減している。
⑦施設利用率については、人口減少により汚水量が減っているため相対的に減少傾向にある。
⑧水洗化率は、常に95％近くを確保しており、問題はないものと判断される。
</t>
    <phoneticPr fontId="4"/>
  </si>
  <si>
    <t xml:space="preserve">経営の健全性の面からみると、慢性的な赤字経営となっている。現状では対象区域の人口規模も年々減少している一方、歳出規模は年々増加することから、他会計から繰入れしなければ維持していくのが困難であり使用料金の値上げについても検討をしている。
　優良農地の保全のための町政策であり、施設整備にかかる企業債償還負担等を町が行っているが、維持管理相当分については、受益者の負担で賄える経営となるよう中長期的な計画を策定する必要がある。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</si>
</sst>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CC-4C50-B4EB-906AD2CA2F4B}"/>
            </c:ext>
          </c:extLst>
        </c:ser>
        <c:dLbls>
          <c:showLegendKey val="0"/>
          <c:showVal val="0"/>
          <c:showCatName val="0"/>
          <c:showSerName val="0"/>
          <c:showPercent val="0"/>
          <c:showBubbleSize val="0"/>
        </c:dLbls>
        <c:gapWidth val="150"/>
        <c:axId val="242345232"/>
        <c:axId val="24234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7CC-4C50-B4EB-906AD2CA2F4B}"/>
            </c:ext>
          </c:extLst>
        </c:ser>
        <c:dLbls>
          <c:showLegendKey val="0"/>
          <c:showVal val="0"/>
          <c:showCatName val="0"/>
          <c:showSerName val="0"/>
          <c:showPercent val="0"/>
          <c:showBubbleSize val="0"/>
        </c:dLbls>
        <c:marker val="1"/>
        <c:smooth val="0"/>
        <c:axId val="242345232"/>
        <c:axId val="242345624"/>
      </c:lineChart>
      <c:dateAx>
        <c:axId val="242345232"/>
        <c:scaling>
          <c:orientation val="minMax"/>
        </c:scaling>
        <c:delete val="1"/>
        <c:axPos val="b"/>
        <c:numFmt formatCode="&quot;H&quot;yy" sourceLinked="1"/>
        <c:majorTickMark val="none"/>
        <c:minorTickMark val="none"/>
        <c:tickLblPos val="none"/>
        <c:crossAx val="242345624"/>
        <c:crosses val="autoZero"/>
        <c:auto val="1"/>
        <c:lblOffset val="100"/>
        <c:baseTimeUnit val="years"/>
      </c:dateAx>
      <c:valAx>
        <c:axId val="24234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4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63.16</c:v>
                </c:pt>
                <c:pt idx="1">
                  <c:v>57.89</c:v>
                </c:pt>
                <c:pt idx="2">
                  <c:v>56.14</c:v>
                </c:pt>
                <c:pt idx="3">
                  <c:v>59.65</c:v>
                </c:pt>
                <c:pt idx="4">
                  <c:v>57.89</c:v>
                </c:pt>
              </c:numCache>
            </c:numRef>
          </c:val>
          <c:extLst>
            <c:ext xmlns:c16="http://schemas.microsoft.com/office/drawing/2014/chart" uri="{C3380CC4-5D6E-409C-BE32-E72D297353CC}">
              <c16:uniqueId val="{00000000-BDA6-4793-8F72-5B61EB19DA7C}"/>
            </c:ext>
          </c:extLst>
        </c:ser>
        <c:dLbls>
          <c:showLegendKey val="0"/>
          <c:showVal val="0"/>
          <c:showCatName val="0"/>
          <c:showSerName val="0"/>
          <c:showPercent val="0"/>
          <c:showBubbleSize val="0"/>
        </c:dLbls>
        <c:gapWidth val="150"/>
        <c:axId val="246350920"/>
        <c:axId val="24635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DA6-4793-8F72-5B61EB19DA7C}"/>
            </c:ext>
          </c:extLst>
        </c:ser>
        <c:dLbls>
          <c:showLegendKey val="0"/>
          <c:showVal val="0"/>
          <c:showCatName val="0"/>
          <c:showSerName val="0"/>
          <c:showPercent val="0"/>
          <c:showBubbleSize val="0"/>
        </c:dLbls>
        <c:marker val="1"/>
        <c:smooth val="0"/>
        <c:axId val="246350920"/>
        <c:axId val="246351312"/>
      </c:lineChart>
      <c:dateAx>
        <c:axId val="246350920"/>
        <c:scaling>
          <c:orientation val="minMax"/>
        </c:scaling>
        <c:delete val="1"/>
        <c:axPos val="b"/>
        <c:numFmt formatCode="&quot;H&quot;yy" sourceLinked="1"/>
        <c:majorTickMark val="none"/>
        <c:minorTickMark val="none"/>
        <c:tickLblPos val="none"/>
        <c:crossAx val="246351312"/>
        <c:crosses val="autoZero"/>
        <c:auto val="1"/>
        <c:lblOffset val="100"/>
        <c:baseTimeUnit val="years"/>
      </c:dateAx>
      <c:valAx>
        <c:axId val="24635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5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95.42</c:v>
                </c:pt>
                <c:pt idx="1">
                  <c:v>96.03</c:v>
                </c:pt>
                <c:pt idx="2">
                  <c:v>95.31</c:v>
                </c:pt>
                <c:pt idx="3">
                  <c:v>94.87</c:v>
                </c:pt>
                <c:pt idx="4">
                  <c:v>94.87</c:v>
                </c:pt>
              </c:numCache>
            </c:numRef>
          </c:val>
          <c:extLst>
            <c:ext xmlns:c16="http://schemas.microsoft.com/office/drawing/2014/chart" uri="{C3380CC4-5D6E-409C-BE32-E72D297353CC}">
              <c16:uniqueId val="{00000000-F866-4CC0-926F-9217D959FE5E}"/>
            </c:ext>
          </c:extLst>
        </c:ser>
        <c:dLbls>
          <c:showLegendKey val="0"/>
          <c:showVal val="0"/>
          <c:showCatName val="0"/>
          <c:showSerName val="0"/>
          <c:showPercent val="0"/>
          <c:showBubbleSize val="0"/>
        </c:dLbls>
        <c:gapWidth val="150"/>
        <c:axId val="246352488"/>
        <c:axId val="24635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866-4CC0-926F-9217D959FE5E}"/>
            </c:ext>
          </c:extLst>
        </c:ser>
        <c:dLbls>
          <c:showLegendKey val="0"/>
          <c:showVal val="0"/>
          <c:showCatName val="0"/>
          <c:showSerName val="0"/>
          <c:showPercent val="0"/>
          <c:showBubbleSize val="0"/>
        </c:dLbls>
        <c:marker val="1"/>
        <c:smooth val="0"/>
        <c:axId val="246352488"/>
        <c:axId val="246352880"/>
      </c:lineChart>
      <c:dateAx>
        <c:axId val="246352488"/>
        <c:scaling>
          <c:orientation val="minMax"/>
        </c:scaling>
        <c:delete val="1"/>
        <c:axPos val="b"/>
        <c:numFmt formatCode="&quot;H&quot;yy" sourceLinked="1"/>
        <c:majorTickMark val="none"/>
        <c:minorTickMark val="none"/>
        <c:tickLblPos val="none"/>
        <c:crossAx val="246352880"/>
        <c:crosses val="autoZero"/>
        <c:auto val="1"/>
        <c:lblOffset val="100"/>
        <c:baseTimeUnit val="years"/>
      </c:dateAx>
      <c:valAx>
        <c:axId val="24635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5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62.56</c:v>
                </c:pt>
                <c:pt idx="1">
                  <c:v>57.16</c:v>
                </c:pt>
                <c:pt idx="2">
                  <c:v>59.61</c:v>
                </c:pt>
                <c:pt idx="3">
                  <c:v>55.75</c:v>
                </c:pt>
                <c:pt idx="4">
                  <c:v>68.59</c:v>
                </c:pt>
              </c:numCache>
            </c:numRef>
          </c:val>
          <c:extLst>
            <c:ext xmlns:c16="http://schemas.microsoft.com/office/drawing/2014/chart" uri="{C3380CC4-5D6E-409C-BE32-E72D297353CC}">
              <c16:uniqueId val="{00000000-3651-4DD4-81C7-77AAB832C773}"/>
            </c:ext>
          </c:extLst>
        </c:ser>
        <c:dLbls>
          <c:showLegendKey val="0"/>
          <c:showVal val="0"/>
          <c:showCatName val="0"/>
          <c:showSerName val="0"/>
          <c:showPercent val="0"/>
          <c:showBubbleSize val="0"/>
        </c:dLbls>
        <c:gapWidth val="150"/>
        <c:axId val="243045936"/>
        <c:axId val="24304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51-4DD4-81C7-77AAB832C773}"/>
            </c:ext>
          </c:extLst>
        </c:ser>
        <c:dLbls>
          <c:showLegendKey val="0"/>
          <c:showVal val="0"/>
          <c:showCatName val="0"/>
          <c:showSerName val="0"/>
          <c:showPercent val="0"/>
          <c:showBubbleSize val="0"/>
        </c:dLbls>
        <c:marker val="1"/>
        <c:smooth val="0"/>
        <c:axId val="243045936"/>
        <c:axId val="243046328"/>
      </c:lineChart>
      <c:dateAx>
        <c:axId val="243045936"/>
        <c:scaling>
          <c:orientation val="minMax"/>
        </c:scaling>
        <c:delete val="1"/>
        <c:axPos val="b"/>
        <c:numFmt formatCode="&quot;H&quot;yy" sourceLinked="1"/>
        <c:majorTickMark val="none"/>
        <c:minorTickMark val="none"/>
        <c:tickLblPos val="none"/>
        <c:crossAx val="243046328"/>
        <c:crosses val="autoZero"/>
        <c:auto val="1"/>
        <c:lblOffset val="100"/>
        <c:baseTimeUnit val="years"/>
      </c:dateAx>
      <c:valAx>
        <c:axId val="24304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4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7D-4FD3-9B4B-15ABE0D11A78}"/>
            </c:ext>
          </c:extLst>
        </c:ser>
        <c:dLbls>
          <c:showLegendKey val="0"/>
          <c:showVal val="0"/>
          <c:showCatName val="0"/>
          <c:showSerName val="0"/>
          <c:showPercent val="0"/>
          <c:showBubbleSize val="0"/>
        </c:dLbls>
        <c:gapWidth val="150"/>
        <c:axId val="243047504"/>
        <c:axId val="24304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7D-4FD3-9B4B-15ABE0D11A78}"/>
            </c:ext>
          </c:extLst>
        </c:ser>
        <c:dLbls>
          <c:showLegendKey val="0"/>
          <c:showVal val="0"/>
          <c:showCatName val="0"/>
          <c:showSerName val="0"/>
          <c:showPercent val="0"/>
          <c:showBubbleSize val="0"/>
        </c:dLbls>
        <c:marker val="1"/>
        <c:smooth val="0"/>
        <c:axId val="243047504"/>
        <c:axId val="243047896"/>
      </c:lineChart>
      <c:dateAx>
        <c:axId val="243047504"/>
        <c:scaling>
          <c:orientation val="minMax"/>
        </c:scaling>
        <c:delete val="1"/>
        <c:axPos val="b"/>
        <c:numFmt formatCode="&quot;H&quot;yy" sourceLinked="1"/>
        <c:majorTickMark val="none"/>
        <c:minorTickMark val="none"/>
        <c:tickLblPos val="none"/>
        <c:crossAx val="243047896"/>
        <c:crosses val="autoZero"/>
        <c:auto val="1"/>
        <c:lblOffset val="100"/>
        <c:baseTimeUnit val="years"/>
      </c:dateAx>
      <c:valAx>
        <c:axId val="24304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4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F0-428C-A0BC-FC7C2C3EF014}"/>
            </c:ext>
          </c:extLst>
        </c:ser>
        <c:dLbls>
          <c:showLegendKey val="0"/>
          <c:showVal val="0"/>
          <c:showCatName val="0"/>
          <c:showSerName val="0"/>
          <c:showPercent val="0"/>
          <c:showBubbleSize val="0"/>
        </c:dLbls>
        <c:gapWidth val="150"/>
        <c:axId val="246852024"/>
        <c:axId val="2468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F0-428C-A0BC-FC7C2C3EF014}"/>
            </c:ext>
          </c:extLst>
        </c:ser>
        <c:dLbls>
          <c:showLegendKey val="0"/>
          <c:showVal val="0"/>
          <c:showCatName val="0"/>
          <c:showSerName val="0"/>
          <c:showPercent val="0"/>
          <c:showBubbleSize val="0"/>
        </c:dLbls>
        <c:marker val="1"/>
        <c:smooth val="0"/>
        <c:axId val="246852024"/>
        <c:axId val="246852416"/>
      </c:lineChart>
      <c:dateAx>
        <c:axId val="246852024"/>
        <c:scaling>
          <c:orientation val="minMax"/>
        </c:scaling>
        <c:delete val="1"/>
        <c:axPos val="b"/>
        <c:numFmt formatCode="&quot;H&quot;yy" sourceLinked="1"/>
        <c:majorTickMark val="none"/>
        <c:minorTickMark val="none"/>
        <c:tickLblPos val="none"/>
        <c:crossAx val="246852416"/>
        <c:crosses val="autoZero"/>
        <c:auto val="1"/>
        <c:lblOffset val="100"/>
        <c:baseTimeUnit val="years"/>
      </c:dateAx>
      <c:valAx>
        <c:axId val="2468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5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0-4970-B01B-65CD6677CDBB}"/>
            </c:ext>
          </c:extLst>
        </c:ser>
        <c:dLbls>
          <c:showLegendKey val="0"/>
          <c:showVal val="0"/>
          <c:showCatName val="0"/>
          <c:showSerName val="0"/>
          <c:showPercent val="0"/>
          <c:showBubbleSize val="0"/>
        </c:dLbls>
        <c:gapWidth val="150"/>
        <c:axId val="246853592"/>
        <c:axId val="2468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0-4970-B01B-65CD6677CDBB}"/>
            </c:ext>
          </c:extLst>
        </c:ser>
        <c:dLbls>
          <c:showLegendKey val="0"/>
          <c:showVal val="0"/>
          <c:showCatName val="0"/>
          <c:showSerName val="0"/>
          <c:showPercent val="0"/>
          <c:showBubbleSize val="0"/>
        </c:dLbls>
        <c:marker val="1"/>
        <c:smooth val="0"/>
        <c:axId val="246853592"/>
        <c:axId val="246853984"/>
      </c:lineChart>
      <c:dateAx>
        <c:axId val="246853592"/>
        <c:scaling>
          <c:orientation val="minMax"/>
        </c:scaling>
        <c:delete val="1"/>
        <c:axPos val="b"/>
        <c:numFmt formatCode="&quot;H&quot;yy" sourceLinked="1"/>
        <c:majorTickMark val="none"/>
        <c:minorTickMark val="none"/>
        <c:tickLblPos val="none"/>
        <c:crossAx val="246853984"/>
        <c:crosses val="autoZero"/>
        <c:auto val="1"/>
        <c:lblOffset val="100"/>
        <c:baseTimeUnit val="years"/>
      </c:dateAx>
      <c:valAx>
        <c:axId val="2468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5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D0-4D79-A568-946719FBB749}"/>
            </c:ext>
          </c:extLst>
        </c:ser>
        <c:dLbls>
          <c:showLegendKey val="0"/>
          <c:showVal val="0"/>
          <c:showCatName val="0"/>
          <c:showSerName val="0"/>
          <c:showPercent val="0"/>
          <c:showBubbleSize val="0"/>
        </c:dLbls>
        <c:gapWidth val="150"/>
        <c:axId val="246855160"/>
        <c:axId val="2468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D0-4D79-A568-946719FBB749}"/>
            </c:ext>
          </c:extLst>
        </c:ser>
        <c:dLbls>
          <c:showLegendKey val="0"/>
          <c:showVal val="0"/>
          <c:showCatName val="0"/>
          <c:showSerName val="0"/>
          <c:showPercent val="0"/>
          <c:showBubbleSize val="0"/>
        </c:dLbls>
        <c:marker val="1"/>
        <c:smooth val="0"/>
        <c:axId val="246855160"/>
        <c:axId val="246855552"/>
      </c:lineChart>
      <c:dateAx>
        <c:axId val="246855160"/>
        <c:scaling>
          <c:orientation val="minMax"/>
        </c:scaling>
        <c:delete val="1"/>
        <c:axPos val="b"/>
        <c:numFmt formatCode="&quot;H&quot;yy" sourceLinked="1"/>
        <c:majorTickMark val="none"/>
        <c:minorTickMark val="none"/>
        <c:tickLblPos val="none"/>
        <c:crossAx val="246855552"/>
        <c:crosses val="autoZero"/>
        <c:auto val="1"/>
        <c:lblOffset val="100"/>
        <c:baseTimeUnit val="years"/>
      </c:dateAx>
      <c:valAx>
        <c:axId val="2468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5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2471.86</c:v>
                </c:pt>
                <c:pt idx="3" formatCode="#,##0.00;&quot;△&quot;#,##0.00;&quot;-&quot;">
                  <c:v>2258.4499999999998</c:v>
                </c:pt>
                <c:pt idx="4">
                  <c:v>0</c:v>
                </c:pt>
              </c:numCache>
            </c:numRef>
          </c:val>
          <c:extLst>
            <c:ext xmlns:c16="http://schemas.microsoft.com/office/drawing/2014/chart" uri="{C3380CC4-5D6E-409C-BE32-E72D297353CC}">
              <c16:uniqueId val="{00000000-995D-4168-89DB-89FC986607A1}"/>
            </c:ext>
          </c:extLst>
        </c:ser>
        <c:dLbls>
          <c:showLegendKey val="0"/>
          <c:showVal val="0"/>
          <c:showCatName val="0"/>
          <c:showSerName val="0"/>
          <c:showPercent val="0"/>
          <c:showBubbleSize val="0"/>
        </c:dLbls>
        <c:gapWidth val="150"/>
        <c:axId val="247373776"/>
        <c:axId val="24737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995D-4168-89DB-89FC986607A1}"/>
            </c:ext>
          </c:extLst>
        </c:ser>
        <c:dLbls>
          <c:showLegendKey val="0"/>
          <c:showVal val="0"/>
          <c:showCatName val="0"/>
          <c:showSerName val="0"/>
          <c:showPercent val="0"/>
          <c:showBubbleSize val="0"/>
        </c:dLbls>
        <c:marker val="1"/>
        <c:smooth val="0"/>
        <c:axId val="247373776"/>
        <c:axId val="247374168"/>
      </c:lineChart>
      <c:dateAx>
        <c:axId val="247373776"/>
        <c:scaling>
          <c:orientation val="minMax"/>
        </c:scaling>
        <c:delete val="1"/>
        <c:axPos val="b"/>
        <c:numFmt formatCode="&quot;H&quot;yy" sourceLinked="1"/>
        <c:majorTickMark val="none"/>
        <c:minorTickMark val="none"/>
        <c:tickLblPos val="none"/>
        <c:crossAx val="247374168"/>
        <c:crosses val="autoZero"/>
        <c:auto val="1"/>
        <c:lblOffset val="100"/>
        <c:baseTimeUnit val="years"/>
      </c:dateAx>
      <c:valAx>
        <c:axId val="24737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7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28.19</c:v>
                </c:pt>
                <c:pt idx="1">
                  <c:v>31.27</c:v>
                </c:pt>
                <c:pt idx="2">
                  <c:v>30.38</c:v>
                </c:pt>
                <c:pt idx="3">
                  <c:v>30.46</c:v>
                </c:pt>
                <c:pt idx="4">
                  <c:v>19.45</c:v>
                </c:pt>
              </c:numCache>
            </c:numRef>
          </c:val>
          <c:extLst>
            <c:ext xmlns:c16="http://schemas.microsoft.com/office/drawing/2014/chart" uri="{C3380CC4-5D6E-409C-BE32-E72D297353CC}">
              <c16:uniqueId val="{00000000-9EE1-458A-8223-53B7F7D3E3C9}"/>
            </c:ext>
          </c:extLst>
        </c:ser>
        <c:dLbls>
          <c:showLegendKey val="0"/>
          <c:showVal val="0"/>
          <c:showCatName val="0"/>
          <c:showSerName val="0"/>
          <c:showPercent val="0"/>
          <c:showBubbleSize val="0"/>
        </c:dLbls>
        <c:gapWidth val="150"/>
        <c:axId val="247375344"/>
        <c:axId val="24737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EE1-458A-8223-53B7F7D3E3C9}"/>
            </c:ext>
          </c:extLst>
        </c:ser>
        <c:dLbls>
          <c:showLegendKey val="0"/>
          <c:showVal val="0"/>
          <c:showCatName val="0"/>
          <c:showSerName val="0"/>
          <c:showPercent val="0"/>
          <c:showBubbleSize val="0"/>
        </c:dLbls>
        <c:marker val="1"/>
        <c:smooth val="0"/>
        <c:axId val="247375344"/>
        <c:axId val="247375736"/>
      </c:lineChart>
      <c:dateAx>
        <c:axId val="247375344"/>
        <c:scaling>
          <c:orientation val="minMax"/>
        </c:scaling>
        <c:delete val="1"/>
        <c:axPos val="b"/>
        <c:numFmt formatCode="&quot;H&quot;yy" sourceLinked="1"/>
        <c:majorTickMark val="none"/>
        <c:minorTickMark val="none"/>
        <c:tickLblPos val="none"/>
        <c:crossAx val="247375736"/>
        <c:crosses val="autoZero"/>
        <c:auto val="1"/>
        <c:lblOffset val="100"/>
        <c:baseTimeUnit val="years"/>
      </c:dateAx>
      <c:valAx>
        <c:axId val="24737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7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367.48</c:v>
                </c:pt>
                <c:pt idx="1">
                  <c:v>339.88</c:v>
                </c:pt>
                <c:pt idx="2">
                  <c:v>375.82</c:v>
                </c:pt>
                <c:pt idx="3">
                  <c:v>342.87</c:v>
                </c:pt>
                <c:pt idx="4">
                  <c:v>516.5</c:v>
                </c:pt>
              </c:numCache>
            </c:numRef>
          </c:val>
          <c:extLst>
            <c:ext xmlns:c16="http://schemas.microsoft.com/office/drawing/2014/chart" uri="{C3380CC4-5D6E-409C-BE32-E72D297353CC}">
              <c16:uniqueId val="{00000000-5F31-4524-A85D-D1E8A87DE705}"/>
            </c:ext>
          </c:extLst>
        </c:ser>
        <c:dLbls>
          <c:showLegendKey val="0"/>
          <c:showVal val="0"/>
          <c:showCatName val="0"/>
          <c:showSerName val="0"/>
          <c:showPercent val="0"/>
          <c:showBubbleSize val="0"/>
        </c:dLbls>
        <c:gapWidth val="150"/>
        <c:axId val="246349352"/>
        <c:axId val="24634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F31-4524-A85D-D1E8A87DE705}"/>
            </c:ext>
          </c:extLst>
        </c:ser>
        <c:dLbls>
          <c:showLegendKey val="0"/>
          <c:showVal val="0"/>
          <c:showCatName val="0"/>
          <c:showSerName val="0"/>
          <c:showPercent val="0"/>
          <c:showBubbleSize val="0"/>
        </c:dLbls>
        <c:marker val="1"/>
        <c:smooth val="0"/>
        <c:axId val="246349352"/>
        <c:axId val="246349744"/>
      </c:lineChart>
      <c:dateAx>
        <c:axId val="246349352"/>
        <c:scaling>
          <c:orientation val="minMax"/>
        </c:scaling>
        <c:delete val="1"/>
        <c:axPos val="b"/>
        <c:numFmt formatCode="&quot;H&quot;yy" sourceLinked="1"/>
        <c:majorTickMark val="none"/>
        <c:minorTickMark val="none"/>
        <c:tickLblPos val="none"/>
        <c:crossAx val="246349744"/>
        <c:crosses val="autoZero"/>
        <c:auto val="1"/>
        <c:lblOffset val="100"/>
        <c:baseTimeUnit val="years"/>
      </c:dateAx>
      <c:valAx>
        <c:axId val="24634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4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函南町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37739</v>
      </c>
      <c r="AM8" s="51"/>
      <c r="AN8" s="51"/>
      <c r="AO8" s="51"/>
      <c r="AP8" s="51"/>
      <c r="AQ8" s="51"/>
      <c r="AR8" s="51"/>
      <c r="AS8" s="51"/>
      <c r="AT8" s="46">
        <f>データ!T6</f>
        <v>65.16</v>
      </c>
      <c r="AU8" s="46"/>
      <c r="AV8" s="46"/>
      <c r="AW8" s="46"/>
      <c r="AX8" s="46"/>
      <c r="AY8" s="46"/>
      <c r="AZ8" s="46"/>
      <c r="BA8" s="46"/>
      <c r="BB8" s="46">
        <f>データ!U6</f>
        <v>579.16999999999996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0.31</v>
      </c>
      <c r="Q10" s="46"/>
      <c r="R10" s="46"/>
      <c r="S10" s="46"/>
      <c r="T10" s="46"/>
      <c r="U10" s="46"/>
      <c r="V10" s="46"/>
      <c r="W10" s="46">
        <f>データ!Q6</f>
        <v>100</v>
      </c>
      <c r="X10" s="46"/>
      <c r="Y10" s="46"/>
      <c r="Z10" s="46"/>
      <c r="AA10" s="46"/>
      <c r="AB10" s="46"/>
      <c r="AC10" s="46"/>
      <c r="AD10" s="51">
        <f>データ!R6</f>
        <v>2860</v>
      </c>
      <c r="AE10" s="51"/>
      <c r="AF10" s="51"/>
      <c r="AG10" s="51"/>
      <c r="AH10" s="51"/>
      <c r="AI10" s="51"/>
      <c r="AJ10" s="51"/>
      <c r="AK10" s="2"/>
      <c r="AL10" s="51">
        <f>データ!V6</f>
        <v>117</v>
      </c>
      <c r="AM10" s="51"/>
      <c r="AN10" s="51"/>
      <c r="AO10" s="51"/>
      <c r="AP10" s="51"/>
      <c r="AQ10" s="51"/>
      <c r="AR10" s="51"/>
      <c r="AS10" s="51"/>
      <c r="AT10" s="46">
        <f>データ!W6</f>
        <v>0.08</v>
      </c>
      <c r="AU10" s="46"/>
      <c r="AV10" s="46"/>
      <c r="AW10" s="46"/>
      <c r="AX10" s="46"/>
      <c r="AY10" s="46"/>
      <c r="AZ10" s="46"/>
      <c r="BA10" s="46"/>
      <c r="BB10" s="46">
        <f>データ!X6</f>
        <v>1462.5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pBeGQtvhfdTFQWhECw4E+LR/GTEXAivbAFUZ/vcIzLP5n7ZvRxQv7e5xGA3QFoSH0Z596DZp0c3PX2ssbOTtfg==" saltValue="PmKPJhhJZaXUqsvpQpV8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223255</v>
      </c>
      <c r="D6" s="33">
        <f t="shared" si="3"/>
        <v>47</v>
      </c>
      <c r="E6" s="33">
        <f t="shared" si="3"/>
        <v>17</v>
      </c>
      <c r="F6" s="33">
        <f t="shared" si="3"/>
        <v>5</v>
      </c>
      <c r="G6" s="33">
        <f t="shared" si="3"/>
        <v>0</v>
      </c>
      <c r="H6" s="33" t="str">
        <f t="shared" si="3"/>
        <v>静岡県　函南町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0.31</v>
      </c>
      <c r="Q6" s="34">
        <f t="shared" si="3"/>
        <v>100</v>
      </c>
      <c r="R6" s="34">
        <f t="shared" si="3"/>
        <v>2860</v>
      </c>
      <c r="S6" s="34">
        <f t="shared" si="3"/>
        <v>37739</v>
      </c>
      <c r="T6" s="34">
        <f t="shared" si="3"/>
        <v>65.16</v>
      </c>
      <c r="U6" s="34">
        <f t="shared" si="3"/>
        <v>579.16999999999996</v>
      </c>
      <c r="V6" s="34">
        <f t="shared" si="3"/>
        <v>117</v>
      </c>
      <c r="W6" s="34">
        <f t="shared" si="3"/>
        <v>0.08</v>
      </c>
      <c r="X6" s="34">
        <f t="shared" si="3"/>
        <v>1462.5</v>
      </c>
      <c r="Y6" s="35">
        <f>IF(Y7="",NA(),Y7)</f>
        <v>62.56</v>
      </c>
      <c r="Z6" s="35">
        <f t="shared" ref="Z6:AH6" si="4">IF(Z7="",NA(),Z7)</f>
        <v>57.16</v>
      </c>
      <c r="AA6" s="35">
        <f t="shared" si="4"/>
        <v>59.61</v>
      </c>
      <c r="AB6" s="35">
        <f t="shared" si="4"/>
        <v>55.75</v>
      </c>
      <c r="AC6" s="35">
        <f t="shared" si="4"/>
        <v>68.59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2471.86</v>
      </c>
      <c r="BI6" s="35">
        <f t="shared" si="7"/>
        <v>2258.4499999999998</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28.19</v>
      </c>
      <c r="BR6" s="35">
        <f t="shared" ref="BR6:BZ6" si="8">IF(BR7="",NA(),BR7)</f>
        <v>31.27</v>
      </c>
      <c r="BS6" s="35">
        <f t="shared" si="8"/>
        <v>30.38</v>
      </c>
      <c r="BT6" s="35">
        <f t="shared" si="8"/>
        <v>30.46</v>
      </c>
      <c r="BU6" s="35">
        <f t="shared" si="8"/>
        <v>19.45</v>
      </c>
      <c r="BV6" s="35">
        <f t="shared" si="8"/>
        <v>52.19</v>
      </c>
      <c r="BW6" s="35">
        <f t="shared" si="8"/>
        <v>55.32</v>
      </c>
      <c r="BX6" s="35">
        <f t="shared" si="8"/>
        <v>59.8</v>
      </c>
      <c r="BY6" s="35">
        <f t="shared" si="8"/>
        <v>57.77</v>
      </c>
      <c r="BZ6" s="35">
        <f t="shared" si="8"/>
        <v>57.31</v>
      </c>
      <c r="CA6" s="34" t="str">
        <f>IF(CA7="","",IF(CA7="-","【-】","【"&amp;SUBSTITUTE(TEXT(CA7,"#,##0.00"),"-","△")&amp;"】"))</f>
        <v>【59.59】</v>
      </c>
      <c r="CB6" s="35">
        <f>IF(CB7="",NA(),CB7)</f>
        <v>367.48</v>
      </c>
      <c r="CC6" s="35">
        <f t="shared" ref="CC6:CK6" si="9">IF(CC7="",NA(),CC7)</f>
        <v>339.88</v>
      </c>
      <c r="CD6" s="35">
        <f t="shared" si="9"/>
        <v>375.82</v>
      </c>
      <c r="CE6" s="35">
        <f t="shared" si="9"/>
        <v>342.87</v>
      </c>
      <c r="CF6" s="35">
        <f t="shared" si="9"/>
        <v>516.5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63.16</v>
      </c>
      <c r="CN6" s="35">
        <f t="shared" ref="CN6:CV6" si="10">IF(CN7="",NA(),CN7)</f>
        <v>57.89</v>
      </c>
      <c r="CO6" s="35">
        <f t="shared" si="10"/>
        <v>56.14</v>
      </c>
      <c r="CP6" s="35">
        <f t="shared" si="10"/>
        <v>59.65</v>
      </c>
      <c r="CQ6" s="35">
        <f t="shared" si="10"/>
        <v>57.89</v>
      </c>
      <c r="CR6" s="35">
        <f t="shared" si="10"/>
        <v>52.31</v>
      </c>
      <c r="CS6" s="35">
        <f t="shared" si="10"/>
        <v>60.65</v>
      </c>
      <c r="CT6" s="35">
        <f t="shared" si="10"/>
        <v>51.75</v>
      </c>
      <c r="CU6" s="35">
        <f t="shared" si="10"/>
        <v>50.68</v>
      </c>
      <c r="CV6" s="35">
        <f t="shared" si="10"/>
        <v>50.14</v>
      </c>
      <c r="CW6" s="34" t="str">
        <f>IF(CW7="","",IF(CW7="-","【-】","【"&amp;SUBSTITUTE(TEXT(CW7,"#,##0.00"),"-","△")&amp;"】"))</f>
        <v>【51.30】</v>
      </c>
      <c r="CX6" s="35">
        <f>IF(CX7="",NA(),CX7)</f>
        <v>95.42</v>
      </c>
      <c r="CY6" s="35">
        <f t="shared" ref="CY6:DG6" si="11">IF(CY7="",NA(),CY7)</f>
        <v>96.03</v>
      </c>
      <c r="CZ6" s="35">
        <f t="shared" si="11"/>
        <v>95.31</v>
      </c>
      <c r="DA6" s="35">
        <f t="shared" si="11"/>
        <v>94.87</v>
      </c>
      <c r="DB6" s="35">
        <f t="shared" si="11"/>
        <v>94.87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223255</v>
      </c>
      <c r="D7" s="37">
        <v>47</v>
      </c>
      <c r="E7" s="37">
        <v>17</v>
      </c>
      <c r="F7" s="37">
        <v>5</v>
      </c>
      <c r="G7" s="37">
        <v>0</v>
      </c>
      <c r="H7" s="37" t="s">
        <v>98</v>
      </c>
      <c r="I7" s="37" t="s">
        <v>99</v>
      </c>
      <c r="J7" s="37" t="s">
        <v>100</v>
      </c>
      <c r="K7" s="37" t="s">
        <v>101</v>
      </c>
      <c r="L7" s="37" t="s">
        <v>102</v>
      </c>
      <c r="M7" s="37" t="s">
        <v>103</v>
      </c>
      <c r="N7" s="38" t="s">
        <v>104</v>
      </c>
      <c r="O7" s="38" t="s">
        <v>105</v>
      </c>
      <c r="P7" s="38">
        <v>0.31</v>
      </c>
      <c r="Q7" s="38">
        <v>100</v>
      </c>
      <c r="R7" s="38">
        <v>2860</v>
      </c>
      <c r="S7" s="38">
        <v>37739</v>
      </c>
      <c r="T7" s="38">
        <v>65.16</v>
      </c>
      <c r="U7" s="38">
        <v>579.16999999999996</v>
      </c>
      <c r="V7" s="38">
        <v>117</v>
      </c>
      <c r="W7" s="38">
        <v>0.08</v>
      </c>
      <c r="X7" s="38">
        <v>1462.5</v>
      </c>
      <c r="Y7" s="38">
        <v>62.56</v>
      </c>
      <c r="Z7" s="38">
        <v>57.16</v>
      </c>
      <c r="AA7" s="38">
        <v>59.61</v>
      </c>
      <c r="AB7" s="38">
        <v>55.75</v>
      </c>
      <c r="AC7" s="38">
        <v>68.59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2471.86</v>
      </c>
      <c r="BI7" s="38">
        <v>2258.4499999999998</v>
      </c>
      <c r="BJ7" s="38">
        <v>0</v>
      </c>
      <c r="BK7" s="38">
        <v>1081.8</v>
      </c>
      <c r="BL7" s="38">
        <v>974.93</v>
      </c>
      <c r="BM7" s="38">
        <v>855.8</v>
      </c>
      <c r="BN7" s="38">
        <v>789.46</v>
      </c>
      <c r="BO7" s="38">
        <v>826.83</v>
      </c>
      <c r="BP7" s="38">
        <v>765.47</v>
      </c>
      <c r="BQ7" s="38">
        <v>28.19</v>
      </c>
      <c r="BR7" s="38">
        <v>31.27</v>
      </c>
      <c r="BS7" s="38">
        <v>30.38</v>
      </c>
      <c r="BT7" s="38">
        <v>30.46</v>
      </c>
      <c r="BU7" s="38">
        <v>19.45</v>
      </c>
      <c r="BV7" s="38">
        <v>52.19</v>
      </c>
      <c r="BW7" s="38">
        <v>55.32</v>
      </c>
      <c r="BX7" s="38">
        <v>59.8</v>
      </c>
      <c r="BY7" s="38">
        <v>57.77</v>
      </c>
      <c r="BZ7" s="38">
        <v>57.31</v>
      </c>
      <c r="CA7" s="38">
        <v>59.59</v>
      </c>
      <c r="CB7" s="38">
        <v>367.48</v>
      </c>
      <c r="CC7" s="38">
        <v>339.88</v>
      </c>
      <c r="CD7" s="38">
        <v>375.82</v>
      </c>
      <c r="CE7" s="38">
        <v>342.87</v>
      </c>
      <c r="CF7" s="38">
        <v>516.5</v>
      </c>
      <c r="CG7" s="38">
        <v>296.14</v>
      </c>
      <c r="CH7" s="38">
        <v>283.17</v>
      </c>
      <c r="CI7" s="38">
        <v>263.76</v>
      </c>
      <c r="CJ7" s="38">
        <v>274.35000000000002</v>
      </c>
      <c r="CK7" s="38">
        <v>273.52</v>
      </c>
      <c r="CL7" s="38">
        <v>257.86</v>
      </c>
      <c r="CM7" s="38">
        <v>63.16</v>
      </c>
      <c r="CN7" s="38">
        <v>57.89</v>
      </c>
      <c r="CO7" s="38">
        <v>56.14</v>
      </c>
      <c r="CP7" s="38">
        <v>59.65</v>
      </c>
      <c r="CQ7" s="38">
        <v>57.89</v>
      </c>
      <c r="CR7" s="38">
        <v>52.31</v>
      </c>
      <c r="CS7" s="38">
        <v>60.65</v>
      </c>
      <c r="CT7" s="38">
        <v>51.75</v>
      </c>
      <c r="CU7" s="38">
        <v>50.68</v>
      </c>
      <c r="CV7" s="38">
        <v>50.14</v>
      </c>
      <c r="CW7" s="38">
        <v>51.3</v>
      </c>
      <c r="CX7" s="38">
        <v>95.42</v>
      </c>
      <c r="CY7" s="38">
        <v>96.03</v>
      </c>
      <c r="CZ7" s="38">
        <v>95.31</v>
      </c>
      <c r="DA7" s="38">
        <v>94.87</v>
      </c>
      <c r="DB7" s="38">
        <v>94.87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2021-02-04T03:36:44Z</cp:lastPrinted>
  <dcterms:created xsi:type="dcterms:W3CDTF">2020-12-04T03:05:14Z</dcterms:created>
  <dcterms:modified xsi:type="dcterms:W3CDTF">2021-02-04T03:37:44Z</dcterms:modified>
  <cp:category/>
</cp:coreProperties>
</file>