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2039\Desktop\公営企業関係\公営企業に係る経営比較分析表\令和元年度決算\提出したもの\"/>
    </mc:Choice>
  </mc:AlternateContent>
  <workbookProtection workbookAlgorithmName="SHA-512" workbookHashValue="VjKfWp9kRg3O+HIjp3hIy8vBYGPJtdtJFe1IdTLnJoDvQno/cs4f7fgSgluqIbZj4naPWtAFRhh5I19ibjSL8A==" workbookSaltValue="fYRYv29JJAHb0qADggOZH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<sst xmlns="http://schemas.openxmlformats.org/spreadsheetml/2006/main" count="228" uniqueCount="112">
  <si>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</si>
  <si>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</si>
  <si>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</si>
  <si>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</si>
  <si>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</si>
  <si>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</si>
  <si>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</si>
  <si>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</si>
  <si>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</si>
  <si>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</si>
  <si>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</si>
  <si>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</si>
  <si>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</si>
  <si>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</si>
  <si>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</si>
  <si>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</si>
  <si>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</si>
  <si>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</si>
  <si>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</si>
  <si>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</si>
  <si>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</si>
  <si>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</si>
  <si>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</si>
  <si>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</si>
  <si>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</si>
  <si>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</si>
  <si>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</si>
  <si>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</si>
  <si>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</si>
  <si>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</si>
  <si>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</si>
  <si>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</si>
  <si>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</si>
  <si>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</si>
  <si>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</si>
  <si>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</si>
  <si>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</si>
  <si>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</si>
  <si>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</si>
  <si>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</si>
  <si>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</si>
  <si>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</si>
  <si>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</si>
  <si>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</si>
  <si>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</si>
  <si>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</si>
  <si>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</si>
  <si>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</si>
  <si>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</si>
  <si>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</si>
  <si>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</si>
  <si>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</si>
  <si>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</si>
  <si>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</si>
  <si>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</si>
  <si>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</si>
  <si>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</si>
  <si>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</si>
  <si>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</si>
  <si>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</si>
  <si>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</si>
  <si>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</si>
  <si>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</si>
  <si>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</si>
  <si>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</si>
  <si>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</si>
  <si>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</si>
  <si>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</si>
  <si>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</si>
  <si>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</si>
  <si>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</si>
  <si>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</si>
  <si>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</si>
  <si>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</si>
  <si>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</si>
  <si>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</si>
  <si>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</si>
  <si>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</si>
  <si>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</si>
  <si>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</si>
  <si>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</si>
  <si>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</si>
  <si>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</si>
  <si>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</si>
  <si>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</si>
  <si>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</si>
  <si>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</si>
  <si>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</si>
  <si>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</si>
  <si>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</si>
  <si>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</si>
  <si>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</si>
  <si>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河津町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</si>
  <si>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</si>
  <si>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</si>
  <si>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</si>
  <si>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</si>
  <si>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</si>
  <si>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</si>
  <si>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</si>
  <si>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</si>
  <si>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</si>
  <si>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</si>
  <si>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</si>
  <si>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</si>
  <si>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</si>
  <si>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</si>
  <si>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</si>
  <si>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</si>
  <si>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が高い率を示しているとおり、水道施設等も耐用年数をここ数年で一斉に迎え、更新を迫られている。耐震性の低い老朽化した管路から優先順位を高くし、布設替えを実施しているが、資金調達も含めアセットマネジメント及び経営戦略の結果を基に、計画的な設備の更新を実施していく予定である。</t>
    <rPh sb="17" eb="18">
      <t>リツ</t>
    </rPh>
    <rPh sb="47" eb="48">
      <t>ムカ</t>
    </rPh>
    <rPh sb="53" eb="54">
      <t>セマ</t>
    </rPh>
    <rPh sb="60" eb="63">
      <t>タイシンセイ</t>
    </rPh>
    <rPh sb="64" eb="65">
      <t>ヒク</t>
    </rPh>
    <rPh sb="66" eb="69">
      <t>ロウキュウカ</t>
    </rPh>
    <rPh sb="71" eb="73">
      <t>カンロ</t>
    </rPh>
    <rPh sb="80" eb="81">
      <t>タカ</t>
    </rPh>
    <rPh sb="84" eb="86">
      <t>フセツ</t>
    </rPh>
    <rPh sb="86" eb="87">
      <t>ガ</t>
    </rPh>
    <rPh sb="89" eb="91">
      <t>ジッシ</t>
    </rPh>
    <rPh sb="114" eb="115">
      <t>オヨ</t>
    </rPh>
    <rPh sb="116" eb="118">
      <t>ケイエイ</t>
    </rPh>
    <rPh sb="118" eb="120">
      <t>センリャク</t>
    </rPh>
    <rPh sb="121" eb="123">
      <t>ケッカ</t>
    </rPh>
    <rPh sb="124" eb="125">
      <t>モト</t>
    </rPh>
    <rPh sb="127" eb="129">
      <t>ケイカク</t>
    </rPh>
    <rPh sb="143" eb="145">
      <t>ヨテイ</t>
    </rPh>
    <phoneticPr fontId="4"/>
  </si>
  <si>
    <t>　水道施設の更新が迫っており、今後より一層の経費の増加が見込まれる。また、人口減少による給水収益の減少は確実に進むと推測される。またコロナ禍による社会情勢の不透明さも給水収益に大きく影響している。この背反する傾向は水道事業の安定した経営にとって大きな問題として捉えている。
　まずは、収益改善策として30年以上改定されていない水道料金の見直しを令和４年度以降を目標に図り、利益を維持し留保資金を確保していくことが重要と考える。それにより、計画的な施設更新・長寿命化が可能と考える。</t>
    <rPh sb="9" eb="10">
      <t>セマ</t>
    </rPh>
    <rPh sb="52" eb="54">
      <t>カクジツ</t>
    </rPh>
    <rPh sb="58" eb="60">
      <t>スイソク</t>
    </rPh>
    <rPh sb="69" eb="70">
      <t>カ</t>
    </rPh>
    <rPh sb="73" eb="75">
      <t>シャカイ</t>
    </rPh>
    <rPh sb="75" eb="77">
      <t>ジョウセイ</t>
    </rPh>
    <rPh sb="78" eb="81">
      <t>フトウメイ</t>
    </rPh>
    <rPh sb="83" eb="85">
      <t>キュウスイ</t>
    </rPh>
    <rPh sb="85" eb="87">
      <t>シュウエキ</t>
    </rPh>
    <rPh sb="88" eb="89">
      <t>オオ</t>
    </rPh>
    <rPh sb="91" eb="93">
      <t>エイキョウ</t>
    </rPh>
    <rPh sb="130" eb="131">
      <t>トラ</t>
    </rPh>
    <rPh sb="172" eb="174">
      <t>レイワ</t>
    </rPh>
    <rPh sb="175" eb="177">
      <t>ネンド</t>
    </rPh>
    <rPh sb="177" eb="179">
      <t>イコウ</t>
    </rPh>
    <rPh sb="180" eb="182">
      <t>モクヒョウ</t>
    </rPh>
    <rPh sb="209" eb="210">
      <t>カンガ</t>
    </rPh>
    <rPh sb="228" eb="229">
      <t>チョウ</t>
    </rPh>
    <rPh sb="229" eb="232">
      <t>ジュミョウカ</t>
    </rPh>
    <rPh sb="236" eb="237">
      <t>カンガ</t>
    </rPh>
    <phoneticPr fontId="4"/>
  </si>
  <si>
    <t>　河津町の水道事業は、旧簡易水道を統合し創設された。10箇所の小規模取水それぞれの流末で配水しながら管理しているため、ダウンサイジング等によるコストの抑制が難しい配水システムになっている。「有収率」を改善することは、流末で配水しながら管理している現状の特性から今後も困難である。
　「施設利用率」については、観光地の特性上、季節によって最大使用量が異なるため、配水能力は維持しなければならないが、平均値は下がってしまう。
　「企業債残高対給水収益比率」については、支払能力としての留保資金との均衡をとりながら、起債による資金調達をしつつ施設更新を引き続き行っていく。
　「経常収支比率」が示す収支の不足については、内部留保資金で対応しているのが現状である。
　「経常収支比率」や「料金回収率」の改善を図るため、令和３年度に料金改定予定だったが、コロナ禍により未定となってしまった。不透明な社会情勢のため、しばらくは現状を維持しつつ、安定した事業運営を行っていく必要がある。</t>
    <rPh sb="1" eb="4">
      <t>カワヅチョウ</t>
    </rPh>
    <rPh sb="5" eb="7">
      <t>スイドウ</t>
    </rPh>
    <rPh sb="7" eb="9">
      <t>ジギョウ</t>
    </rPh>
    <rPh sb="11" eb="12">
      <t>キュウ</t>
    </rPh>
    <rPh sb="12" eb="14">
      <t>カンイ</t>
    </rPh>
    <rPh sb="14" eb="16">
      <t>スイドウ</t>
    </rPh>
    <rPh sb="17" eb="19">
      <t>トウゴウ</t>
    </rPh>
    <rPh sb="20" eb="22">
      <t>ソウセツ</t>
    </rPh>
    <rPh sb="28" eb="30">
      <t>カショ</t>
    </rPh>
    <rPh sb="41" eb="43">
      <t>リュウマツ</t>
    </rPh>
    <rPh sb="44" eb="46">
      <t>ハイスイ</t>
    </rPh>
    <rPh sb="50" eb="52">
      <t>カンリ</t>
    </rPh>
    <rPh sb="67" eb="68">
      <t>トウ</t>
    </rPh>
    <rPh sb="75" eb="77">
      <t>ヨクセイ</t>
    </rPh>
    <rPh sb="78" eb="79">
      <t>ムズカ</t>
    </rPh>
    <rPh sb="81" eb="83">
      <t>ハイスイ</t>
    </rPh>
    <rPh sb="95" eb="97">
      <t>ユウシュウ</t>
    </rPh>
    <rPh sb="97" eb="98">
      <t>リツ</t>
    </rPh>
    <rPh sb="108" eb="110">
      <t>リュウマツ</t>
    </rPh>
    <rPh sb="111" eb="113">
      <t>ハイスイ</t>
    </rPh>
    <rPh sb="117" eb="119">
      <t>カンリ</t>
    </rPh>
    <rPh sb="133" eb="135">
      <t>コンナン</t>
    </rPh>
    <rPh sb="142" eb="144">
      <t>シセツ</t>
    </rPh>
    <rPh sb="144" eb="147">
      <t>リヨウリツ</t>
    </rPh>
    <rPh sb="154" eb="157">
      <t>カンコウチ</t>
    </rPh>
    <rPh sb="158" eb="160">
      <t>トクセイ</t>
    </rPh>
    <rPh sb="160" eb="161">
      <t>ジョウ</t>
    </rPh>
    <rPh sb="162" eb="164">
      <t>キセツ</t>
    </rPh>
    <rPh sb="168" eb="170">
      <t>サイダイ</t>
    </rPh>
    <rPh sb="170" eb="172">
      <t>シヨウ</t>
    </rPh>
    <rPh sb="172" eb="173">
      <t>リョウ</t>
    </rPh>
    <rPh sb="174" eb="175">
      <t>コト</t>
    </rPh>
    <rPh sb="180" eb="182">
      <t>ハイスイ</t>
    </rPh>
    <rPh sb="182" eb="184">
      <t>ノウリョク</t>
    </rPh>
    <rPh sb="185" eb="187">
      <t>イジ</t>
    </rPh>
    <rPh sb="198" eb="201">
      <t>ヘイキンチ</t>
    </rPh>
    <rPh sb="202" eb="203">
      <t>サ</t>
    </rPh>
    <rPh sb="268" eb="270">
      <t>シセツ</t>
    </rPh>
    <rPh sb="270" eb="272">
      <t>コウシン</t>
    </rPh>
    <rPh sb="273" eb="274">
      <t>ヒ</t>
    </rPh>
    <rPh sb="275" eb="276">
      <t>ツヅ</t>
    </rPh>
    <rPh sb="277" eb="278">
      <t>オコナ</t>
    </rPh>
    <rPh sb="286" eb="288">
      <t>ケイジョウ</t>
    </rPh>
    <rPh sb="288" eb="290">
      <t>シュウシ</t>
    </rPh>
    <rPh sb="290" eb="292">
      <t>ヒリツ</t>
    </rPh>
    <rPh sb="294" eb="295">
      <t>シメ</t>
    </rPh>
    <rPh sb="296" eb="298">
      <t>シュウシ</t>
    </rPh>
    <rPh sb="299" eb="301">
      <t>フソク</t>
    </rPh>
    <rPh sb="307" eb="309">
      <t>ナイブ</t>
    </rPh>
    <rPh sb="309" eb="311">
      <t>リュウホ</t>
    </rPh>
    <rPh sb="311" eb="313">
      <t>シキン</t>
    </rPh>
    <rPh sb="314" eb="316">
      <t>タイオウ</t>
    </rPh>
    <rPh sb="322" eb="324">
      <t>ゲンジョウ</t>
    </rPh>
    <rPh sb="331" eb="333">
      <t>ケイジョウ</t>
    </rPh>
    <rPh sb="333" eb="335">
      <t>シュウシ</t>
    </rPh>
    <rPh sb="335" eb="337">
      <t>ヒリツ</t>
    </rPh>
    <rPh sb="340" eb="342">
      <t>リョウキン</t>
    </rPh>
    <rPh sb="342" eb="344">
      <t>カイシュウ</t>
    </rPh>
    <rPh sb="344" eb="345">
      <t>リツ</t>
    </rPh>
    <rPh sb="347" eb="349">
      <t>カイゼン</t>
    </rPh>
    <rPh sb="350" eb="351">
      <t>ハカ</t>
    </rPh>
    <rPh sb="355" eb="357">
      <t>レイワ</t>
    </rPh>
    <rPh sb="358" eb="360">
      <t>ネンド</t>
    </rPh>
    <rPh sb="361" eb="363">
      <t>リョウキン</t>
    </rPh>
    <rPh sb="363" eb="365">
      <t>カイテイ</t>
    </rPh>
    <rPh sb="365" eb="367">
      <t>ヨテイ</t>
    </rPh>
    <rPh sb="375" eb="376">
      <t>カ</t>
    </rPh>
    <rPh sb="379" eb="381">
      <t>ミテイ</t>
    </rPh>
    <rPh sb="390" eb="393">
      <t>フトウメイ</t>
    </rPh>
    <rPh sb="394" eb="396">
      <t>シャカイ</t>
    </rPh>
    <rPh sb="396" eb="398">
      <t>ジョウセイ</t>
    </rPh>
    <rPh sb="407" eb="409">
      <t>ゲンジョウ</t>
    </rPh>
    <rPh sb="410" eb="412">
      <t>イジ</t>
    </rPh>
    <rPh sb="416" eb="418">
      <t>アンテイ</t>
    </rPh>
    <rPh sb="420" eb="422">
      <t>ジギョウ</t>
    </rPh>
    <rPh sb="422" eb="424">
      <t>ウンエイ</t>
    </rPh>
    <rPh sb="425" eb="426">
      <t>オコナ</t>
    </rPh>
    <rPh sb="430" eb="4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</si>
</sst>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02-44A4-B992-C1772A572F6E}"/>
            </c:ext>
          </c:extLst>
        </c:ser>
        <c:dLbls>
          <c:showLegendKey val="0"/>
          <c:showVal val="0"/>
          <c:showCatName val="0"/>
          <c:showSerName val="0"/>
          <c:showPercent val="0"/>
          <c:showBubbleSize val="0"/>
        </c:dLbls>
        <c:gapWidth val="150"/>
        <c:axId val="256345632"/>
        <c:axId val="2563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DC02-44A4-B992-C1772A572F6E}"/>
            </c:ext>
          </c:extLst>
        </c:ser>
        <c:dLbls>
          <c:showLegendKey val="0"/>
          <c:showVal val="0"/>
          <c:showCatName val="0"/>
          <c:showSerName val="0"/>
          <c:showPercent val="0"/>
          <c:showBubbleSize val="0"/>
        </c:dLbls>
        <c:marker val="1"/>
        <c:smooth val="0"/>
        <c:axId val="256345632"/>
        <c:axId val="256347040"/>
      </c:lineChart>
      <c:dateAx>
        <c:axId val="256345632"/>
        <c:scaling>
          <c:orientation val="minMax"/>
        </c:scaling>
        <c:delete val="1"/>
        <c:axPos val="b"/>
        <c:numFmt formatCode="&quot;H&quot;yy" sourceLinked="1"/>
        <c:majorTickMark val="none"/>
        <c:minorTickMark val="none"/>
        <c:tickLblPos val="none"/>
        <c:crossAx val="256347040"/>
        <c:crosses val="autoZero"/>
        <c:auto val="1"/>
        <c:lblOffset val="100"/>
        <c:baseTimeUnit val="years"/>
      </c:dateAx>
      <c:valAx>
        <c:axId val="2563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3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36.17</c:v>
                </c:pt>
                <c:pt idx="1">
                  <c:v>36.840000000000003</c:v>
                </c:pt>
                <c:pt idx="2">
                  <c:v>35.42</c:v>
                </c:pt>
                <c:pt idx="3">
                  <c:v>35.54</c:v>
                </c:pt>
                <c:pt idx="4">
                  <c:v>34.46</c:v>
                </c:pt>
              </c:numCache>
            </c:numRef>
          </c:val>
          <c:extLst xmlns:c16r2="http://schemas.microsoft.com/office/drawing/2015/06/chart">
            <c:ext xmlns:c16="http://schemas.microsoft.com/office/drawing/2014/chart" uri="{C3380CC4-5D6E-409C-BE32-E72D297353CC}">
              <c16:uniqueId val="{00000000-04BA-471A-A0FC-215E548B64DE}"/>
            </c:ext>
          </c:extLst>
        </c:ser>
        <c:dLbls>
          <c:showLegendKey val="0"/>
          <c:showVal val="0"/>
          <c:showCatName val="0"/>
          <c:showSerName val="0"/>
          <c:showPercent val="0"/>
          <c:showBubbleSize val="0"/>
        </c:dLbls>
        <c:gapWidth val="150"/>
        <c:axId val="255131200"/>
        <c:axId val="25513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04BA-471A-A0FC-215E548B64DE}"/>
            </c:ext>
          </c:extLst>
        </c:ser>
        <c:dLbls>
          <c:showLegendKey val="0"/>
          <c:showVal val="0"/>
          <c:showCatName val="0"/>
          <c:showSerName val="0"/>
          <c:showPercent val="0"/>
          <c:showBubbleSize val="0"/>
        </c:dLbls>
        <c:marker val="1"/>
        <c:smooth val="0"/>
        <c:axId val="255131200"/>
        <c:axId val="255130808"/>
      </c:lineChart>
      <c:dateAx>
        <c:axId val="255131200"/>
        <c:scaling>
          <c:orientation val="minMax"/>
        </c:scaling>
        <c:delete val="1"/>
        <c:axPos val="b"/>
        <c:numFmt formatCode="&quot;H&quot;yy" sourceLinked="1"/>
        <c:majorTickMark val="none"/>
        <c:minorTickMark val="none"/>
        <c:tickLblPos val="none"/>
        <c:crossAx val="255130808"/>
        <c:crosses val="autoZero"/>
        <c:auto val="1"/>
        <c:lblOffset val="100"/>
        <c:baseTimeUnit val="years"/>
      </c:dateAx>
      <c:valAx>
        <c:axId val="25513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73.010000000000005</c:v>
                </c:pt>
                <c:pt idx="1">
                  <c:v>71.709999999999994</c:v>
                </c:pt>
                <c:pt idx="2">
                  <c:v>72.44</c:v>
                </c:pt>
                <c:pt idx="3">
                  <c:v>72.290000000000006</c:v>
                </c:pt>
                <c:pt idx="4">
                  <c:v>72.150000000000006</c:v>
                </c:pt>
              </c:numCache>
            </c:numRef>
          </c:val>
          <c:extLst xmlns:c16r2="http://schemas.microsoft.com/office/drawing/2015/06/chart">
            <c:ext xmlns:c16="http://schemas.microsoft.com/office/drawing/2014/chart" uri="{C3380CC4-5D6E-409C-BE32-E72D297353CC}">
              <c16:uniqueId val="{00000000-E42C-489A-9012-6694B21B31ED}"/>
            </c:ext>
          </c:extLst>
        </c:ser>
        <c:dLbls>
          <c:showLegendKey val="0"/>
          <c:showVal val="0"/>
          <c:showCatName val="0"/>
          <c:showSerName val="0"/>
          <c:showPercent val="0"/>
          <c:showBubbleSize val="0"/>
        </c:dLbls>
        <c:gapWidth val="150"/>
        <c:axId val="257368680"/>
        <c:axId val="25736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E42C-489A-9012-6694B21B31ED}"/>
            </c:ext>
          </c:extLst>
        </c:ser>
        <c:dLbls>
          <c:showLegendKey val="0"/>
          <c:showVal val="0"/>
          <c:showCatName val="0"/>
          <c:showSerName val="0"/>
          <c:showPercent val="0"/>
          <c:showBubbleSize val="0"/>
        </c:dLbls>
        <c:marker val="1"/>
        <c:smooth val="0"/>
        <c:axId val="257368680"/>
        <c:axId val="257369072"/>
      </c:lineChart>
      <c:dateAx>
        <c:axId val="257368680"/>
        <c:scaling>
          <c:orientation val="minMax"/>
        </c:scaling>
        <c:delete val="1"/>
        <c:axPos val="b"/>
        <c:numFmt formatCode="&quot;H&quot;yy" sourceLinked="1"/>
        <c:majorTickMark val="none"/>
        <c:minorTickMark val="none"/>
        <c:tickLblPos val="none"/>
        <c:crossAx val="257369072"/>
        <c:crosses val="autoZero"/>
        <c:auto val="1"/>
        <c:lblOffset val="100"/>
        <c:baseTimeUnit val="years"/>
      </c:dateAx>
      <c:valAx>
        <c:axId val="25736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6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87.31</c:v>
                </c:pt>
                <c:pt idx="1">
                  <c:v>104.57</c:v>
                </c:pt>
                <c:pt idx="2">
                  <c:v>97.33</c:v>
                </c:pt>
                <c:pt idx="3">
                  <c:v>98.63</c:v>
                </c:pt>
                <c:pt idx="4">
                  <c:v>97.91</c:v>
                </c:pt>
              </c:numCache>
            </c:numRef>
          </c:val>
          <c:extLst xmlns:c16r2="http://schemas.microsoft.com/office/drawing/2015/06/chart">
            <c:ext xmlns:c16="http://schemas.microsoft.com/office/drawing/2014/chart" uri="{C3380CC4-5D6E-409C-BE32-E72D297353CC}">
              <c16:uniqueId val="{00000000-4005-4809-A843-30150ADF0D5B}"/>
            </c:ext>
          </c:extLst>
        </c:ser>
        <c:dLbls>
          <c:showLegendKey val="0"/>
          <c:showVal val="0"/>
          <c:showCatName val="0"/>
          <c:showSerName val="0"/>
          <c:showPercent val="0"/>
          <c:showBubbleSize val="0"/>
        </c:dLbls>
        <c:gapWidth val="150"/>
        <c:axId val="256799800"/>
        <c:axId val="25680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4005-4809-A843-30150ADF0D5B}"/>
            </c:ext>
          </c:extLst>
        </c:ser>
        <c:dLbls>
          <c:showLegendKey val="0"/>
          <c:showVal val="0"/>
          <c:showCatName val="0"/>
          <c:showSerName val="0"/>
          <c:showPercent val="0"/>
          <c:showBubbleSize val="0"/>
        </c:dLbls>
        <c:marker val="1"/>
        <c:smooth val="0"/>
        <c:axId val="256799800"/>
        <c:axId val="256800184"/>
      </c:lineChart>
      <c:dateAx>
        <c:axId val="256799800"/>
        <c:scaling>
          <c:orientation val="minMax"/>
        </c:scaling>
        <c:delete val="1"/>
        <c:axPos val="b"/>
        <c:numFmt formatCode="&quot;H&quot;yy" sourceLinked="1"/>
        <c:majorTickMark val="none"/>
        <c:minorTickMark val="none"/>
        <c:tickLblPos val="none"/>
        <c:crossAx val="256800184"/>
        <c:crosses val="autoZero"/>
        <c:auto val="1"/>
        <c:lblOffset val="100"/>
        <c:baseTimeUnit val="years"/>
      </c:dateAx>
      <c:valAx>
        <c:axId val="256800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79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52.81</c:v>
                </c:pt>
                <c:pt idx="1">
                  <c:v>54.36</c:v>
                </c:pt>
                <c:pt idx="2">
                  <c:v>54.34</c:v>
                </c:pt>
                <c:pt idx="3">
                  <c:v>55.57</c:v>
                </c:pt>
                <c:pt idx="4">
                  <c:v>56.88</c:v>
                </c:pt>
              </c:numCache>
            </c:numRef>
          </c:val>
          <c:extLst xmlns:c16r2="http://schemas.microsoft.com/office/drawing/2015/06/chart">
            <c:ext xmlns:c16="http://schemas.microsoft.com/office/drawing/2014/chart" uri="{C3380CC4-5D6E-409C-BE32-E72D297353CC}">
              <c16:uniqueId val="{00000000-4DF7-4D49-B922-E6A0A5498131}"/>
            </c:ext>
          </c:extLst>
        </c:ser>
        <c:dLbls>
          <c:showLegendKey val="0"/>
          <c:showVal val="0"/>
          <c:showCatName val="0"/>
          <c:showSerName val="0"/>
          <c:showPercent val="0"/>
          <c:showBubbleSize val="0"/>
        </c:dLbls>
        <c:gapWidth val="150"/>
        <c:axId val="256781904"/>
        <c:axId val="25627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4DF7-4D49-B922-E6A0A5498131}"/>
            </c:ext>
          </c:extLst>
        </c:ser>
        <c:dLbls>
          <c:showLegendKey val="0"/>
          <c:showVal val="0"/>
          <c:showCatName val="0"/>
          <c:showSerName val="0"/>
          <c:showPercent val="0"/>
          <c:showBubbleSize val="0"/>
        </c:dLbls>
        <c:marker val="1"/>
        <c:smooth val="0"/>
        <c:axId val="256781904"/>
        <c:axId val="256279496"/>
      </c:lineChart>
      <c:dateAx>
        <c:axId val="256781904"/>
        <c:scaling>
          <c:orientation val="minMax"/>
        </c:scaling>
        <c:delete val="1"/>
        <c:axPos val="b"/>
        <c:numFmt formatCode="&quot;H&quot;yy" sourceLinked="1"/>
        <c:majorTickMark val="none"/>
        <c:minorTickMark val="none"/>
        <c:tickLblPos val="none"/>
        <c:crossAx val="256279496"/>
        <c:crosses val="autoZero"/>
        <c:auto val="1"/>
        <c:lblOffset val="100"/>
        <c:baseTimeUnit val="years"/>
      </c:dateAx>
      <c:valAx>
        <c:axId val="25627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8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615-43D8-8835-2598FD89A356}"/>
            </c:ext>
          </c:extLst>
        </c:ser>
        <c:dLbls>
          <c:showLegendKey val="0"/>
          <c:showVal val="0"/>
          <c:showCatName val="0"/>
          <c:showSerName val="0"/>
          <c:showPercent val="0"/>
          <c:showBubbleSize val="0"/>
        </c:dLbls>
        <c:gapWidth val="150"/>
        <c:axId val="255129240"/>
        <c:axId val="2551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C615-43D8-8835-2598FD89A356}"/>
            </c:ext>
          </c:extLst>
        </c:ser>
        <c:dLbls>
          <c:showLegendKey val="0"/>
          <c:showVal val="0"/>
          <c:showCatName val="0"/>
          <c:showSerName val="0"/>
          <c:showPercent val="0"/>
          <c:showBubbleSize val="0"/>
        </c:dLbls>
        <c:marker val="1"/>
        <c:smooth val="0"/>
        <c:axId val="255129240"/>
        <c:axId val="255129632"/>
      </c:lineChart>
      <c:dateAx>
        <c:axId val="255129240"/>
        <c:scaling>
          <c:orientation val="minMax"/>
        </c:scaling>
        <c:delete val="1"/>
        <c:axPos val="b"/>
        <c:numFmt formatCode="&quot;H&quot;yy" sourceLinked="1"/>
        <c:majorTickMark val="none"/>
        <c:minorTickMark val="none"/>
        <c:tickLblPos val="none"/>
        <c:crossAx val="255129632"/>
        <c:crosses val="autoZero"/>
        <c:auto val="1"/>
        <c:lblOffset val="100"/>
        <c:baseTimeUnit val="years"/>
      </c:dateAx>
      <c:valAx>
        <c:axId val="2551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2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3B-4860-AE5A-EA1BB2FF4D99}"/>
            </c:ext>
          </c:extLst>
        </c:ser>
        <c:dLbls>
          <c:showLegendKey val="0"/>
          <c:showVal val="0"/>
          <c:showCatName val="0"/>
          <c:showSerName val="0"/>
          <c:showPercent val="0"/>
          <c:showBubbleSize val="0"/>
        </c:dLbls>
        <c:gapWidth val="150"/>
        <c:axId val="256964728"/>
        <c:axId val="2569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5C3B-4860-AE5A-EA1BB2FF4D99}"/>
            </c:ext>
          </c:extLst>
        </c:ser>
        <c:dLbls>
          <c:showLegendKey val="0"/>
          <c:showVal val="0"/>
          <c:showCatName val="0"/>
          <c:showSerName val="0"/>
          <c:showPercent val="0"/>
          <c:showBubbleSize val="0"/>
        </c:dLbls>
        <c:marker val="1"/>
        <c:smooth val="0"/>
        <c:axId val="256964728"/>
        <c:axId val="256965120"/>
      </c:lineChart>
      <c:dateAx>
        <c:axId val="256964728"/>
        <c:scaling>
          <c:orientation val="minMax"/>
        </c:scaling>
        <c:delete val="1"/>
        <c:axPos val="b"/>
        <c:numFmt formatCode="&quot;H&quot;yy" sourceLinked="1"/>
        <c:majorTickMark val="none"/>
        <c:minorTickMark val="none"/>
        <c:tickLblPos val="none"/>
        <c:crossAx val="256965120"/>
        <c:crosses val="autoZero"/>
        <c:auto val="1"/>
        <c:lblOffset val="100"/>
        <c:baseTimeUnit val="years"/>
      </c:dateAx>
      <c:valAx>
        <c:axId val="25696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96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412.97</c:v>
                </c:pt>
                <c:pt idx="1">
                  <c:v>276.3</c:v>
                </c:pt>
                <c:pt idx="2">
                  <c:v>241.39</c:v>
                </c:pt>
                <c:pt idx="3">
                  <c:v>241.2</c:v>
                </c:pt>
                <c:pt idx="4">
                  <c:v>242.9</c:v>
                </c:pt>
              </c:numCache>
            </c:numRef>
          </c:val>
          <c:extLst xmlns:c16r2="http://schemas.microsoft.com/office/drawing/2015/06/chart">
            <c:ext xmlns:c16="http://schemas.microsoft.com/office/drawing/2014/chart" uri="{C3380CC4-5D6E-409C-BE32-E72D297353CC}">
              <c16:uniqueId val="{00000000-870D-4BA0-8B1F-0AF347CBB701}"/>
            </c:ext>
          </c:extLst>
        </c:ser>
        <c:dLbls>
          <c:showLegendKey val="0"/>
          <c:showVal val="0"/>
          <c:showCatName val="0"/>
          <c:showSerName val="0"/>
          <c:showPercent val="0"/>
          <c:showBubbleSize val="0"/>
        </c:dLbls>
        <c:gapWidth val="150"/>
        <c:axId val="256966688"/>
        <c:axId val="25696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870D-4BA0-8B1F-0AF347CBB701}"/>
            </c:ext>
          </c:extLst>
        </c:ser>
        <c:dLbls>
          <c:showLegendKey val="0"/>
          <c:showVal val="0"/>
          <c:showCatName val="0"/>
          <c:showSerName val="0"/>
          <c:showPercent val="0"/>
          <c:showBubbleSize val="0"/>
        </c:dLbls>
        <c:marker val="1"/>
        <c:smooth val="0"/>
        <c:axId val="256966688"/>
        <c:axId val="256967080"/>
      </c:lineChart>
      <c:dateAx>
        <c:axId val="256966688"/>
        <c:scaling>
          <c:orientation val="minMax"/>
        </c:scaling>
        <c:delete val="1"/>
        <c:axPos val="b"/>
        <c:numFmt formatCode="&quot;H&quot;yy" sourceLinked="1"/>
        <c:majorTickMark val="none"/>
        <c:minorTickMark val="none"/>
        <c:tickLblPos val="none"/>
        <c:crossAx val="256967080"/>
        <c:crosses val="autoZero"/>
        <c:auto val="1"/>
        <c:lblOffset val="100"/>
        <c:baseTimeUnit val="years"/>
      </c:dateAx>
      <c:valAx>
        <c:axId val="256967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9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407.36</c:v>
                </c:pt>
                <c:pt idx="1">
                  <c:v>379.43</c:v>
                </c:pt>
                <c:pt idx="2">
                  <c:v>414.57</c:v>
                </c:pt>
                <c:pt idx="3">
                  <c:v>405.48</c:v>
                </c:pt>
                <c:pt idx="4">
                  <c:v>412.97</c:v>
                </c:pt>
              </c:numCache>
            </c:numRef>
          </c:val>
          <c:extLst xmlns:c16r2="http://schemas.microsoft.com/office/drawing/2015/06/chart">
            <c:ext xmlns:c16="http://schemas.microsoft.com/office/drawing/2014/chart" uri="{C3380CC4-5D6E-409C-BE32-E72D297353CC}">
              <c16:uniqueId val="{00000000-AFA3-4D22-A4B3-5D776308D872}"/>
            </c:ext>
          </c:extLst>
        </c:ser>
        <c:dLbls>
          <c:showLegendKey val="0"/>
          <c:showVal val="0"/>
          <c:showCatName val="0"/>
          <c:showSerName val="0"/>
          <c:showPercent val="0"/>
          <c:showBubbleSize val="0"/>
        </c:dLbls>
        <c:gapWidth val="150"/>
        <c:axId val="257069312"/>
        <c:axId val="25706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AFA3-4D22-A4B3-5D776308D872}"/>
            </c:ext>
          </c:extLst>
        </c:ser>
        <c:dLbls>
          <c:showLegendKey val="0"/>
          <c:showVal val="0"/>
          <c:showCatName val="0"/>
          <c:showSerName val="0"/>
          <c:showPercent val="0"/>
          <c:showBubbleSize val="0"/>
        </c:dLbls>
        <c:marker val="1"/>
        <c:smooth val="0"/>
        <c:axId val="257069312"/>
        <c:axId val="257069704"/>
      </c:lineChart>
      <c:dateAx>
        <c:axId val="257069312"/>
        <c:scaling>
          <c:orientation val="minMax"/>
        </c:scaling>
        <c:delete val="1"/>
        <c:axPos val="b"/>
        <c:numFmt formatCode="&quot;H&quot;yy" sourceLinked="1"/>
        <c:majorTickMark val="none"/>
        <c:minorTickMark val="none"/>
        <c:tickLblPos val="none"/>
        <c:crossAx val="257069704"/>
        <c:crosses val="autoZero"/>
        <c:auto val="1"/>
        <c:lblOffset val="100"/>
        <c:baseTimeUnit val="years"/>
      </c:dateAx>
      <c:valAx>
        <c:axId val="257069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0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82.3</c:v>
                </c:pt>
                <c:pt idx="1">
                  <c:v>98.39</c:v>
                </c:pt>
                <c:pt idx="2">
                  <c:v>90.08</c:v>
                </c:pt>
                <c:pt idx="3">
                  <c:v>87.44</c:v>
                </c:pt>
                <c:pt idx="4">
                  <c:v>88.49</c:v>
                </c:pt>
              </c:numCache>
            </c:numRef>
          </c:val>
          <c:extLst xmlns:c16r2="http://schemas.microsoft.com/office/drawing/2015/06/chart">
            <c:ext xmlns:c16="http://schemas.microsoft.com/office/drawing/2014/chart" uri="{C3380CC4-5D6E-409C-BE32-E72D297353CC}">
              <c16:uniqueId val="{00000000-A16D-4760-B01E-959FCBA81590}"/>
            </c:ext>
          </c:extLst>
        </c:ser>
        <c:dLbls>
          <c:showLegendKey val="0"/>
          <c:showVal val="0"/>
          <c:showCatName val="0"/>
          <c:showSerName val="0"/>
          <c:showPercent val="0"/>
          <c:showBubbleSize val="0"/>
        </c:dLbls>
        <c:gapWidth val="150"/>
        <c:axId val="256964336"/>
        <c:axId val="25696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A16D-4760-B01E-959FCBA81590}"/>
            </c:ext>
          </c:extLst>
        </c:ser>
        <c:dLbls>
          <c:showLegendKey val="0"/>
          <c:showVal val="0"/>
          <c:showCatName val="0"/>
          <c:showSerName val="0"/>
          <c:showPercent val="0"/>
          <c:showBubbleSize val="0"/>
        </c:dLbls>
        <c:marker val="1"/>
        <c:smooth val="0"/>
        <c:axId val="256964336"/>
        <c:axId val="256963944"/>
      </c:lineChart>
      <c:dateAx>
        <c:axId val="256964336"/>
        <c:scaling>
          <c:orientation val="minMax"/>
        </c:scaling>
        <c:delete val="1"/>
        <c:axPos val="b"/>
        <c:numFmt formatCode="&quot;H&quot;yy" sourceLinked="1"/>
        <c:majorTickMark val="none"/>
        <c:minorTickMark val="none"/>
        <c:tickLblPos val="none"/>
        <c:crossAx val="256963944"/>
        <c:crosses val="autoZero"/>
        <c:auto val="1"/>
        <c:lblOffset val="100"/>
        <c:baseTimeUnit val="years"/>
      </c:dateAx>
      <c:valAx>
        <c:axId val="25696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6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188.51</c:v>
                </c:pt>
                <c:pt idx="1">
                  <c:v>162.5</c:v>
                </c:pt>
                <c:pt idx="2">
                  <c:v>172.61</c:v>
                </c:pt>
                <c:pt idx="3">
                  <c:v>178.32</c:v>
                </c:pt>
                <c:pt idx="4">
                  <c:v>174.4</c:v>
                </c:pt>
              </c:numCache>
            </c:numRef>
          </c:val>
          <c:extLst xmlns:c16r2="http://schemas.microsoft.com/office/drawing/2015/06/chart">
            <c:ext xmlns:c16="http://schemas.microsoft.com/office/drawing/2014/chart" uri="{C3380CC4-5D6E-409C-BE32-E72D297353CC}">
              <c16:uniqueId val="{00000000-F2D6-46DA-9207-7B95BE193CE9}"/>
            </c:ext>
          </c:extLst>
        </c:ser>
        <c:dLbls>
          <c:showLegendKey val="0"/>
          <c:showVal val="0"/>
          <c:showCatName val="0"/>
          <c:showSerName val="0"/>
          <c:showPercent val="0"/>
          <c:showBubbleSize val="0"/>
        </c:dLbls>
        <c:gapWidth val="150"/>
        <c:axId val="257071272"/>
        <c:axId val="25707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F2D6-46DA-9207-7B95BE193CE9}"/>
            </c:ext>
          </c:extLst>
        </c:ser>
        <c:dLbls>
          <c:showLegendKey val="0"/>
          <c:showVal val="0"/>
          <c:showCatName val="0"/>
          <c:showSerName val="0"/>
          <c:showPercent val="0"/>
          <c:showBubbleSize val="0"/>
        </c:dLbls>
        <c:marker val="1"/>
        <c:smooth val="0"/>
        <c:axId val="257071272"/>
        <c:axId val="257071664"/>
      </c:lineChart>
      <c:dateAx>
        <c:axId val="257071272"/>
        <c:scaling>
          <c:orientation val="minMax"/>
        </c:scaling>
        <c:delete val="1"/>
        <c:axPos val="b"/>
        <c:numFmt formatCode="&quot;H&quot;yy" sourceLinked="1"/>
        <c:majorTickMark val="none"/>
        <c:minorTickMark val="none"/>
        <c:tickLblPos val="none"/>
        <c:crossAx val="257071664"/>
        <c:crosses val="autoZero"/>
        <c:auto val="1"/>
        <c:lblOffset val="100"/>
        <c:baseTimeUnit val="years"/>
      </c:dateAx>
      <c:valAx>
        <c:axId val="25707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7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河津町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7189</v>
      </c>
      <c r="AM8" s="71"/>
      <c r="AN8" s="71"/>
      <c r="AO8" s="71"/>
      <c r="AP8" s="71"/>
      <c r="AQ8" s="71"/>
      <c r="AR8" s="71"/>
      <c r="AS8" s="71"/>
      <c r="AT8" s="67">
        <f>データ!$S$6</f>
        <v>100.69</v>
      </c>
      <c r="AU8" s="68"/>
      <c r="AV8" s="68"/>
      <c r="AW8" s="68"/>
      <c r="AX8" s="68"/>
      <c r="AY8" s="68"/>
      <c r="AZ8" s="68"/>
      <c r="BA8" s="68"/>
      <c r="BB8" s="70">
        <f>データ!$T$6</f>
        <v>71.400000000000006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58.35</v>
      </c>
      <c r="J10" s="68"/>
      <c r="K10" s="68"/>
      <c r="L10" s="68"/>
      <c r="M10" s="68"/>
      <c r="N10" s="68"/>
      <c r="O10" s="69"/>
      <c r="P10" s="70">
        <f>データ!$P$6</f>
        <v>94.82</v>
      </c>
      <c r="Q10" s="70"/>
      <c r="R10" s="70"/>
      <c r="S10" s="70"/>
      <c r="T10" s="70"/>
      <c r="U10" s="70"/>
      <c r="V10" s="70"/>
      <c r="W10" s="71">
        <f>データ!$Q$6</f>
        <v>2640</v>
      </c>
      <c r="X10" s="71"/>
      <c r="Y10" s="71"/>
      <c r="Z10" s="71"/>
      <c r="AA10" s="71"/>
      <c r="AB10" s="71"/>
      <c r="AC10" s="71"/>
      <c r="AD10" s="2"/>
      <c r="AE10" s="2"/>
      <c r="AF10" s="2"/>
      <c r="AG10" s="2"/>
      <c r="AH10" s="4"/>
      <c r="AI10" s="4"/>
      <c r="AJ10" s="4"/>
      <c r="AK10" s="4"/>
      <c r="AL10" s="71">
        <f>データ!$U$6</f>
        <v>6723</v>
      </c>
      <c r="AM10" s="71"/>
      <c r="AN10" s="71"/>
      <c r="AO10" s="71"/>
      <c r="AP10" s="71"/>
      <c r="AQ10" s="71"/>
      <c r="AR10" s="71"/>
      <c r="AS10" s="71"/>
      <c r="AT10" s="67">
        <f>データ!$V$6</f>
        <v>18.16</v>
      </c>
      <c r="AU10" s="68"/>
      <c r="AV10" s="68"/>
      <c r="AW10" s="68"/>
      <c r="AX10" s="68"/>
      <c r="AY10" s="68"/>
      <c r="AZ10" s="68"/>
      <c r="BA10" s="68"/>
      <c r="BB10" s="70">
        <f>データ!$W$6</f>
        <v>370.21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RnJI55v22f8uywMxXIUFA5pUD7z4ew3j0CUG0dgxLlMe9MVseTzrJgpGw16RrwPHkRqvFwWxQ257B4ehrKCJQ==" saltValue="AfpA9HOZWLcvho8Farq5/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223026</v>
      </c>
      <c r="D6" s="34">
        <f t="shared" si="3"/>
        <v>46</v>
      </c>
      <c r="E6" s="34">
        <f t="shared" si="3"/>
        <v>1</v>
      </c>
      <c r="F6" s="34">
        <f t="shared" si="3"/>
        <v>0</v>
      </c>
      <c r="G6" s="34">
        <f t="shared" si="3"/>
        <v>1</v>
      </c>
      <c r="H6" s="34" t="str">
        <f t="shared" si="3"/>
        <v>静岡県　河津町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58.35</v>
      </c>
      <c r="P6" s="35">
        <f t="shared" si="3"/>
        <v>94.82</v>
      </c>
      <c r="Q6" s="35">
        <f t="shared" si="3"/>
        <v>2640</v>
      </c>
      <c r="R6" s="35">
        <f t="shared" si="3"/>
        <v>7189</v>
      </c>
      <c r="S6" s="35">
        <f t="shared" si="3"/>
        <v>100.69</v>
      </c>
      <c r="T6" s="35">
        <f t="shared" si="3"/>
        <v>71.400000000000006</v>
      </c>
      <c r="U6" s="35">
        <f t="shared" si="3"/>
        <v>6723</v>
      </c>
      <c r="V6" s="35">
        <f t="shared" si="3"/>
        <v>18.16</v>
      </c>
      <c r="W6" s="35">
        <f t="shared" si="3"/>
        <v>370.21</v>
      </c>
      <c r="X6" s="36">
        <f>IF(X7="",NA(),X7)</f>
        <v>87.31</v>
      </c>
      <c r="Y6" s="36">
        <f t="shared" ref="Y6:AG6" si="4">IF(Y7="",NA(),Y7)</f>
        <v>104.57</v>
      </c>
      <c r="Z6" s="36">
        <f t="shared" si="4"/>
        <v>97.33</v>
      </c>
      <c r="AA6" s="36">
        <f t="shared" si="4"/>
        <v>98.63</v>
      </c>
      <c r="AB6" s="36">
        <f t="shared" si="4"/>
        <v>97.91</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412.97</v>
      </c>
      <c r="AU6" s="36">
        <f t="shared" ref="AU6:BC6" si="6">IF(AU7="",NA(),AU7)</f>
        <v>276.3</v>
      </c>
      <c r="AV6" s="36">
        <f t="shared" si="6"/>
        <v>241.39</v>
      </c>
      <c r="AW6" s="36">
        <f t="shared" si="6"/>
        <v>241.2</v>
      </c>
      <c r="AX6" s="36">
        <f t="shared" si="6"/>
        <v>242.9</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407.36</v>
      </c>
      <c r="BF6" s="36">
        <f t="shared" ref="BF6:BN6" si="7">IF(BF7="",NA(),BF7)</f>
        <v>379.43</v>
      </c>
      <c r="BG6" s="36">
        <f t="shared" si="7"/>
        <v>414.57</v>
      </c>
      <c r="BH6" s="36">
        <f t="shared" si="7"/>
        <v>405.48</v>
      </c>
      <c r="BI6" s="36">
        <f t="shared" si="7"/>
        <v>412.97</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82.3</v>
      </c>
      <c r="BQ6" s="36">
        <f t="shared" ref="BQ6:BY6" si="8">IF(BQ7="",NA(),BQ7)</f>
        <v>98.39</v>
      </c>
      <c r="BR6" s="36">
        <f t="shared" si="8"/>
        <v>90.08</v>
      </c>
      <c r="BS6" s="36">
        <f t="shared" si="8"/>
        <v>87.44</v>
      </c>
      <c r="BT6" s="36">
        <f t="shared" si="8"/>
        <v>88.49</v>
      </c>
      <c r="BU6" s="36">
        <f t="shared" si="8"/>
        <v>92.76</v>
      </c>
      <c r="BV6" s="36">
        <f t="shared" si="8"/>
        <v>93.28</v>
      </c>
      <c r="BW6" s="36">
        <f t="shared" si="8"/>
        <v>87.51</v>
      </c>
      <c r="BX6" s="36">
        <f t="shared" si="8"/>
        <v>84.77</v>
      </c>
      <c r="BY6" s="36">
        <f t="shared" si="8"/>
        <v>87.11</v>
      </c>
      <c r="BZ6" s="35" t="str">
        <f>IF(BZ7="","",IF(BZ7="-","【-】","【"&amp;SUBSTITUTE(TEXT(BZ7,"#,##0.00"),"-","△")&amp;"】"))</f>
        <v>【103.24】</v>
      </c>
      <c r="CA6" s="36">
        <f>IF(CA7="",NA(),CA7)</f>
        <v>188.51</v>
      </c>
      <c r="CB6" s="36">
        <f t="shared" ref="CB6:CJ6" si="9">IF(CB7="",NA(),CB7)</f>
        <v>162.5</v>
      </c>
      <c r="CC6" s="36">
        <f t="shared" si="9"/>
        <v>172.61</v>
      </c>
      <c r="CD6" s="36">
        <f t="shared" si="9"/>
        <v>178.32</v>
      </c>
      <c r="CE6" s="36">
        <f t="shared" si="9"/>
        <v>174.4</v>
      </c>
      <c r="CF6" s="36">
        <f t="shared" si="9"/>
        <v>208.67</v>
      </c>
      <c r="CG6" s="36">
        <f t="shared" si="9"/>
        <v>208.29</v>
      </c>
      <c r="CH6" s="36">
        <f t="shared" si="9"/>
        <v>218.42</v>
      </c>
      <c r="CI6" s="36">
        <f t="shared" si="9"/>
        <v>227.27</v>
      </c>
      <c r="CJ6" s="36">
        <f t="shared" si="9"/>
        <v>223.98</v>
      </c>
      <c r="CK6" s="35" t="str">
        <f>IF(CK7="","",IF(CK7="-","【-】","【"&amp;SUBSTITUTE(TEXT(CK7,"#,##0.00"),"-","△")&amp;"】"))</f>
        <v>【168.38】</v>
      </c>
      <c r="CL6" s="36">
        <f>IF(CL7="",NA(),CL7)</f>
        <v>36.17</v>
      </c>
      <c r="CM6" s="36">
        <f t="shared" ref="CM6:CU6" si="10">IF(CM7="",NA(),CM7)</f>
        <v>36.840000000000003</v>
      </c>
      <c r="CN6" s="36">
        <f t="shared" si="10"/>
        <v>35.42</v>
      </c>
      <c r="CO6" s="36">
        <f t="shared" si="10"/>
        <v>35.54</v>
      </c>
      <c r="CP6" s="36">
        <f t="shared" si="10"/>
        <v>34.46</v>
      </c>
      <c r="CQ6" s="36">
        <f t="shared" si="10"/>
        <v>49.08</v>
      </c>
      <c r="CR6" s="36">
        <f t="shared" si="10"/>
        <v>49.32</v>
      </c>
      <c r="CS6" s="36">
        <f t="shared" si="10"/>
        <v>50.24</v>
      </c>
      <c r="CT6" s="36">
        <f t="shared" si="10"/>
        <v>50.29</v>
      </c>
      <c r="CU6" s="36">
        <f t="shared" si="10"/>
        <v>49.64</v>
      </c>
      <c r="CV6" s="35" t="str">
        <f>IF(CV7="","",IF(CV7="-","【-】","【"&amp;SUBSTITUTE(TEXT(CV7,"#,##0.00"),"-","△")&amp;"】"))</f>
        <v>【60.00】</v>
      </c>
      <c r="CW6" s="36">
        <f>IF(CW7="",NA(),CW7)</f>
        <v>73.010000000000005</v>
      </c>
      <c r="CX6" s="36">
        <f t="shared" ref="CX6:DF6" si="11">IF(CX7="",NA(),CX7)</f>
        <v>71.709999999999994</v>
      </c>
      <c r="CY6" s="36">
        <f t="shared" si="11"/>
        <v>72.44</v>
      </c>
      <c r="CZ6" s="36">
        <f t="shared" si="11"/>
        <v>72.290000000000006</v>
      </c>
      <c r="DA6" s="36">
        <f t="shared" si="11"/>
        <v>72.150000000000006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52.81</v>
      </c>
      <c r="DI6" s="36">
        <f t="shared" ref="DI6:DQ6" si="12">IF(DI7="",NA(),DI7)</f>
        <v>54.36</v>
      </c>
      <c r="DJ6" s="36">
        <f t="shared" si="12"/>
        <v>54.34</v>
      </c>
      <c r="DK6" s="36">
        <f t="shared" si="12"/>
        <v>55.57</v>
      </c>
      <c r="DL6" s="36">
        <f t="shared" si="12"/>
        <v>56.88</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223026</v>
      </c>
      <c r="D7" s="38">
        <v>46</v>
      </c>
      <c r="E7" s="38">
        <v>1</v>
      </c>
      <c r="F7" s="38">
        <v>0</v>
      </c>
      <c r="G7" s="38">
        <v>1</v>
      </c>
      <c r="H7" s="38" t="s">
        <v>92</v>
      </c>
      <c r="I7" s="38" t="s">
        <v>93</v>
      </c>
      <c r="J7" s="38" t="s">
        <v>94</v>
      </c>
      <c r="K7" s="38" t="s">
        <v>95</v>
      </c>
      <c r="L7" s="38" t="s">
        <v>96</v>
      </c>
      <c r="M7" s="38" t="s">
        <v>97</v>
      </c>
      <c r="N7" s="39" t="s">
        <v>98</v>
      </c>
      <c r="O7" s="39">
        <v>58.35</v>
      </c>
      <c r="P7" s="39">
        <v>94.82</v>
      </c>
      <c r="Q7" s="39">
        <v>2640</v>
      </c>
      <c r="R7" s="39">
        <v>7189</v>
      </c>
      <c r="S7" s="39">
        <v>100.69</v>
      </c>
      <c r="T7" s="39">
        <v>71.400000000000006</v>
      </c>
      <c r="U7" s="39">
        <v>6723</v>
      </c>
      <c r="V7" s="39">
        <v>18.16</v>
      </c>
      <c r="W7" s="39">
        <v>370.21</v>
      </c>
      <c r="X7" s="39">
        <v>87.31</v>
      </c>
      <c r="Y7" s="39">
        <v>104.57</v>
      </c>
      <c r="Z7" s="39">
        <v>97.33</v>
      </c>
      <c r="AA7" s="39">
        <v>98.63</v>
      </c>
      <c r="AB7" s="39">
        <v>97.91</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412.97</v>
      </c>
      <c r="AU7" s="39">
        <v>276.3</v>
      </c>
      <c r="AV7" s="39">
        <v>241.39</v>
      </c>
      <c r="AW7" s="39">
        <v>241.2</v>
      </c>
      <c r="AX7" s="39">
        <v>242.9</v>
      </c>
      <c r="AY7" s="39">
        <v>416.14</v>
      </c>
      <c r="AZ7" s="39">
        <v>371.89</v>
      </c>
      <c r="BA7" s="39">
        <v>293.23</v>
      </c>
      <c r="BB7" s="39">
        <v>300.14</v>
      </c>
      <c r="BC7" s="39">
        <v>301.04000000000002</v>
      </c>
      <c r="BD7" s="39">
        <v>264.97000000000003</v>
      </c>
      <c r="BE7" s="39">
        <v>407.36</v>
      </c>
      <c r="BF7" s="39">
        <v>379.43</v>
      </c>
      <c r="BG7" s="39">
        <v>414.57</v>
      </c>
      <c r="BH7" s="39">
        <v>405.48</v>
      </c>
      <c r="BI7" s="39">
        <v>412.97</v>
      </c>
      <c r="BJ7" s="39">
        <v>487.22</v>
      </c>
      <c r="BK7" s="39">
        <v>483.11</v>
      </c>
      <c r="BL7" s="39">
        <v>542.29999999999995</v>
      </c>
      <c r="BM7" s="39">
        <v>566.65</v>
      </c>
      <c r="BN7" s="39">
        <v>551.62</v>
      </c>
      <c r="BO7" s="39">
        <v>266.61</v>
      </c>
      <c r="BP7" s="39">
        <v>82.3</v>
      </c>
      <c r="BQ7" s="39">
        <v>98.39</v>
      </c>
      <c r="BR7" s="39">
        <v>90.08</v>
      </c>
      <c r="BS7" s="39">
        <v>87.44</v>
      </c>
      <c r="BT7" s="39">
        <v>88.49</v>
      </c>
      <c r="BU7" s="39">
        <v>92.76</v>
      </c>
      <c r="BV7" s="39">
        <v>93.28</v>
      </c>
      <c r="BW7" s="39">
        <v>87.51</v>
      </c>
      <c r="BX7" s="39">
        <v>84.77</v>
      </c>
      <c r="BY7" s="39">
        <v>87.11</v>
      </c>
      <c r="BZ7" s="39">
        <v>103.24</v>
      </c>
      <c r="CA7" s="39">
        <v>188.51</v>
      </c>
      <c r="CB7" s="39">
        <v>162.5</v>
      </c>
      <c r="CC7" s="39">
        <v>172.61</v>
      </c>
      <c r="CD7" s="39">
        <v>178.32</v>
      </c>
      <c r="CE7" s="39">
        <v>174.4</v>
      </c>
      <c r="CF7" s="39">
        <v>208.67</v>
      </c>
      <c r="CG7" s="39">
        <v>208.29</v>
      </c>
      <c r="CH7" s="39">
        <v>218.42</v>
      </c>
      <c r="CI7" s="39">
        <v>227.27</v>
      </c>
      <c r="CJ7" s="39">
        <v>223.98</v>
      </c>
      <c r="CK7" s="39">
        <v>168.38</v>
      </c>
      <c r="CL7" s="39">
        <v>36.17</v>
      </c>
      <c r="CM7" s="39">
        <v>36.840000000000003</v>
      </c>
      <c r="CN7" s="39">
        <v>35.42</v>
      </c>
      <c r="CO7" s="39">
        <v>35.54</v>
      </c>
      <c r="CP7" s="39">
        <v>34.46</v>
      </c>
      <c r="CQ7" s="39">
        <v>49.08</v>
      </c>
      <c r="CR7" s="39">
        <v>49.32</v>
      </c>
      <c r="CS7" s="39">
        <v>50.24</v>
      </c>
      <c r="CT7" s="39">
        <v>50.29</v>
      </c>
      <c r="CU7" s="39">
        <v>49.64</v>
      </c>
      <c r="CV7" s="39">
        <v>60</v>
      </c>
      <c r="CW7" s="39">
        <v>73.010000000000005</v>
      </c>
      <c r="CX7" s="39">
        <v>71.709999999999994</v>
      </c>
      <c r="CY7" s="39">
        <v>72.44</v>
      </c>
      <c r="CZ7" s="39">
        <v>72.290000000000006</v>
      </c>
      <c r="DA7" s="39">
        <v>72.150000000000006</v>
      </c>
      <c r="DB7" s="39">
        <v>79.3</v>
      </c>
      <c r="DC7" s="39">
        <v>79.34</v>
      </c>
      <c r="DD7" s="39">
        <v>78.650000000000006</v>
      </c>
      <c r="DE7" s="39">
        <v>77.73</v>
      </c>
      <c r="DF7" s="39">
        <v>78.09</v>
      </c>
      <c r="DG7" s="39">
        <v>89.8</v>
      </c>
      <c r="DH7" s="39">
        <v>52.81</v>
      </c>
      <c r="DI7" s="39">
        <v>54.36</v>
      </c>
      <c r="DJ7" s="39">
        <v>54.34</v>
      </c>
      <c r="DK7" s="39">
        <v>55.57</v>
      </c>
      <c r="DL7" s="39">
        <v>56.88</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