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報告\R2報告\2021.01.13【1_29（金）厳守】公営企業に係る「経営比較分析表」の公表について\"/>
    </mc:Choice>
  </mc:AlternateContent>
  <workbookProtection workbookAlgorithmName="SHA-512" workbookHashValue="yQy8RemiaK0thzxOXiz4jGfe1qpjciTrd82YVrAyLNjUWQzn6817WKfyJaUO7VoMfI0PE03RnYfI43URZL4+yQ==" workbookSaltValue="WTTlQD+NToFadg8tHdaP2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N11" i="4"/>
  <c r="LK10" i="5"/>
  <c r="JV10" i="5"/>
  <c r="IG10" i="5"/>
  <c r="GR10" i="5"/>
  <c r="FD10" i="5"/>
  <c r="DO10" i="5"/>
  <c r="BY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FX18" i="5"/>
  <c r="FT18" i="5"/>
  <c r="FV12" i="5"/>
  <c r="FW18" i="5"/>
  <c r="FU12" i="5"/>
  <c r="FV18" i="5"/>
  <c r="FX12" i="5"/>
  <c r="FT12" i="5"/>
  <c r="FU18" i="5"/>
  <c r="FW12" i="5"/>
</calcChain>
</file>

<file path=xl/sharedStrings.xml><?xml version="1.0" encoding="utf-8"?>
<sst xmlns="http://schemas.openxmlformats.org/spreadsheetml/2006/main" count="995" uniqueCount="267">
  <si>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</si>
  <si>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</si>
  <si>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</si>
  <si>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</si>
  <si>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</si>
  <si>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</si>
  <si>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</si>
  <si>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</si>
  <si>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</si>
  <si>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</si>
  <si>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</si>
  <si>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</si>
  <si>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</si>
  <si>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</si>
  <si>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</si>
  <si>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</si>
  <si>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</si>
  <si>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</si>
  <si>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</si>
  <si>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</si>
  <si>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</si>
  <si>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</si>
  <si>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</si>
  <si>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</si>
  <si>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</si>
  <si>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</si>
  <si>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</si>
  <si>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</si>
  <si>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</si>
  <si>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</si>
  <si>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</si>
  <si>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</si>
  <si>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</si>
  <si>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</si>
  <si>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</si>
  <si>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</si>
  <si>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</si>
  <si>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</si>
  <si>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</si>
  <si>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</si>
  <si>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</si>
  <si>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</si>
  <si>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</si>
  <si>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</si>
  <si>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</si>
  <si>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</si>
  <si>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</si>
  <si>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</si>
  <si>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</si>
  <si>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</si>
  <si>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</si>
  <si>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</si>
  <si>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</si>
  <si>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</si>
  <si>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</si>
  <si>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</si>
  <si>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</si>
  <si>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</si>
  <si>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</si>
  <si>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</si>
  <si>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</si>
  <si>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</si>
  <si>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</si>
  <si>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</si>
  <si>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</si>
  <si>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</si>
  <si>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</si>
  <si>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</si>
  <si>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</si>
  <si>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</si>
  <si>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</si>
  <si>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</si>
  <si>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</si>
  <si>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</si>
  <si>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</si>
  <si>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</si>
  <si>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</si>
  <si>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</si>
  <si>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</si>
  <si>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</si>
  <si>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</si>
  <si>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</si>
  <si>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</si>
  <si>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</si>
  <si>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</si>
  <si>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</si>
  <si>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</si>
  <si>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</si>
  <si>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</si>
  <si>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</si>
  <si>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</si>
  <si>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</si>
  <si>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</si>
  <si>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</si>
  <si>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</si>
  <si>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</si>
  <si>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</si>
  <si>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</si>
  <si>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</si>
  <si>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</si>
  <si>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</si>
  <si>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</si>
  <si>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</si>
  <si>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</si>
  <si>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</si>
  <si>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</si>
  <si>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</si>
  <si>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</si>
  <si>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</si>
  <si>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</si>
  <si>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</si>
  <si>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</si>
  <si>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</si>
  <si>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</si>
  <si>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</si>
  <si>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</si>
  <si>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</si>
  <si>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</si>
  <si>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</si>
  <si>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223018</t>
  </si>
  <si>
    <t>47</t>
  </si>
  <si>
    <t>04</t>
  </si>
  <si>
    <t>0</t>
  </si>
  <si>
    <t>000</t>
  </si>
  <si>
    <t>静岡県　東伊豆町</t>
  </si>
  <si>
    <t>法非適用</t>
  </si>
  <si>
    <t>電気事業</t>
  </si>
  <si>
    <t>非設置</t>
  </si>
  <si>
    <t>該当数値なし</t>
  </si>
  <si>
    <t>-</t>
  </si>
  <si>
    <t>令和6年2月29日　東伊豆町風力発電所</t>
  </si>
  <si>
    <t>無</t>
  </si>
  <si>
    <t>東京電力エナジーパートナー株式会社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</si>
  <si>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</si>
  <si>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</si>
  <si>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</si>
  <si>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</si>
  <si>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</si>
  <si>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</si>
  <si>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</si>
  <si>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</si>
  <si>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</si>
  <si>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</si>
  <si>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</si>
  <si>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</si>
  <si>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</si>
  <si>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</si>
  <si>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</si>
  <si>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</si>
  <si>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</si>
  <si>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</si>
  <si>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</si>
  <si>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</si>
  <si>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</si>
  <si>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</si>
  <si>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</si>
  <si>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</si>
  <si>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</si>
  <si>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</si>
  <si>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</si>
  <si>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</si>
  <si>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</si>
  <si>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</si>
  <si>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</si>
  <si>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</si>
  <si>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</si>
  <si>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</si>
  <si>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</si>
  <si>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</si>
  <si>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</si>
  <si>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</si>
  <si>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</si>
  <si>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</si>
  <si>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</si>
  <si>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</si>
  <si>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</si>
  <si>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</si>
  <si>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</si>
  <si>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</si>
  <si>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</si>
  <si>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</si>
  <si>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</si>
  <si>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</si>
  <si>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</si>
  <si>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</si>
  <si>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</si>
  <si>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</si>
  <si>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</si>
  <si>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</si>
  <si>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</si>
  <si>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</si>
  <si>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</si>
  <si>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</si>
  <si>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</si>
  <si>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</si>
  <si>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</si>
  <si>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</si>
  <si>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</si>
  <si>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</si>
  <si>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</si>
  <si>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</si>
  <si>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</si>
  <si>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</si>
  <si>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</si>
  <si>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</si>
  <si>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</si>
  <si>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</si>
  <si>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</si>
  <si>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</si>
  <si>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</si>
  <si>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</si>
  <si>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</si>
  <si>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</si>
  <si>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</si>
  <si>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</si>
  <si>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</si>
  <si>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</si>
  <si>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</si>
  <si>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</si>
  <si>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</si>
  <si>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</si>
  <si>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</si>
  <si>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</si>
  <si>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</si>
  <si>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</si>
  <si>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</si>
  <si>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</si>
  <si>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</si>
  <si>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</si>
  <si>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</si>
  <si>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</si>
  <si>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</si>
  <si>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</si>
  <si>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</si>
  <si>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</si>
  <si>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</si>
  <si>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</si>
  <si>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</si>
  <si>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</si>
  <si>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</si>
  <si>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</si>
  <si>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</si>
  <si>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</si>
  <si>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</si>
  <si>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</si>
  <si>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</si>
  <si>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</si>
  <si>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</si>
  <si>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</si>
  <si>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</si>
  <si>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</si>
  <si>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</si>
  <si>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</si>
  <si>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</si>
  <si>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</si>
  <si>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</si>
  <si>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</si>
  <si>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</si>
  <si>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</si>
  <si>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</si>
  <si>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</si>
  <si>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</si>
  <si>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</si>
  <si>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R1年度は、前年度に引き続き風車3機中2機が故障しており、1機のみ稼働している状態であった。前年度は落雷のため稼働していた1機も約2ヶ月間停止していたが、R1年度は、比較的安定稼働していたため、年間発電電力量は前年度比105%となった。
また、稼働している1機について大きな故障も発生しなかったため、修繕費比率は前年度比7.8ポイント減少し、供給原価も34,109.2円の減少となった。
この結果、営業収支は前年度比23.8ポイントの改善が見られるものの、前年度と同様に赤字となっている。
EBITDA及び収益的収支比率については、前年度に比べ減少しているが、前年度は一般会計より繰入をしている影響があるため、実質的には前年度と比べ経営の状況は改善の傾向にある。</t>
    <rPh sb="2" eb="4">
      <t>ネンド</t>
    </rPh>
    <rPh sb="6" eb="9">
      <t>ゼンネンド</t>
    </rPh>
    <rPh sb="10" eb="11">
      <t>ヒ</t>
    </rPh>
    <rPh sb="12" eb="13">
      <t>ツヅ</t>
    </rPh>
    <rPh sb="22" eb="24">
      <t>コショウ</t>
    </rPh>
    <rPh sb="39" eb="41">
      <t>ジョウタイ</t>
    </rPh>
    <rPh sb="46" eb="49">
      <t>ゼンネンド</t>
    </rPh>
    <rPh sb="55" eb="57">
      <t>カドウ</t>
    </rPh>
    <rPh sb="83" eb="86">
      <t>ヒカクテキ</t>
    </rPh>
    <rPh sb="86" eb="88">
      <t>アンテイ</t>
    </rPh>
    <rPh sb="88" eb="90">
      <t>カドウ</t>
    </rPh>
    <rPh sb="122" eb="124">
      <t>カドウ</t>
    </rPh>
    <rPh sb="129" eb="130">
      <t>キ</t>
    </rPh>
    <rPh sb="134" eb="135">
      <t>オオ</t>
    </rPh>
    <rPh sb="137" eb="139">
      <t>コショウ</t>
    </rPh>
    <rPh sb="140" eb="142">
      <t>ハッセイ</t>
    </rPh>
    <rPh sb="167" eb="169">
      <t>ゲンショウ</t>
    </rPh>
    <rPh sb="217" eb="219">
      <t>カイゼン</t>
    </rPh>
    <rPh sb="220" eb="221">
      <t>ミ</t>
    </rPh>
    <rPh sb="228" eb="231">
      <t>ゼンネンド</t>
    </rPh>
    <rPh sb="232" eb="234">
      <t>ドウヨウ</t>
    </rPh>
    <rPh sb="235" eb="237">
      <t>アカジ</t>
    </rPh>
    <rPh sb="251" eb="252">
      <t>オヨ</t>
    </rPh>
    <phoneticPr fontId="5"/>
  </si>
  <si>
    <t>R1年度は前年度に引き続き風車3機中1機が稼働している状況であったが、大きな故障がなく、比較的安定稼働していたため、設備利用率は前年度と比べ0.2ポイント増加となった。稼働していない2機については故障した部品調達に長期間を要し復旧費用が高額になることから停止している。
R1年度は風車3機中1機の比較的安定稼働の中、営業収支が赤字となったため、黒字化にはさらなる安定稼働が必要となるが、運転開始から16年が経過し経年劣化による修繕費が大幅に増加するようであれば大幅な赤字となるリスクがある。</t>
    <rPh sb="5" eb="8">
      <t>ゼンネンド</t>
    </rPh>
    <rPh sb="9" eb="10">
      <t>ヒ</t>
    </rPh>
    <rPh sb="11" eb="12">
      <t>ツヅ</t>
    </rPh>
    <rPh sb="35" eb="36">
      <t>オオ</t>
    </rPh>
    <rPh sb="38" eb="40">
      <t>コショウ</t>
    </rPh>
    <rPh sb="44" eb="47">
      <t>ヒカクテキ</t>
    </rPh>
    <rPh sb="47" eb="49">
      <t>アンテイ</t>
    </rPh>
    <rPh sb="49" eb="51">
      <t>カドウ</t>
    </rPh>
    <rPh sb="77" eb="79">
      <t>ゾウカ</t>
    </rPh>
    <rPh sb="151" eb="153">
      <t>アンテイ</t>
    </rPh>
    <rPh sb="153" eb="155">
      <t>カドウ</t>
    </rPh>
    <rPh sb="156" eb="157">
      <t>ナカ</t>
    </rPh>
    <rPh sb="163" eb="165">
      <t>アカジ</t>
    </rPh>
    <rPh sb="172" eb="175">
      <t>クロジカ</t>
    </rPh>
    <rPh sb="181" eb="183">
      <t>アンテイ</t>
    </rPh>
    <rPh sb="183" eb="185">
      <t>カドウ</t>
    </rPh>
    <rPh sb="186" eb="188">
      <t>ヒツヨウ</t>
    </rPh>
    <rPh sb="230" eb="232">
      <t>オオハバ</t>
    </rPh>
    <phoneticPr fontId="5"/>
  </si>
  <si>
    <t>当該施設は運転から16年が経過しており、経年劣化による故障が増加傾向にある。現在、当該施設の事業継承に向けて民間企業と共同検証をしており、風況観測塔を現地に設置し、風況観測データの解析後、事業計画を作成して町に提示、承認を受けてから本格的に土地利用申請、工事等の事業準備を開始する予定となっている。
また、上記共同検証の結果がどうなるかに関わらず、近年の稼働状況、耐用年数（17年）を踏まえ、メンテナンスを強化するとともに、R3年度には事業の廃止、風力発電施設の解体について検討を進めている。</t>
    <rPh sb="169" eb="170">
      <t>カカ</t>
    </rPh>
    <rPh sb="214" eb="216">
      <t>ネンド</t>
    </rPh>
    <rPh sb="224" eb="226">
      <t>フウリョク</t>
    </rPh>
    <rPh sb="226" eb="228">
      <t>ハツデン</t>
    </rPh>
    <rPh sb="228" eb="230">
      <t>シセツ</t>
    </rPh>
    <rPh sb="231" eb="233">
      <t>カイタイ</t>
    </rPh>
    <phoneticPr fontId="5"/>
  </si>
  <si>
    <t>電気事業により生じた利益は、将来の施設修繕等に充てるための基金へ積み立て、一般会計に繰り出し、環境関係事業に活用及び次年度会計への繰越を行っている。R1年度については、一般会計への繰り出しは行っていない。今後も事業運営に必要な財源を確保しつつ、一般会計への繰り出しを通じて環境関係事業の充実に努める方針としている。
基金積立　566,000円
繰越金　　 1,527,254円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</si>
</sst>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96.7</c:v>
                </c:pt>
                <c:pt idx="1">
                  <c:v>44.8</c:v>
                </c:pt>
                <c:pt idx="2">
                  <c:v>100</c:v>
                </c:pt>
                <c:pt idx="3">
                  <c:v>113.7</c:v>
                </c:pt>
                <c:pt idx="4">
                  <c:v>104.8</c:v>
                </c:pt>
              </c:numCache>
            </c:numRef>
          </c:val>
          <c:extLst>
            <c:ext xmlns:c16="http://schemas.microsoft.com/office/drawing/2014/chart" uri="{C3380CC4-5D6E-409C-BE32-E72D297353CC}">
              <c16:uniqueId val="{00000000-E390-4886-8D1C-966046D35C45}"/>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E390-4886-8D1C-966046D35C4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390-4886-8D1C-966046D35C45}"/>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C8C-40BA-8398-F3E82942B129}"/>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3C8C-40BA-8398-F3E82942B129}"/>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9-4048-8A9A-3E3B6ADEA85C}"/>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9-4048-8A9A-3E3B6ADEA85C}"/>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9-435B-9BA5-240F88527208}"/>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9-435B-9BA5-240F88527208}"/>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809-403A-925B-24E732EDEFDE}"/>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09-403A-925B-24E732EDEFDE}"/>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31-46D8-A8CF-63498FB6A00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31-46D8-A8CF-63498FB6A00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8D-40B3-906F-2BD9EDD48293}"/>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8D-40B3-906F-2BD9EDD48293}"/>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E9-411F-96FE-98A26D734CED}"/>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E9-411F-96FE-98A26D734CED}"/>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D3-414F-AF76-8F7F708684B7}"/>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D3-414F-AF76-8F7F708684B7}"/>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34-42AF-83AB-2BD4376E252B}"/>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4-42AF-83AB-2BD4376E252B}"/>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D5-4F67-B13B-DD51549C2F99}"/>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D5-4F67-B13B-DD51549C2F99}"/>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212.3</c:v>
                </c:pt>
                <c:pt idx="1">
                  <c:v>78.099999999999994</c:v>
                </c:pt>
                <c:pt idx="2">
                  <c:v>245</c:v>
                </c:pt>
                <c:pt idx="3">
                  <c:v>75</c:v>
                </c:pt>
                <c:pt idx="4">
                  <c:v>98.8</c:v>
                </c:pt>
              </c:numCache>
            </c:numRef>
          </c:val>
          <c:extLst>
            <c:ext xmlns:c16="http://schemas.microsoft.com/office/drawing/2014/chart" uri="{C3380CC4-5D6E-409C-BE32-E72D297353CC}">
              <c16:uniqueId val="{00000000-C2A0-4DF5-B456-07B71AF9FB96}"/>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C2A0-4DF5-B456-07B71AF9FB9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2A0-4DF5-B456-07B71AF9FB96}"/>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8-4CB5-8A64-4EDB33FB4A06}"/>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8-4CB5-8A64-4EDB33FB4A06}"/>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18</c:v>
                </c:pt>
                <c:pt idx="1">
                  <c:v>9.6999999999999993</c:v>
                </c:pt>
                <c:pt idx="2">
                  <c:v>13</c:v>
                </c:pt>
                <c:pt idx="3">
                  <c:v>5.0999999999999996</c:v>
                </c:pt>
                <c:pt idx="4">
                  <c:v>5.3</c:v>
                </c:pt>
              </c:numCache>
            </c:numRef>
          </c:val>
          <c:extLst>
            <c:ext xmlns:c16="http://schemas.microsoft.com/office/drawing/2014/chart" uri="{C3380CC4-5D6E-409C-BE32-E72D297353CC}">
              <c16:uniqueId val="{00000000-6138-4E28-9982-488ACD3B23B7}"/>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6138-4E28-9982-488ACD3B23B7}"/>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3.8</c:v>
                </c:pt>
                <c:pt idx="1">
                  <c:v>4.9000000000000004</c:v>
                </c:pt>
                <c:pt idx="2">
                  <c:v>8.5</c:v>
                </c:pt>
                <c:pt idx="3">
                  <c:v>14.6</c:v>
                </c:pt>
                <c:pt idx="4">
                  <c:v>6.8</c:v>
                </c:pt>
              </c:numCache>
            </c:numRef>
          </c:val>
          <c:extLst>
            <c:ext xmlns:c16="http://schemas.microsoft.com/office/drawing/2014/chart" uri="{C3380CC4-5D6E-409C-BE32-E72D297353CC}">
              <c16:uniqueId val="{00000000-00C7-4F6E-BA73-87E14F4905B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00C7-4F6E-BA73-87E14F4905B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128.5</c:v>
                </c:pt>
                <c:pt idx="1">
                  <c:v>161</c:v>
                </c:pt>
                <c:pt idx="2">
                  <c:v>53.3</c:v>
                </c:pt>
                <c:pt idx="3">
                  <c:v>0</c:v>
                </c:pt>
                <c:pt idx="4">
                  <c:v>0</c:v>
                </c:pt>
              </c:numCache>
            </c:numRef>
          </c:val>
          <c:extLst>
            <c:ext xmlns:c16="http://schemas.microsoft.com/office/drawing/2014/chart" uri="{C3380CC4-5D6E-409C-BE32-E72D297353CC}">
              <c16:uniqueId val="{00000000-70E8-44FD-97F6-30D1F6D83C36}"/>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70E8-44FD-97F6-30D1F6D83C36}"/>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B9-472D-B299-5D303881F39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B9-472D-B299-5D303881F39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AA-43CB-AF66-B4D162938FB9}"/>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9AAA-43CB-AF66-B4D162938FB9}"/>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ED-4B59-9A85-1CED69F3B345}"/>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ED-4B59-9A85-1CED69F3B345}"/>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4-44D7-9CDA-524331B83ABA}"/>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4-44D7-9CDA-524331B83ABA}"/>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E5-46B8-B2E9-54A2BA3AE8D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E5-46B8-B2E9-54A2BA3AE8D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6D-4BCA-B5D2-355D9313AFA9}"/>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6D-4BCA-B5D2-355D9313AFA9}"/>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D3B-4C0E-9B7F-20694E09A1A0}"/>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3B-4C0E-9B7F-20694E09A1A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D3B-4C0E-9B7F-20694E09A1A0}"/>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8-49F4-BADE-D9DF18D9F796}"/>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8-49F4-BADE-D9DF18D9F796}"/>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20705.900000000001</c:v>
                </c:pt>
                <c:pt idx="1">
                  <c:v>44726.400000000001</c:v>
                </c:pt>
                <c:pt idx="2">
                  <c:v>20816.5</c:v>
                </c:pt>
                <c:pt idx="3">
                  <c:v>54495.6</c:v>
                </c:pt>
                <c:pt idx="4">
                  <c:v>20386.400000000001</c:v>
                </c:pt>
              </c:numCache>
            </c:numRef>
          </c:val>
          <c:extLst>
            <c:ext xmlns:c16="http://schemas.microsoft.com/office/drawing/2014/chart" uri="{C3380CC4-5D6E-409C-BE32-E72D297353CC}">
              <c16:uniqueId val="{00000000-E4B6-40DE-A21E-4E4DB0013876}"/>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E4B6-40DE-A21E-4E4DB0013876}"/>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22666</c:v>
                </c:pt>
                <c:pt idx="1">
                  <c:v>-10604</c:v>
                </c:pt>
                <c:pt idx="2">
                  <c:v>24507</c:v>
                </c:pt>
                <c:pt idx="3">
                  <c:v>2629</c:v>
                </c:pt>
                <c:pt idx="4">
                  <c:v>817</c:v>
                </c:pt>
              </c:numCache>
            </c:numRef>
          </c:val>
          <c:extLst>
            <c:ext xmlns:c16="http://schemas.microsoft.com/office/drawing/2014/chart" uri="{C3380CC4-5D6E-409C-BE32-E72D297353CC}">
              <c16:uniqueId val="{00000000-7FBA-4479-A374-A99B4E251952}"/>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7FBA-4479-A374-A99B4E251952}"/>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18</c:v>
                </c:pt>
                <c:pt idx="1">
                  <c:v>9.6999999999999993</c:v>
                </c:pt>
                <c:pt idx="2">
                  <c:v>13</c:v>
                </c:pt>
                <c:pt idx="3">
                  <c:v>5.0999999999999996</c:v>
                </c:pt>
                <c:pt idx="4">
                  <c:v>5.3</c:v>
                </c:pt>
              </c:numCache>
            </c:numRef>
          </c:val>
          <c:extLst>
            <c:ext xmlns:c16="http://schemas.microsoft.com/office/drawing/2014/chart" uri="{C3380CC4-5D6E-409C-BE32-E72D297353CC}">
              <c16:uniqueId val="{00000000-874E-4A81-AE9E-CA9681A99D5D}"/>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874E-4A81-AE9E-CA9681A99D5D}"/>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3.8</c:v>
                </c:pt>
                <c:pt idx="1">
                  <c:v>4.9000000000000004</c:v>
                </c:pt>
                <c:pt idx="2">
                  <c:v>8.5</c:v>
                </c:pt>
                <c:pt idx="3">
                  <c:v>14.6</c:v>
                </c:pt>
                <c:pt idx="4">
                  <c:v>6.8</c:v>
                </c:pt>
              </c:numCache>
            </c:numRef>
          </c:val>
          <c:extLst>
            <c:ext xmlns:c16="http://schemas.microsoft.com/office/drawing/2014/chart" uri="{C3380CC4-5D6E-409C-BE32-E72D297353CC}">
              <c16:uniqueId val="{00000000-8D17-49BF-80A8-5A6F225AA39A}"/>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8D17-49BF-80A8-5A6F225AA39A}"/>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128.5</c:v>
                </c:pt>
                <c:pt idx="1">
                  <c:v>161</c:v>
                </c:pt>
                <c:pt idx="2">
                  <c:v>53.3</c:v>
                </c:pt>
                <c:pt idx="3">
                  <c:v>0</c:v>
                </c:pt>
                <c:pt idx="4">
                  <c:v>0</c:v>
                </c:pt>
              </c:numCache>
            </c:numRef>
          </c:val>
          <c:extLst>
            <c:ext xmlns:c16="http://schemas.microsoft.com/office/drawing/2014/chart" uri="{C3380CC4-5D6E-409C-BE32-E72D297353CC}">
              <c16:uniqueId val="{00000000-E489-4838-B61E-EBD8DD6EEC10}"/>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E489-4838-B61E-EBD8DD6EEC10}"/>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E97-45E5-84AD-B30A2D8BC5F4}"/>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97-45E5-84AD-B30A2D8BC5F4}"/>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7"/>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48"/>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3"/>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4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43"/>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50"/>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50"/>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50"/>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50"/>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51"/>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51"/>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Q1" zoomScale="70" zoomScaleNormal="70" workbookViewId="0">
      <selection activeCell="AB1" sqref="AB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静岡県　東伊豆町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266</v>
      </c>
      <c r="T3" s="179"/>
      <c r="U3" s="179"/>
      <c r="V3" s="179"/>
      <c r="W3" s="179"/>
      <c r="X3" s="179"/>
      <c r="Y3" s="179"/>
      <c r="Z3" s="179"/>
      <c r="AA3" s="179"/>
      <c r="AB3" s="179"/>
      <c r="AC3" s="179"/>
      <c r="AD3" s="179"/>
      <c r="AE3" s="179"/>
      <c r="AF3" s="179"/>
      <c r="AG3" s="179"/>
      <c r="AH3" s="180"/>
      <c r="AI3" s="1"/>
      <c r="AJ3" s="1"/>
      <c r="AK3" s="112" t="s">
        <v>263</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130</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132</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f>データ!AG6</f>
        <v>2843</v>
      </c>
      <c r="G14" s="151"/>
      <c r="H14" s="150">
        <f>データ!AH6</f>
        <v>1529</v>
      </c>
      <c r="I14" s="151"/>
      <c r="J14" s="150">
        <f>データ!AI6</f>
        <v>2055</v>
      </c>
      <c r="K14" s="151"/>
      <c r="L14" s="150">
        <f>データ!AJ6</f>
        <v>797</v>
      </c>
      <c r="M14" s="151"/>
      <c r="N14" s="152">
        <f>データ!AK6</f>
        <v>836</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2843</v>
      </c>
      <c r="G16" s="146"/>
      <c r="H16" s="146">
        <f>データ!AR6</f>
        <v>1529</v>
      </c>
      <c r="I16" s="146"/>
      <c r="J16" s="146">
        <f>データ!AS6</f>
        <v>2055</v>
      </c>
      <c r="K16" s="146"/>
      <c r="L16" s="146">
        <f>データ!AT6</f>
        <v>797</v>
      </c>
      <c r="M16" s="146"/>
      <c r="N16" s="138">
        <f>データ!AU6</f>
        <v>836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15484</v>
      </c>
      <c r="J19" s="136"/>
      <c r="K19" s="136"/>
      <c r="L19" s="136">
        <f>データ!AX6</f>
        <v>15484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264</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265</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（最大出力合計1,800kW）</v>
      </c>
      <c r="D123" s="5" t="str">
        <f>データ!EX9</f>
        <v>（最大出力合計-kW）</v>
      </c>
      <c r="E123" s="5" t="str">
        <f>データ!GW9</f>
        <v>（最大出力合計-kW）</v>
      </c>
      <c r="F123" s="5" t="str">
        <f>データ!IV9</f>
        <v>（最大出力合計1,800kW）</v>
      </c>
      <c r="G123" s="5" t="str">
        <f>データ!KU9</f>
        <v>（最大出力合計-kW）</v>
      </c>
    </row>
  </sheetData>
  <sheetProtection algorithmName="SHA-512" hashValue="CSye21YVkLhnFWU0M/qk3BVJNsK8x4hqH+HiWYowCR70RM5hArTiYwjtgSpSz6V0JrI0OjqNJaHqClE901m0Ew==" saltValue="ccM6amw1Ki6tPS4NHtZjF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4" x14ac:dyDescent="0.15">
      <c r="A6" s="49" t="s">
        <v>117</v>
      </c>
      <c r="B6" s="67" t="str">
        <f>B7</f>
        <v>2019</v>
      </c>
      <c r="C6" s="67" t="str">
        <f t="shared" ref="C6:AX6" si="6">C7</f>
        <v>223018</v>
      </c>
      <c r="D6" s="67" t="str">
        <f t="shared" si="6"/>
        <v>47</v>
      </c>
      <c r="E6" s="67" t="str">
        <f t="shared" si="6"/>
        <v>04</v>
      </c>
      <c r="F6" s="67" t="str">
        <f t="shared" si="6"/>
        <v>0</v>
      </c>
      <c r="G6" s="67" t="str">
        <f t="shared" si="6"/>
        <v>000</v>
      </c>
      <c r="H6" s="67" t="str">
        <f t="shared" si="6"/>
        <v>静岡県　東伊豆町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令和6年2月29日　東伊豆町風力発電所</v>
      </c>
      <c r="S6" s="71" t="str">
        <f t="shared" si="6"/>
        <v>令和6年2月29日　東伊豆町風力発電所</v>
      </c>
      <c r="T6" s="67" t="str">
        <f t="shared" si="6"/>
        <v>無</v>
      </c>
      <c r="U6" s="71" t="str">
        <f t="shared" si="6"/>
        <v>東京電力エナジーパートナー株式会社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2843</v>
      </c>
      <c r="AH6" s="69">
        <f t="shared" si="6"/>
        <v>1529</v>
      </c>
      <c r="AI6" s="69">
        <f t="shared" si="6"/>
        <v>2055</v>
      </c>
      <c r="AJ6" s="69">
        <f t="shared" si="6"/>
        <v>797</v>
      </c>
      <c r="AK6" s="69">
        <f t="shared" si="6"/>
        <v>836</v>
      </c>
      <c r="AL6" s="69" t="str">
        <f t="shared" si="6"/>
        <v>-</v>
      </c>
      <c r="AM6" s="69" t="str">
        <f t="shared" si="6"/>
        <v>-</v>
      </c>
      <c r="AN6" s="69" t="str">
        <f t="shared" si="6"/>
        <v>-</v>
      </c>
      <c r="AO6" s="69" t="str">
        <f t="shared" si="6"/>
        <v>-</v>
      </c>
      <c r="AP6" s="69" t="str">
        <f t="shared" si="6"/>
        <v>-</v>
      </c>
      <c r="AQ6" s="69">
        <f t="shared" si="6"/>
        <v>2843</v>
      </c>
      <c r="AR6" s="69">
        <f t="shared" si="6"/>
        <v>1529</v>
      </c>
      <c r="AS6" s="69">
        <f t="shared" si="6"/>
        <v>2055</v>
      </c>
      <c r="AT6" s="69">
        <f t="shared" si="6"/>
        <v>797</v>
      </c>
      <c r="AU6" s="69">
        <f t="shared" si="6"/>
        <v>836</v>
      </c>
      <c r="AV6" s="69" t="str">
        <f t="shared" si="6"/>
        <v>-</v>
      </c>
      <c r="AW6" s="69">
        <f t="shared" si="6"/>
        <v>15484</v>
      </c>
      <c r="AX6" s="69">
        <f t="shared" si="6"/>
        <v>15484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118</v>
      </c>
      <c r="C7" s="77" t="s">
        <v>119</v>
      </c>
      <c r="D7" s="77" t="s">
        <v>120</v>
      </c>
      <c r="E7" s="77" t="s">
        <v>121</v>
      </c>
      <c r="F7" s="77" t="s">
        <v>122</v>
      </c>
      <c r="G7" s="77" t="s">
        <v>123</v>
      </c>
      <c r="H7" s="77" t="s">
        <v>124</v>
      </c>
      <c r="I7" s="77" t="s">
        <v>125</v>
      </c>
      <c r="J7" s="77" t="s">
        <v>126</v>
      </c>
      <c r="K7" s="77" t="s">
        <v>127</v>
      </c>
      <c r="L7" s="78" t="s">
        <v>128</v>
      </c>
      <c r="M7" s="79" t="s">
        <v>129</v>
      </c>
      <c r="N7" s="79" t="s">
        <v>129</v>
      </c>
      <c r="O7" s="80">
        <v>1</v>
      </c>
      <c r="P7" s="80" t="s">
        <v>129</v>
      </c>
      <c r="Q7" s="80" t="s">
        <v>129</v>
      </c>
      <c r="R7" s="81" t="s">
        <v>130</v>
      </c>
      <c r="S7" s="81" t="s">
        <v>130</v>
      </c>
      <c r="T7" s="82" t="s">
        <v>131</v>
      </c>
      <c r="U7" s="81" t="s">
        <v>132</v>
      </c>
      <c r="V7" s="78" t="s">
        <v>129</v>
      </c>
      <c r="W7" s="80" t="s">
        <v>129</v>
      </c>
      <c r="X7" s="80" t="s">
        <v>129</v>
      </c>
      <c r="Y7" s="80" t="s">
        <v>129</v>
      </c>
      <c r="Z7" s="80" t="s">
        <v>129</v>
      </c>
      <c r="AA7" s="80" t="s">
        <v>129</v>
      </c>
      <c r="AB7" s="80" t="s">
        <v>129</v>
      </c>
      <c r="AC7" s="80" t="s">
        <v>129</v>
      </c>
      <c r="AD7" s="80" t="s">
        <v>129</v>
      </c>
      <c r="AE7" s="80" t="s">
        <v>129</v>
      </c>
      <c r="AF7" s="80" t="s">
        <v>129</v>
      </c>
      <c r="AG7" s="80">
        <v>2843</v>
      </c>
      <c r="AH7" s="80">
        <v>1529</v>
      </c>
      <c r="AI7" s="80">
        <v>2055</v>
      </c>
      <c r="AJ7" s="80">
        <v>797</v>
      </c>
      <c r="AK7" s="80">
        <v>836</v>
      </c>
      <c r="AL7" s="80" t="s">
        <v>129</v>
      </c>
      <c r="AM7" s="80" t="s">
        <v>129</v>
      </c>
      <c r="AN7" s="80" t="s">
        <v>129</v>
      </c>
      <c r="AO7" s="80" t="s">
        <v>129</v>
      </c>
      <c r="AP7" s="80" t="s">
        <v>129</v>
      </c>
      <c r="AQ7" s="80">
        <v>2843</v>
      </c>
      <c r="AR7" s="80">
        <v>1529</v>
      </c>
      <c r="AS7" s="80">
        <v>2055</v>
      </c>
      <c r="AT7" s="80">
        <v>797</v>
      </c>
      <c r="AU7" s="80">
        <v>836</v>
      </c>
      <c r="AV7" s="80" t="s">
        <v>129</v>
      </c>
      <c r="AW7" s="80">
        <v>15484</v>
      </c>
      <c r="AX7" s="80">
        <v>15484</v>
      </c>
      <c r="AY7" s="83">
        <v>96.7</v>
      </c>
      <c r="AZ7" s="83">
        <v>44.8</v>
      </c>
      <c r="BA7" s="83">
        <v>100</v>
      </c>
      <c r="BB7" s="83">
        <v>113.7</v>
      </c>
      <c r="BC7" s="83">
        <v>104.8</v>
      </c>
      <c r="BD7" s="83">
        <v>118.8</v>
      </c>
      <c r="BE7" s="83">
        <v>88.8</v>
      </c>
      <c r="BF7" s="83">
        <v>121.3</v>
      </c>
      <c r="BG7" s="83">
        <v>123.2</v>
      </c>
      <c r="BH7" s="83">
        <v>134.69999999999999</v>
      </c>
      <c r="BI7" s="83">
        <v>100</v>
      </c>
      <c r="BJ7" s="83">
        <v>212.3</v>
      </c>
      <c r="BK7" s="83">
        <v>78.099999999999994</v>
      </c>
      <c r="BL7" s="83">
        <v>245</v>
      </c>
      <c r="BM7" s="83">
        <v>75</v>
      </c>
      <c r="BN7" s="83">
        <v>98.8</v>
      </c>
      <c r="BO7" s="83">
        <v>255.4</v>
      </c>
      <c r="BP7" s="83">
        <v>269.8</v>
      </c>
      <c r="BQ7" s="83">
        <v>247.9</v>
      </c>
      <c r="BR7" s="83">
        <v>240.1</v>
      </c>
      <c r="BS7" s="83">
        <v>255.5</v>
      </c>
      <c r="BT7" s="83">
        <v>100</v>
      </c>
      <c r="BU7" s="83" t="s">
        <v>129</v>
      </c>
      <c r="BV7" s="83" t="s">
        <v>129</v>
      </c>
      <c r="BW7" s="83" t="s">
        <v>129</v>
      </c>
      <c r="BX7" s="83" t="s">
        <v>129</v>
      </c>
      <c r="BY7" s="83" t="s">
        <v>129</v>
      </c>
      <c r="BZ7" s="83" t="s">
        <v>129</v>
      </c>
      <c r="CA7" s="83" t="s">
        <v>129</v>
      </c>
      <c r="CB7" s="83" t="s">
        <v>129</v>
      </c>
      <c r="CC7" s="83" t="s">
        <v>129</v>
      </c>
      <c r="CD7" s="83" t="s">
        <v>129</v>
      </c>
      <c r="CE7" s="83" t="s">
        <v>129</v>
      </c>
      <c r="CF7" s="83">
        <v>20705.900000000001</v>
      </c>
      <c r="CG7" s="83">
        <v>44726.400000000001</v>
      </c>
      <c r="CH7" s="83">
        <v>20816.5</v>
      </c>
      <c r="CI7" s="83">
        <v>54495.6</v>
      </c>
      <c r="CJ7" s="83">
        <v>20386.400000000001</v>
      </c>
      <c r="CK7" s="83">
        <v>18815.8</v>
      </c>
      <c r="CL7" s="83">
        <v>22847.9</v>
      </c>
      <c r="CM7" s="83">
        <v>19199</v>
      </c>
      <c r="CN7" s="83">
        <v>19830.400000000001</v>
      </c>
      <c r="CO7" s="83">
        <v>19066.3</v>
      </c>
      <c r="CP7" s="80">
        <v>22666</v>
      </c>
      <c r="CQ7" s="80">
        <v>-10604</v>
      </c>
      <c r="CR7" s="80">
        <v>24507</v>
      </c>
      <c r="CS7" s="80">
        <v>2629</v>
      </c>
      <c r="CT7" s="80">
        <v>817</v>
      </c>
      <c r="CU7" s="80">
        <v>37685</v>
      </c>
      <c r="CV7" s="80">
        <v>2390</v>
      </c>
      <c r="CW7" s="80">
        <v>32739</v>
      </c>
      <c r="CX7" s="80">
        <v>34140</v>
      </c>
      <c r="CY7" s="80">
        <v>33434</v>
      </c>
      <c r="CZ7" s="80">
        <v>1800</v>
      </c>
      <c r="DA7" s="83">
        <v>18</v>
      </c>
      <c r="DB7" s="83">
        <v>9.6999999999999993</v>
      </c>
      <c r="DC7" s="83">
        <v>13</v>
      </c>
      <c r="DD7" s="83">
        <v>5.0999999999999996</v>
      </c>
      <c r="DE7" s="83">
        <v>5.3</v>
      </c>
      <c r="DF7" s="83">
        <v>32.4</v>
      </c>
      <c r="DG7" s="83">
        <v>36.4</v>
      </c>
      <c r="DH7" s="83">
        <v>31.6</v>
      </c>
      <c r="DI7" s="83">
        <v>31.6</v>
      </c>
      <c r="DJ7" s="83">
        <v>30.1</v>
      </c>
      <c r="DK7" s="83">
        <v>3.8</v>
      </c>
      <c r="DL7" s="83">
        <v>4.9000000000000004</v>
      </c>
      <c r="DM7" s="83">
        <v>8.5</v>
      </c>
      <c r="DN7" s="83">
        <v>14.6</v>
      </c>
      <c r="DO7" s="83">
        <v>6.8</v>
      </c>
      <c r="DP7" s="83">
        <v>10.1</v>
      </c>
      <c r="DQ7" s="83">
        <v>8.3000000000000007</v>
      </c>
      <c r="DR7" s="83">
        <v>7.1</v>
      </c>
      <c r="DS7" s="83">
        <v>7.3</v>
      </c>
      <c r="DT7" s="83">
        <v>5.4</v>
      </c>
      <c r="DU7" s="83">
        <v>128.5</v>
      </c>
      <c r="DV7" s="83">
        <v>161</v>
      </c>
      <c r="DW7" s="83">
        <v>53.3</v>
      </c>
      <c r="DX7" s="83">
        <v>0</v>
      </c>
      <c r="DY7" s="83">
        <v>0</v>
      </c>
      <c r="DZ7" s="83">
        <v>106.3</v>
      </c>
      <c r="EA7" s="83">
        <v>110.5</v>
      </c>
      <c r="EB7" s="83">
        <v>156.5</v>
      </c>
      <c r="EC7" s="83">
        <v>157.6</v>
      </c>
      <c r="ED7" s="83">
        <v>173.7</v>
      </c>
      <c r="EE7" s="83" t="s">
        <v>129</v>
      </c>
      <c r="EF7" s="83" t="s">
        <v>129</v>
      </c>
      <c r="EG7" s="83" t="s">
        <v>129</v>
      </c>
      <c r="EH7" s="83" t="s">
        <v>129</v>
      </c>
      <c r="EI7" s="83" t="s">
        <v>129</v>
      </c>
      <c r="EJ7" s="83" t="s">
        <v>129</v>
      </c>
      <c r="EK7" s="83" t="s">
        <v>129</v>
      </c>
      <c r="EL7" s="83" t="s">
        <v>129</v>
      </c>
      <c r="EM7" s="83" t="s">
        <v>129</v>
      </c>
      <c r="EN7" s="83" t="s">
        <v>129</v>
      </c>
      <c r="EO7" s="83">
        <v>100</v>
      </c>
      <c r="EP7" s="83">
        <v>100</v>
      </c>
      <c r="EQ7" s="83">
        <v>100</v>
      </c>
      <c r="ER7" s="83">
        <v>100</v>
      </c>
      <c r="ES7" s="83">
        <v>100</v>
      </c>
      <c r="ET7" s="83">
        <v>71</v>
      </c>
      <c r="EU7" s="83">
        <v>74.2</v>
      </c>
      <c r="EV7" s="83">
        <v>86.8</v>
      </c>
      <c r="EW7" s="83">
        <v>82.8</v>
      </c>
      <c r="EX7" s="83">
        <v>82.6</v>
      </c>
      <c r="EY7" s="80" t="s">
        <v>129</v>
      </c>
      <c r="EZ7" s="83" t="s">
        <v>129</v>
      </c>
      <c r="FA7" s="83" t="s">
        <v>129</v>
      </c>
      <c r="FB7" s="83" t="s">
        <v>129</v>
      </c>
      <c r="FC7" s="83" t="s">
        <v>129</v>
      </c>
      <c r="FD7" s="83" t="s">
        <v>129</v>
      </c>
      <c r="FE7" s="83">
        <v>61.8</v>
      </c>
      <c r="FF7" s="83">
        <v>61.6</v>
      </c>
      <c r="FG7" s="83">
        <v>57.7</v>
      </c>
      <c r="FH7" s="83">
        <v>57.6</v>
      </c>
      <c r="FI7" s="83">
        <v>60.4</v>
      </c>
      <c r="FJ7" s="83" t="s">
        <v>129</v>
      </c>
      <c r="FK7" s="83" t="s">
        <v>129</v>
      </c>
      <c r="FL7" s="83" t="s">
        <v>129</v>
      </c>
      <c r="FM7" s="83" t="s">
        <v>129</v>
      </c>
      <c r="FN7" s="83" t="s">
        <v>129</v>
      </c>
      <c r="FO7" s="83">
        <v>8.6999999999999993</v>
      </c>
      <c r="FP7" s="83">
        <v>6.4</v>
      </c>
      <c r="FQ7" s="83">
        <v>5.4</v>
      </c>
      <c r="FR7" s="83">
        <v>8.6999999999999993</v>
      </c>
      <c r="FS7" s="83">
        <v>16.5</v>
      </c>
      <c r="FT7" s="83" t="s">
        <v>129</v>
      </c>
      <c r="FU7" s="83" t="s">
        <v>129</v>
      </c>
      <c r="FV7" s="83" t="s">
        <v>129</v>
      </c>
      <c r="FW7" s="83" t="s">
        <v>129</v>
      </c>
      <c r="FX7" s="83" t="s">
        <v>129</v>
      </c>
      <c r="FY7" s="83">
        <v>351.4</v>
      </c>
      <c r="FZ7" s="83">
        <v>390.3</v>
      </c>
      <c r="GA7" s="83">
        <v>394.9</v>
      </c>
      <c r="GB7" s="83">
        <v>375</v>
      </c>
      <c r="GC7" s="83">
        <v>314.5</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t="s">
        <v>129</v>
      </c>
      <c r="GR7" s="83" t="s">
        <v>129</v>
      </c>
      <c r="GS7" s="83">
        <v>80.599999999999994</v>
      </c>
      <c r="GT7" s="83">
        <v>85.6</v>
      </c>
      <c r="GU7" s="83">
        <v>92</v>
      </c>
      <c r="GV7" s="83">
        <v>94.7</v>
      </c>
      <c r="GW7" s="83">
        <v>96</v>
      </c>
      <c r="GX7" s="80" t="s">
        <v>129</v>
      </c>
      <c r="GY7" s="83" t="s">
        <v>129</v>
      </c>
      <c r="GZ7" s="83" t="s">
        <v>129</v>
      </c>
      <c r="HA7" s="83" t="s">
        <v>129</v>
      </c>
      <c r="HB7" s="83" t="s">
        <v>129</v>
      </c>
      <c r="HC7" s="83" t="s">
        <v>129</v>
      </c>
      <c r="HD7" s="83">
        <v>46.6</v>
      </c>
      <c r="HE7" s="83">
        <v>53.5</v>
      </c>
      <c r="HF7" s="83">
        <v>67.599999999999994</v>
      </c>
      <c r="HG7" s="83">
        <v>67.8</v>
      </c>
      <c r="HH7" s="83">
        <v>71</v>
      </c>
      <c r="HI7" s="83" t="s">
        <v>129</v>
      </c>
      <c r="HJ7" s="83" t="s">
        <v>129</v>
      </c>
      <c r="HK7" s="83" t="s">
        <v>129</v>
      </c>
      <c r="HL7" s="83" t="s">
        <v>129</v>
      </c>
      <c r="HM7" s="83" t="s">
        <v>129</v>
      </c>
      <c r="HN7" s="83">
        <v>8.8000000000000007</v>
      </c>
      <c r="HO7" s="83">
        <v>5.5</v>
      </c>
      <c r="HP7" s="83">
        <v>0</v>
      </c>
      <c r="HQ7" s="83">
        <v>0.6</v>
      </c>
      <c r="HR7" s="83">
        <v>0.2</v>
      </c>
      <c r="HS7" s="83" t="s">
        <v>129</v>
      </c>
      <c r="HT7" s="83" t="s">
        <v>129</v>
      </c>
      <c r="HU7" s="83" t="s">
        <v>129</v>
      </c>
      <c r="HV7" s="83" t="s">
        <v>129</v>
      </c>
      <c r="HW7" s="83" t="s">
        <v>129</v>
      </c>
      <c r="HX7" s="83">
        <v>13.4</v>
      </c>
      <c r="HY7" s="83">
        <v>0.5</v>
      </c>
      <c r="HZ7" s="83">
        <v>25.6</v>
      </c>
      <c r="IA7" s="83">
        <v>43.5</v>
      </c>
      <c r="IB7" s="83">
        <v>42.8</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47.3</v>
      </c>
      <c r="IS7" s="83">
        <v>43.2</v>
      </c>
      <c r="IT7" s="83">
        <v>49.1</v>
      </c>
      <c r="IU7" s="83">
        <v>33.799999999999997</v>
      </c>
      <c r="IV7" s="83">
        <v>24</v>
      </c>
      <c r="IW7" s="80">
        <v>1800</v>
      </c>
      <c r="IX7" s="83">
        <v>18</v>
      </c>
      <c r="IY7" s="83">
        <v>9.6999999999999993</v>
      </c>
      <c r="IZ7" s="83">
        <v>13</v>
      </c>
      <c r="JA7" s="83">
        <v>5.0999999999999996</v>
      </c>
      <c r="JB7" s="83">
        <v>5.3</v>
      </c>
      <c r="JC7" s="83">
        <v>13.7</v>
      </c>
      <c r="JD7" s="83">
        <v>16.5</v>
      </c>
      <c r="JE7" s="83">
        <v>15</v>
      </c>
      <c r="JF7" s="83">
        <v>12.8</v>
      </c>
      <c r="JG7" s="83">
        <v>11.1</v>
      </c>
      <c r="JH7" s="83">
        <v>3.8</v>
      </c>
      <c r="JI7" s="83">
        <v>4.9000000000000004</v>
      </c>
      <c r="JJ7" s="83">
        <v>8.5</v>
      </c>
      <c r="JK7" s="83">
        <v>14.6</v>
      </c>
      <c r="JL7" s="83">
        <v>6.8</v>
      </c>
      <c r="JM7" s="83">
        <v>40</v>
      </c>
      <c r="JN7" s="83">
        <v>39.700000000000003</v>
      </c>
      <c r="JO7" s="83">
        <v>37.5</v>
      </c>
      <c r="JP7" s="83">
        <v>37.299999999999997</v>
      </c>
      <c r="JQ7" s="83">
        <v>26</v>
      </c>
      <c r="JR7" s="83">
        <v>128.5</v>
      </c>
      <c r="JS7" s="83">
        <v>161</v>
      </c>
      <c r="JT7" s="83">
        <v>53.3</v>
      </c>
      <c r="JU7" s="83">
        <v>0</v>
      </c>
      <c r="JV7" s="83">
        <v>0</v>
      </c>
      <c r="JW7" s="83">
        <v>102.9</v>
      </c>
      <c r="JX7" s="83">
        <v>51.8</v>
      </c>
      <c r="JY7" s="83">
        <v>34.200000000000003</v>
      </c>
      <c r="JZ7" s="83">
        <v>85.9</v>
      </c>
      <c r="KA7" s="83">
        <v>409.1</v>
      </c>
      <c r="KB7" s="83" t="s">
        <v>129</v>
      </c>
      <c r="KC7" s="83" t="s">
        <v>129</v>
      </c>
      <c r="KD7" s="83" t="s">
        <v>129</v>
      </c>
      <c r="KE7" s="83" t="s">
        <v>129</v>
      </c>
      <c r="KF7" s="83" t="s">
        <v>129</v>
      </c>
      <c r="KG7" s="83" t="s">
        <v>129</v>
      </c>
      <c r="KH7" s="83" t="s">
        <v>129</v>
      </c>
      <c r="KI7" s="83" t="s">
        <v>129</v>
      </c>
      <c r="KJ7" s="83" t="s">
        <v>129</v>
      </c>
      <c r="KK7" s="83" t="s">
        <v>129</v>
      </c>
      <c r="KL7" s="83">
        <v>100</v>
      </c>
      <c r="KM7" s="83">
        <v>100</v>
      </c>
      <c r="KN7" s="83">
        <v>100</v>
      </c>
      <c r="KO7" s="83">
        <v>100</v>
      </c>
      <c r="KP7" s="83">
        <v>100</v>
      </c>
      <c r="KQ7" s="83">
        <v>96</v>
      </c>
      <c r="KR7" s="83">
        <v>97.5</v>
      </c>
      <c r="KS7" s="83">
        <v>96.6</v>
      </c>
      <c r="KT7" s="83">
        <v>84</v>
      </c>
      <c r="KU7" s="83">
        <v>95.9</v>
      </c>
      <c r="KV7" s="80" t="s">
        <v>129</v>
      </c>
      <c r="KW7" s="83" t="s">
        <v>129</v>
      </c>
      <c r="KX7" s="83" t="s">
        <v>129</v>
      </c>
      <c r="KY7" s="83" t="s">
        <v>129</v>
      </c>
      <c r="KZ7" s="83" t="s">
        <v>129</v>
      </c>
      <c r="LA7" s="83" t="s">
        <v>129</v>
      </c>
      <c r="LB7" s="83">
        <v>12</v>
      </c>
      <c r="LC7" s="83">
        <v>14.5</v>
      </c>
      <c r="LD7" s="83">
        <v>14.9</v>
      </c>
      <c r="LE7" s="83">
        <v>15.3</v>
      </c>
      <c r="LF7" s="83">
        <v>14.9</v>
      </c>
      <c r="LG7" s="83" t="s">
        <v>129</v>
      </c>
      <c r="LH7" s="83" t="s">
        <v>129</v>
      </c>
      <c r="LI7" s="83" t="s">
        <v>129</v>
      </c>
      <c r="LJ7" s="83" t="s">
        <v>129</v>
      </c>
      <c r="LK7" s="83" t="s">
        <v>129</v>
      </c>
      <c r="LL7" s="83">
        <v>0.3</v>
      </c>
      <c r="LM7" s="83">
        <v>0.3</v>
      </c>
      <c r="LN7" s="83">
        <v>0.3</v>
      </c>
      <c r="LO7" s="83">
        <v>0.7</v>
      </c>
      <c r="LP7" s="83">
        <v>0.4</v>
      </c>
      <c r="LQ7" s="83" t="s">
        <v>129</v>
      </c>
      <c r="LR7" s="83" t="s">
        <v>129</v>
      </c>
      <c r="LS7" s="83" t="s">
        <v>129</v>
      </c>
      <c r="LT7" s="83" t="s">
        <v>129</v>
      </c>
      <c r="LU7" s="83" t="s">
        <v>129</v>
      </c>
      <c r="LV7" s="83">
        <v>207.5</v>
      </c>
      <c r="LW7" s="83">
        <v>189.5</v>
      </c>
      <c r="LX7" s="83">
        <v>172</v>
      </c>
      <c r="LY7" s="83">
        <v>151.69999999999999</v>
      </c>
      <c r="LZ7" s="83">
        <v>138.1</v>
      </c>
      <c r="MA7" s="83" t="s">
        <v>129</v>
      </c>
      <c r="MB7" s="83" t="s">
        <v>129</v>
      </c>
      <c r="MC7" s="83" t="s">
        <v>129</v>
      </c>
      <c r="MD7" s="83" t="s">
        <v>129</v>
      </c>
      <c r="ME7" s="83" t="s">
        <v>129</v>
      </c>
      <c r="MF7" s="83" t="s">
        <v>129</v>
      </c>
      <c r="MG7" s="83" t="s">
        <v>129</v>
      </c>
      <c r="MH7" s="83" t="s">
        <v>129</v>
      </c>
      <c r="MI7" s="83" t="s">
        <v>129</v>
      </c>
      <c r="MJ7" s="83" t="s">
        <v>129</v>
      </c>
      <c r="MK7" s="83" t="s">
        <v>129</v>
      </c>
      <c r="ML7" s="83" t="s">
        <v>129</v>
      </c>
      <c r="MM7" s="83" t="s">
        <v>129</v>
      </c>
      <c r="MN7" s="83" t="s">
        <v>129</v>
      </c>
      <c r="MO7" s="83" t="s">
        <v>129</v>
      </c>
      <c r="MP7" s="83">
        <v>98.1</v>
      </c>
      <c r="MQ7" s="83">
        <v>98.7</v>
      </c>
      <c r="MR7" s="83">
        <v>98.2</v>
      </c>
      <c r="MS7" s="83">
        <v>98.7</v>
      </c>
      <c r="MT7" s="83">
        <v>98.8</v>
      </c>
      <c r="MU7" s="83" t="s">
        <v>129</v>
      </c>
      <c r="MV7" s="83" t="s">
        <v>129</v>
      </c>
      <c r="MW7" s="83" t="s">
        <v>129</v>
      </c>
      <c r="MX7" s="83" t="s">
        <v>129</v>
      </c>
      <c r="MY7" s="83" t="s">
        <v>129</v>
      </c>
      <c r="MZ7" s="83" t="s">
        <v>129</v>
      </c>
      <c r="NA7" s="83" t="s">
        <v>129</v>
      </c>
      <c r="NB7" s="83" t="s">
        <v>129</v>
      </c>
      <c r="NC7" s="83">
        <v>1</v>
      </c>
      <c r="ND7" s="83">
        <v>1</v>
      </c>
      <c r="NE7" s="83">
        <v>1</v>
      </c>
      <c r="NF7" s="83">
        <v>1</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1</v>
      </c>
      <c r="IY8" s="87" t="s">
        <v>133</v>
      </c>
      <c r="IZ8" s="85"/>
      <c r="JA8" s="85"/>
      <c r="JB8" s="85"/>
      <c r="JC8" s="85"/>
      <c r="JD8" s="86"/>
      <c r="JE8" s="85"/>
      <c r="JF8" s="85"/>
      <c r="JG8" s="85" t="str">
        <f>JH4</f>
        <v>修繕費比率（％）</v>
      </c>
      <c r="JH8" s="85" t="b">
        <f>IF(SUM($O$7,$NC$7:$NF$7)=0,FALSE,TRUE)</f>
        <v>1</v>
      </c>
      <c r="JI8" s="87" t="s">
        <v>133</v>
      </c>
      <c r="JJ8" s="85"/>
      <c r="JK8" s="85"/>
      <c r="JL8" s="85"/>
      <c r="JM8" s="85"/>
      <c r="JN8" s="85"/>
      <c r="JO8" s="86"/>
      <c r="JP8" s="85"/>
      <c r="JQ8" s="85" t="str">
        <f>JR4</f>
        <v>企業債残高対料金収入比率（％）</v>
      </c>
      <c r="JR8" s="85" t="b">
        <f>IF(SUM($O$7,$NC$7:$NF$7)=0,FALSE,TRUE)</f>
        <v>1</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1</v>
      </c>
      <c r="KM8" s="87" t="s">
        <v>133</v>
      </c>
      <c r="KN8" s="85"/>
      <c r="KO8" s="85"/>
      <c r="KP8" s="85"/>
      <c r="KQ8" s="84"/>
      <c r="KR8" s="84"/>
      <c r="KS8" s="84"/>
      <c r="KT8" s="84"/>
      <c r="KU8" s="85" t="str">
        <f>KV5</f>
        <v>最大出力合計</v>
      </c>
      <c r="KV8" s="85" t="str">
        <f>KW4</f>
        <v>設備利用率（％）</v>
      </c>
      <c r="KW8" s="85" t="b">
        <f>IF(SUM($P$7,$NG$7:$NJ$7)=0,FALSE,TRUE)</f>
        <v>0</v>
      </c>
      <c r="KX8" s="87" t="s">
        <v>133</v>
      </c>
      <c r="KY8" s="85"/>
      <c r="KZ8" s="85"/>
      <c r="LA8" s="85"/>
      <c r="LB8" s="85"/>
      <c r="LC8" s="86"/>
      <c r="LD8" s="85"/>
      <c r="LE8" s="85"/>
      <c r="LF8" s="85" t="str">
        <f>LG4</f>
        <v>修繕費比率（％）</v>
      </c>
      <c r="LG8" s="85" t="b">
        <f>IF(SUM($P$7,$NG$7:$NJ$7)=0,FALSE,TRUE)</f>
        <v>0</v>
      </c>
      <c r="LH8" s="87" t="s">
        <v>133</v>
      </c>
      <c r="LI8" s="85"/>
      <c r="LJ8" s="85"/>
      <c r="LK8" s="85"/>
      <c r="LL8" s="85"/>
      <c r="LM8" s="85"/>
      <c r="LN8" s="86"/>
      <c r="LO8" s="85"/>
      <c r="LP8" s="85" t="str">
        <f>LQ4</f>
        <v>企業債残高対料金収入比率（％）</v>
      </c>
      <c r="LQ8" s="85" t="b">
        <f>IF(SUM($P$7,$NG$7:$NJ$7)=0,FALSE,TRUE)</f>
        <v>0</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0</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（最大出力合計1,800kW）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（最大出力合計1,800kW）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96.7</v>
      </c>
      <c r="AZ11" s="95">
        <f>AZ7</f>
        <v>44.8</v>
      </c>
      <c r="BA11" s="95">
        <f>BA7</f>
        <v>100</v>
      </c>
      <c r="BB11" s="95">
        <f>BB7</f>
        <v>113.7</v>
      </c>
      <c r="BC11" s="95">
        <f>BC7</f>
        <v>104.8</v>
      </c>
      <c r="BD11" s="84"/>
      <c r="BE11" s="84"/>
      <c r="BF11" s="84"/>
      <c r="BG11" s="84"/>
      <c r="BH11" s="84"/>
      <c r="BI11" s="94" t="s">
        <v>142</v>
      </c>
      <c r="BJ11" s="95">
        <f>BJ7</f>
        <v>212.3</v>
      </c>
      <c r="BK11" s="95">
        <f>BK7</f>
        <v>78.099999999999994</v>
      </c>
      <c r="BL11" s="95">
        <f>BL7</f>
        <v>245</v>
      </c>
      <c r="BM11" s="95">
        <f>BM7</f>
        <v>75</v>
      </c>
      <c r="BN11" s="95">
        <f>BN7</f>
        <v>98.8</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f>CF7</f>
        <v>20705.900000000001</v>
      </c>
      <c r="CG11" s="95">
        <f>CG7</f>
        <v>44726.400000000001</v>
      </c>
      <c r="CH11" s="95">
        <f>CH7</f>
        <v>20816.5</v>
      </c>
      <c r="CI11" s="95">
        <f>CI7</f>
        <v>54495.6</v>
      </c>
      <c r="CJ11" s="95">
        <f>CJ7</f>
        <v>20386.400000000001</v>
      </c>
      <c r="CK11" s="84"/>
      <c r="CL11" s="84"/>
      <c r="CM11" s="84"/>
      <c r="CN11" s="84"/>
      <c r="CO11" s="94" t="s">
        <v>142</v>
      </c>
      <c r="CP11" s="96">
        <f>CP7</f>
        <v>22666</v>
      </c>
      <c r="CQ11" s="96">
        <f>CQ7</f>
        <v>-10604</v>
      </c>
      <c r="CR11" s="96">
        <f>CR7</f>
        <v>24507</v>
      </c>
      <c r="CS11" s="96">
        <f>CS7</f>
        <v>2629</v>
      </c>
      <c r="CT11" s="96">
        <f>CT7</f>
        <v>817</v>
      </c>
      <c r="CU11" s="84"/>
      <c r="CV11" s="84"/>
      <c r="CW11" s="84"/>
      <c r="CX11" s="84"/>
      <c r="CY11" s="84"/>
      <c r="CZ11" s="94" t="s">
        <v>142</v>
      </c>
      <c r="DA11" s="95">
        <f>DA7</f>
        <v>18</v>
      </c>
      <c r="DB11" s="95">
        <f>DB7</f>
        <v>9.6999999999999993</v>
      </c>
      <c r="DC11" s="95">
        <f>DC7</f>
        <v>13</v>
      </c>
      <c r="DD11" s="95">
        <f>DD7</f>
        <v>5.0999999999999996</v>
      </c>
      <c r="DE11" s="95">
        <f>DE7</f>
        <v>5.3</v>
      </c>
      <c r="DF11" s="84"/>
      <c r="DG11" s="84"/>
      <c r="DH11" s="84"/>
      <c r="DI11" s="84"/>
      <c r="DJ11" s="94" t="s">
        <v>142</v>
      </c>
      <c r="DK11" s="95">
        <f>DK7</f>
        <v>3.8</v>
      </c>
      <c r="DL11" s="95">
        <f>DL7</f>
        <v>4.9000000000000004</v>
      </c>
      <c r="DM11" s="95">
        <f>DM7</f>
        <v>8.5</v>
      </c>
      <c r="DN11" s="95">
        <f>DN7</f>
        <v>14.6</v>
      </c>
      <c r="DO11" s="95">
        <f>DO7</f>
        <v>6.8</v>
      </c>
      <c r="DP11" s="84"/>
      <c r="DQ11" s="84"/>
      <c r="DR11" s="84"/>
      <c r="DS11" s="84"/>
      <c r="DT11" s="94" t="s">
        <v>142</v>
      </c>
      <c r="DU11" s="95">
        <f>DU7</f>
        <v>128.5</v>
      </c>
      <c r="DV11" s="95">
        <f>DV7</f>
        <v>161</v>
      </c>
      <c r="DW11" s="95">
        <f>DW7</f>
        <v>53.3</v>
      </c>
      <c r="DX11" s="95">
        <f>DX7</f>
        <v>0</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142</v>
      </c>
      <c r="EO11" s="95">
        <f>EO7</f>
        <v>100</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142</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18</v>
      </c>
      <c r="IY11" s="95">
        <f>IY7</f>
        <v>9.6999999999999993</v>
      </c>
      <c r="IZ11" s="95">
        <f>IZ7</f>
        <v>13</v>
      </c>
      <c r="JA11" s="95">
        <f>JA7</f>
        <v>5.0999999999999996</v>
      </c>
      <c r="JB11" s="95">
        <f>JB7</f>
        <v>5.3</v>
      </c>
      <c r="JC11" s="84"/>
      <c r="JD11" s="84"/>
      <c r="JE11" s="84"/>
      <c r="JF11" s="84"/>
      <c r="JG11" s="94" t="s">
        <v>142</v>
      </c>
      <c r="JH11" s="95">
        <f>JH7</f>
        <v>3.8</v>
      </c>
      <c r="JI11" s="95">
        <f>JI7</f>
        <v>4.9000000000000004</v>
      </c>
      <c r="JJ11" s="95">
        <f>JJ7</f>
        <v>8.5</v>
      </c>
      <c r="JK11" s="95">
        <f>JK7</f>
        <v>14.6</v>
      </c>
      <c r="JL11" s="95">
        <f>JL7</f>
        <v>6.8</v>
      </c>
      <c r="JM11" s="84"/>
      <c r="JN11" s="84"/>
      <c r="JO11" s="84"/>
      <c r="JP11" s="84"/>
      <c r="JQ11" s="94" t="s">
        <v>142</v>
      </c>
      <c r="JR11" s="95">
        <f>JR7</f>
        <v>128.5</v>
      </c>
      <c r="JS11" s="95">
        <f>JS7</f>
        <v>161</v>
      </c>
      <c r="JT11" s="95">
        <f>JT7</f>
        <v>53.3</v>
      </c>
      <c r="JU11" s="95">
        <f>JU7</f>
        <v>0</v>
      </c>
      <c r="JV11" s="95">
        <f>JV7</f>
        <v>0</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f>KL7</f>
        <v>100</v>
      </c>
      <c r="KM11" s="95">
        <f>KM7</f>
        <v>100</v>
      </c>
      <c r="KN11" s="95">
        <f>KN7</f>
        <v>100</v>
      </c>
      <c r="KO11" s="95">
        <f>KO7</f>
        <v>100</v>
      </c>
      <c r="KP11" s="95">
        <f>KP7</f>
        <v>100</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118.8</v>
      </c>
      <c r="AZ12" s="95">
        <f>BE7</f>
        <v>88.8</v>
      </c>
      <c r="BA12" s="95">
        <f>BF7</f>
        <v>121.3</v>
      </c>
      <c r="BB12" s="95">
        <f>BG7</f>
        <v>123.2</v>
      </c>
      <c r="BC12" s="95">
        <f>BH7</f>
        <v>134.69999999999999</v>
      </c>
      <c r="BD12" s="84"/>
      <c r="BE12" s="84"/>
      <c r="BF12" s="84"/>
      <c r="BG12" s="84"/>
      <c r="BH12" s="84"/>
      <c r="BI12" s="94" t="s">
        <v>144</v>
      </c>
      <c r="BJ12" s="95">
        <f>BO7</f>
        <v>255.4</v>
      </c>
      <c r="BK12" s="95">
        <f>BP7</f>
        <v>269.8</v>
      </c>
      <c r="BL12" s="95">
        <f>BQ7</f>
        <v>247.9</v>
      </c>
      <c r="BM12" s="95">
        <f>BR7</f>
        <v>240.1</v>
      </c>
      <c r="BN12" s="95">
        <f>BS7</f>
        <v>255.5</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18815.8</v>
      </c>
      <c r="CG12" s="95">
        <f>CL7</f>
        <v>22847.9</v>
      </c>
      <c r="CH12" s="95">
        <f>CM7</f>
        <v>19199</v>
      </c>
      <c r="CI12" s="95">
        <f>CN7</f>
        <v>19830.400000000001</v>
      </c>
      <c r="CJ12" s="95">
        <f>CO7</f>
        <v>19066.3</v>
      </c>
      <c r="CK12" s="84"/>
      <c r="CL12" s="84"/>
      <c r="CM12" s="84"/>
      <c r="CN12" s="84"/>
      <c r="CO12" s="94" t="s">
        <v>144</v>
      </c>
      <c r="CP12" s="96">
        <f>CU7</f>
        <v>37685</v>
      </c>
      <c r="CQ12" s="96">
        <f>CV7</f>
        <v>2390</v>
      </c>
      <c r="CR12" s="96">
        <f>CW7</f>
        <v>32739</v>
      </c>
      <c r="CS12" s="96">
        <f>CX7</f>
        <v>34140</v>
      </c>
      <c r="CT12" s="96">
        <f>CY7</f>
        <v>33434</v>
      </c>
      <c r="CU12" s="84"/>
      <c r="CV12" s="84"/>
      <c r="CW12" s="84"/>
      <c r="CX12" s="84"/>
      <c r="CY12" s="84"/>
      <c r="CZ12" s="94" t="s">
        <v>144</v>
      </c>
      <c r="DA12" s="95">
        <f>DF7</f>
        <v>32.4</v>
      </c>
      <c r="DB12" s="95">
        <f>DG7</f>
        <v>36.4</v>
      </c>
      <c r="DC12" s="95">
        <f>DH7</f>
        <v>31.6</v>
      </c>
      <c r="DD12" s="95">
        <f>DI7</f>
        <v>31.6</v>
      </c>
      <c r="DE12" s="95">
        <f>DJ7</f>
        <v>30.1</v>
      </c>
      <c r="DF12" s="84"/>
      <c r="DG12" s="84"/>
      <c r="DH12" s="84"/>
      <c r="DI12" s="84"/>
      <c r="DJ12" s="94" t="s">
        <v>145</v>
      </c>
      <c r="DK12" s="95">
        <f>DP7</f>
        <v>10.1</v>
      </c>
      <c r="DL12" s="95">
        <f>DQ7</f>
        <v>8.3000000000000007</v>
      </c>
      <c r="DM12" s="95">
        <f>DR7</f>
        <v>7.1</v>
      </c>
      <c r="DN12" s="95">
        <f>DS7</f>
        <v>7.3</v>
      </c>
      <c r="DO12" s="95">
        <f>DT7</f>
        <v>5.4</v>
      </c>
      <c r="DP12" s="84"/>
      <c r="DQ12" s="84"/>
      <c r="DR12" s="84"/>
      <c r="DS12" s="84"/>
      <c r="DT12" s="94" t="s">
        <v>144</v>
      </c>
      <c r="DU12" s="95">
        <f>DZ7</f>
        <v>106.3</v>
      </c>
      <c r="DV12" s="95">
        <f>EA7</f>
        <v>110.5</v>
      </c>
      <c r="DW12" s="95">
        <f>EB7</f>
        <v>156.5</v>
      </c>
      <c r="DX12" s="95">
        <f>EC7</f>
        <v>157.6</v>
      </c>
      <c r="DY12" s="95">
        <f>ED7</f>
        <v>173.7</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71</v>
      </c>
      <c r="EP12" s="95">
        <f>EU7</f>
        <v>74.2</v>
      </c>
      <c r="EQ12" s="95">
        <f>EV7</f>
        <v>86.8</v>
      </c>
      <c r="ER12" s="95">
        <f>EW7</f>
        <v>82.8</v>
      </c>
      <c r="ES12" s="95">
        <f>EX7</f>
        <v>82.6</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f>IF($IX$8,JC7,"-")</f>
        <v>13.7</v>
      </c>
      <c r="IY12" s="95">
        <f>IF($IX$8,JD7,"-")</f>
        <v>16.5</v>
      </c>
      <c r="IZ12" s="95">
        <f>IF($IX$8,JE7,"-")</f>
        <v>15</v>
      </c>
      <c r="JA12" s="95">
        <f>IF($IX$8,JF7,"-")</f>
        <v>12.8</v>
      </c>
      <c r="JB12" s="95">
        <f>IF($IX$8,JG7,"-")</f>
        <v>11.1</v>
      </c>
      <c r="JC12" s="84"/>
      <c r="JD12" s="84"/>
      <c r="JE12" s="84"/>
      <c r="JF12" s="84"/>
      <c r="JG12" s="94" t="s">
        <v>144</v>
      </c>
      <c r="JH12" s="95">
        <f>IF($JH$8,JM7,"-")</f>
        <v>40</v>
      </c>
      <c r="JI12" s="95">
        <f>IF($JH$8,JN7,"-")</f>
        <v>39.700000000000003</v>
      </c>
      <c r="JJ12" s="95">
        <f>IF($JH$8,JO7,"-")</f>
        <v>37.5</v>
      </c>
      <c r="JK12" s="95">
        <f>IF($JH$8,JP7,"-")</f>
        <v>37.299999999999997</v>
      </c>
      <c r="JL12" s="95">
        <f>IF($JH$8,JQ7,"-")</f>
        <v>26</v>
      </c>
      <c r="JM12" s="84"/>
      <c r="JN12" s="84"/>
      <c r="JO12" s="84"/>
      <c r="JP12" s="84"/>
      <c r="JQ12" s="94" t="s">
        <v>144</v>
      </c>
      <c r="JR12" s="95">
        <f>IF($JR$8,JW7,"-")</f>
        <v>102.9</v>
      </c>
      <c r="JS12" s="95">
        <f>IF($JR$8,JX7,"-")</f>
        <v>51.8</v>
      </c>
      <c r="JT12" s="95">
        <f>IF($JR$8,JY7,"-")</f>
        <v>34.200000000000003</v>
      </c>
      <c r="JU12" s="95">
        <f>IF($JR$8,JZ7,"-")</f>
        <v>85.9</v>
      </c>
      <c r="JV12" s="95">
        <f>IF($JR$8,KA7,"-")</f>
        <v>409.1</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f>IF($KL$8,KQ7,"-")</f>
        <v>96</v>
      </c>
      <c r="KM12" s="95">
        <f>IF($KL$8,KR7,"-")</f>
        <v>97.5</v>
      </c>
      <c r="KN12" s="95">
        <f>IF($KL$8,KS7,"-")</f>
        <v>96.6</v>
      </c>
      <c r="KO12" s="95">
        <f>IF($KL$8,KT7,"-")</f>
        <v>84</v>
      </c>
      <c r="KP12" s="95">
        <f>IF($KL$8,KU7,"-")</f>
        <v>95.9</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147</v>
      </c>
      <c r="C14" s="99"/>
      <c r="D14" s="100"/>
      <c r="E14" s="99"/>
      <c r="F14" s="206" t="s">
        <v>148</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149</v>
      </c>
      <c r="C15" s="196"/>
      <c r="D15" s="100"/>
      <c r="E15" s="97">
        <v>1</v>
      </c>
      <c r="F15" s="196" t="s">
        <v>150</v>
      </c>
      <c r="G15" s="196"/>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153</v>
      </c>
      <c r="C16" s="196"/>
      <c r="D16" s="100"/>
      <c r="E16" s="97">
        <f>E15+1</f>
        <v>2</v>
      </c>
      <c r="F16" s="196" t="s">
        <v>154</v>
      </c>
      <c r="G16" s="196"/>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156</v>
      </c>
      <c r="C17" s="196"/>
      <c r="D17" s="100"/>
      <c r="E17" s="97">
        <f t="shared" ref="E17" si="8">E16+1</f>
        <v>3</v>
      </c>
      <c r="F17" s="196" t="s">
        <v>157</v>
      </c>
      <c r="G17" s="196"/>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96.7</v>
      </c>
      <c r="AZ17" s="106">
        <f t="shared" ref="AZ17:BC17" si="9">IF(AZ7="-",NA(),AZ7)</f>
        <v>44.8</v>
      </c>
      <c r="BA17" s="106">
        <f t="shared" si="9"/>
        <v>100</v>
      </c>
      <c r="BB17" s="106">
        <f t="shared" si="9"/>
        <v>113.7</v>
      </c>
      <c r="BC17" s="106">
        <f t="shared" si="9"/>
        <v>104.8</v>
      </c>
      <c r="BD17" s="100"/>
      <c r="BE17" s="100"/>
      <c r="BF17" s="100"/>
      <c r="BG17" s="100"/>
      <c r="BH17" s="100"/>
      <c r="BI17" s="105" t="s">
        <v>159</v>
      </c>
      <c r="BJ17" s="106">
        <f>IF(BJ7="-",NA(),BJ7)</f>
        <v>212.3</v>
      </c>
      <c r="BK17" s="106">
        <f t="shared" ref="BK17:BN17" si="10">IF(BK7="-",NA(),BK7)</f>
        <v>78.099999999999994</v>
      </c>
      <c r="BL17" s="106">
        <f t="shared" si="10"/>
        <v>245</v>
      </c>
      <c r="BM17" s="106">
        <f t="shared" si="10"/>
        <v>75</v>
      </c>
      <c r="BN17" s="106">
        <f t="shared" si="10"/>
        <v>98.8</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f>IF(CF7="-",NA(),CF7)</f>
        <v>20705.900000000001</v>
      </c>
      <c r="CG17" s="106">
        <f t="shared" ref="CG17:CJ17" si="12">IF(CG7="-",NA(),CG7)</f>
        <v>44726.400000000001</v>
      </c>
      <c r="CH17" s="106">
        <f t="shared" si="12"/>
        <v>20816.5</v>
      </c>
      <c r="CI17" s="106">
        <f t="shared" si="12"/>
        <v>54495.6</v>
      </c>
      <c r="CJ17" s="106">
        <f t="shared" si="12"/>
        <v>20386.400000000001</v>
      </c>
      <c r="CK17" s="100"/>
      <c r="CL17" s="100"/>
      <c r="CM17" s="100"/>
      <c r="CN17" s="100"/>
      <c r="CO17" s="105" t="s">
        <v>159</v>
      </c>
      <c r="CP17" s="107">
        <f>IF(CP7="-",NA(),CP7)</f>
        <v>22666</v>
      </c>
      <c r="CQ17" s="107">
        <f t="shared" ref="CQ17:CT17" si="13">IF(CQ7="-",NA(),CQ7)</f>
        <v>-10604</v>
      </c>
      <c r="CR17" s="107">
        <f t="shared" si="13"/>
        <v>24507</v>
      </c>
      <c r="CS17" s="107">
        <f t="shared" si="13"/>
        <v>2629</v>
      </c>
      <c r="CT17" s="107">
        <f t="shared" si="13"/>
        <v>817</v>
      </c>
      <c r="CU17" s="100"/>
      <c r="CV17" s="100"/>
      <c r="CW17" s="100"/>
      <c r="CX17" s="100"/>
      <c r="CY17" s="100"/>
      <c r="CZ17" s="105" t="s">
        <v>159</v>
      </c>
      <c r="DA17" s="106">
        <f>IF(DA7="-",NA(),DA7)</f>
        <v>18</v>
      </c>
      <c r="DB17" s="106">
        <f t="shared" ref="DB17:DE17" si="14">IF(DB7="-",NA(),DB7)</f>
        <v>9.6999999999999993</v>
      </c>
      <c r="DC17" s="106">
        <f t="shared" si="14"/>
        <v>13</v>
      </c>
      <c r="DD17" s="106">
        <f t="shared" si="14"/>
        <v>5.0999999999999996</v>
      </c>
      <c r="DE17" s="106">
        <f t="shared" si="14"/>
        <v>5.3</v>
      </c>
      <c r="DF17" s="100"/>
      <c r="DG17" s="100"/>
      <c r="DH17" s="100"/>
      <c r="DI17" s="100"/>
      <c r="DJ17" s="105" t="s">
        <v>159</v>
      </c>
      <c r="DK17" s="106">
        <f>IF(DK7="-",NA(),DK7)</f>
        <v>3.8</v>
      </c>
      <c r="DL17" s="106">
        <f t="shared" ref="DL17:DO17" si="15">IF(DL7="-",NA(),DL7)</f>
        <v>4.9000000000000004</v>
      </c>
      <c r="DM17" s="106">
        <f t="shared" si="15"/>
        <v>8.5</v>
      </c>
      <c r="DN17" s="106">
        <f t="shared" si="15"/>
        <v>14.6</v>
      </c>
      <c r="DO17" s="106">
        <f t="shared" si="15"/>
        <v>6.8</v>
      </c>
      <c r="DP17" s="100"/>
      <c r="DQ17" s="100"/>
      <c r="DR17" s="100"/>
      <c r="DS17" s="100"/>
      <c r="DT17" s="105" t="s">
        <v>159</v>
      </c>
      <c r="DU17" s="106">
        <f>IF(DU7="-",NA(),DU7)</f>
        <v>128.5</v>
      </c>
      <c r="DV17" s="106">
        <f t="shared" ref="DV17:DY17" si="16">IF(DV7="-",NA(),DV7)</f>
        <v>161</v>
      </c>
      <c r="DW17" s="106">
        <f t="shared" si="16"/>
        <v>53.3</v>
      </c>
      <c r="DX17" s="106">
        <f t="shared" si="16"/>
        <v>0</v>
      </c>
      <c r="DY17" s="106">
        <f t="shared" si="16"/>
        <v>0</v>
      </c>
      <c r="DZ17" s="100"/>
      <c r="EA17" s="100"/>
      <c r="EB17" s="100"/>
      <c r="EC17" s="100"/>
      <c r="ED17" s="105" t="s">
        <v>159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f>IF(IX7="-",NA(),IX7)</f>
        <v>18</v>
      </c>
      <c r="IY17" s="106">
        <f t="shared" ref="IY17:JB17" si="29">IF(IY7="-",NA(),IY7)</f>
        <v>9.6999999999999993</v>
      </c>
      <c r="IZ17" s="106">
        <f t="shared" si="29"/>
        <v>13</v>
      </c>
      <c r="JA17" s="106">
        <f t="shared" si="29"/>
        <v>5.0999999999999996</v>
      </c>
      <c r="JB17" s="106">
        <f t="shared" si="29"/>
        <v>5.3</v>
      </c>
      <c r="JC17" s="100"/>
      <c r="JD17" s="100"/>
      <c r="JE17" s="100"/>
      <c r="JF17" s="100"/>
      <c r="JG17" s="105" t="s">
        <v>159</v>
      </c>
      <c r="JH17" s="106">
        <f>IF(JH7="-",NA(),JH7)</f>
        <v>3.8</v>
      </c>
      <c r="JI17" s="106">
        <f t="shared" ref="JI17:JL17" si="30">IF(JI7="-",NA(),JI7)</f>
        <v>4.9000000000000004</v>
      </c>
      <c r="JJ17" s="106">
        <f t="shared" si="30"/>
        <v>8.5</v>
      </c>
      <c r="JK17" s="106">
        <f t="shared" si="30"/>
        <v>14.6</v>
      </c>
      <c r="JL17" s="106">
        <f t="shared" si="30"/>
        <v>6.8</v>
      </c>
      <c r="JM17" s="100"/>
      <c r="JN17" s="100"/>
      <c r="JO17" s="100"/>
      <c r="JP17" s="100"/>
      <c r="JQ17" s="105" t="s">
        <v>159</v>
      </c>
      <c r="JR17" s="106">
        <f>IF(JR7="-",NA(),JR7)</f>
        <v>128.5</v>
      </c>
      <c r="JS17" s="106">
        <f t="shared" ref="JS17:JV17" si="31">IF(JS7="-",NA(),JS7)</f>
        <v>161</v>
      </c>
      <c r="JT17" s="106">
        <f t="shared" si="31"/>
        <v>53.3</v>
      </c>
      <c r="JU17" s="106">
        <f t="shared" si="31"/>
        <v>0</v>
      </c>
      <c r="JV17" s="106">
        <f t="shared" si="31"/>
        <v>0</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159</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159</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161</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161</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161</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161</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161</v>
      </c>
      <c r="DA18" s="106">
        <f>IF(DF7="-",NA(),DF7)</f>
        <v>32.4</v>
      </c>
      <c r="DB18" s="106">
        <f t="shared" ref="DB18:DE18" si="44">IF(DG7="-",NA(),DG7)</f>
        <v>36.4</v>
      </c>
      <c r="DC18" s="106">
        <f t="shared" si="44"/>
        <v>31.6</v>
      </c>
      <c r="DD18" s="106">
        <f t="shared" si="44"/>
        <v>31.6</v>
      </c>
      <c r="DE18" s="106">
        <f t="shared" si="44"/>
        <v>30.1</v>
      </c>
      <c r="DF18" s="100"/>
      <c r="DG18" s="100"/>
      <c r="DH18" s="100"/>
      <c r="DI18" s="100"/>
      <c r="DJ18" s="105" t="s">
        <v>161</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161</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161</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161</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161</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161</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161</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161</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161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161</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161</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163</v>
      </c>
      <c r="C20" s="196"/>
      <c r="D20" s="100"/>
    </row>
    <row r="21" spans="1:374" x14ac:dyDescent="0.15">
      <c r="A21" s="97">
        <f t="shared" si="7"/>
        <v>7</v>
      </c>
      <c r="B21" s="196" t="s">
        <v>164</v>
      </c>
      <c r="C21" s="196"/>
      <c r="D21" s="100"/>
    </row>
    <row r="22" spans="1:374" x14ac:dyDescent="0.15">
      <c r="A22" s="97">
        <f t="shared" si="7"/>
        <v>8</v>
      </c>
      <c r="B22" s="196" t="s">
        <v>165</v>
      </c>
      <c r="C22" s="196"/>
      <c r="D22" s="100"/>
      <c r="E22" s="197" t="s">
        <v>166</v>
      </c>
      <c r="F22" s="198"/>
      <c r="G22" s="198"/>
      <c r="H22" s="198"/>
      <c r="I22" s="199"/>
    </row>
    <row r="23" spans="1:374" x14ac:dyDescent="0.15">
      <c r="A23" s="97">
        <f t="shared" si="7"/>
        <v>9</v>
      </c>
      <c r="B23" s="196" t="s">
        <v>167</v>
      </c>
      <c r="C23" s="196"/>
      <c r="D23" s="100"/>
      <c r="E23" s="200"/>
      <c r="F23" s="201"/>
      <c r="G23" s="201"/>
      <c r="H23" s="201"/>
      <c r="I23" s="202"/>
    </row>
    <row r="24" spans="1:374" x14ac:dyDescent="0.15">
      <c r="A24" s="97">
        <f t="shared" si="7"/>
        <v>10</v>
      </c>
      <c r="B24" s="196" t="s">
        <v>168</v>
      </c>
      <c r="C24" s="196"/>
      <c r="D24" s="100"/>
      <c r="E24" s="200"/>
      <c r="F24" s="201"/>
      <c r="G24" s="201"/>
      <c r="H24" s="201"/>
      <c r="I24" s="202"/>
    </row>
    <row r="25" spans="1:374" x14ac:dyDescent="0.15">
      <c r="A25" s="97">
        <f t="shared" si="7"/>
        <v>11</v>
      </c>
      <c r="B25" s="196" t="s">
        <v>169</v>
      </c>
      <c r="C25" s="196"/>
      <c r="D25" s="100"/>
      <c r="E25" s="200"/>
      <c r="F25" s="201"/>
      <c r="G25" s="201"/>
      <c r="H25" s="201"/>
      <c r="I25" s="202"/>
    </row>
    <row r="26" spans="1:374" x14ac:dyDescent="0.15">
      <c r="A26" s="97">
        <f t="shared" si="7"/>
        <v>12</v>
      </c>
      <c r="B26" s="196" t="s">
        <v>170</v>
      </c>
      <c r="C26" s="196"/>
      <c r="D26" s="100"/>
      <c r="E26" s="200"/>
      <c r="F26" s="201"/>
      <c r="G26" s="201"/>
      <c r="H26" s="201"/>
      <c r="I26" s="202"/>
    </row>
    <row r="27" spans="1:374" x14ac:dyDescent="0.15">
      <c r="A27" s="97">
        <f t="shared" si="7"/>
        <v>13</v>
      </c>
      <c r="B27" s="196" t="s">
        <v>171</v>
      </c>
      <c r="C27" s="196"/>
      <c r="D27" s="100"/>
      <c r="E27" s="200"/>
      <c r="F27" s="201"/>
      <c r="G27" s="201"/>
      <c r="H27" s="201"/>
      <c r="I27" s="202"/>
    </row>
    <row r="28" spans="1:374" x14ac:dyDescent="0.15">
      <c r="A28" s="97">
        <f t="shared" si="7"/>
        <v>14</v>
      </c>
      <c r="B28" s="196" t="s">
        <v>172</v>
      </c>
      <c r="C28" s="196"/>
      <c r="D28" s="100"/>
      <c r="E28" s="200"/>
      <c r="F28" s="201"/>
      <c r="G28" s="201"/>
      <c r="H28" s="201"/>
      <c r="I28" s="202"/>
    </row>
    <row r="29" spans="1:374" x14ac:dyDescent="0.15">
      <c r="A29" s="97">
        <f t="shared" si="7"/>
        <v>15</v>
      </c>
      <c r="B29" s="196" t="s">
        <v>173</v>
      </c>
      <c r="C29" s="196"/>
      <c r="D29" s="100"/>
      <c r="E29" s="200"/>
      <c r="F29" s="201"/>
      <c r="G29" s="201"/>
      <c r="H29" s="201"/>
      <c r="I29" s="202"/>
    </row>
    <row r="30" spans="1:374" x14ac:dyDescent="0.15">
      <c r="A30" s="97">
        <f t="shared" si="7"/>
        <v>16</v>
      </c>
      <c r="B30" s="196" t="s">
        <v>174</v>
      </c>
      <c r="C30" s="196"/>
      <c r="D30" s="100"/>
      <c r="E30" s="200"/>
      <c r="F30" s="201"/>
      <c r="G30" s="201"/>
      <c r="H30" s="201"/>
      <c r="I30" s="202"/>
    </row>
    <row r="31" spans="1:374" x14ac:dyDescent="0.15">
      <c r="A31" s="97">
        <f t="shared" si="7"/>
        <v>17</v>
      </c>
      <c r="B31" s="196" t="s">
        <v>175</v>
      </c>
      <c r="C31" s="196"/>
      <c r="D31" s="100"/>
      <c r="E31" s="200"/>
      <c r="F31" s="201"/>
      <c r="G31" s="201"/>
      <c r="H31" s="201"/>
      <c r="I31" s="202"/>
    </row>
    <row r="32" spans="1:374" x14ac:dyDescent="0.15">
      <c r="A32" s="97">
        <f t="shared" si="7"/>
        <v>18</v>
      </c>
      <c r="B32" s="196" t="s">
        <v>176</v>
      </c>
      <c r="C32" s="196"/>
      <c r="D32" s="100"/>
      <c r="E32" s="200"/>
      <c r="F32" s="201"/>
      <c r="G32" s="201"/>
      <c r="H32" s="201"/>
      <c r="I32" s="202"/>
    </row>
    <row r="33" spans="1:16" x14ac:dyDescent="0.15">
      <c r="A33" s="97">
        <f t="shared" si="7"/>
        <v>19</v>
      </c>
      <c r="B33" s="196" t="s">
        <v>177</v>
      </c>
      <c r="C33" s="196"/>
      <c r="D33" s="100"/>
      <c r="E33" s="200"/>
      <c r="F33" s="201"/>
      <c r="G33" s="201"/>
      <c r="H33" s="201"/>
      <c r="I33" s="202"/>
    </row>
    <row r="34" spans="1:16" x14ac:dyDescent="0.15">
      <c r="A34" s="97">
        <f t="shared" si="7"/>
        <v>20</v>
      </c>
      <c r="B34" s="196" t="s">
        <v>178</v>
      </c>
      <c r="C34" s="196"/>
      <c r="D34" s="100"/>
      <c r="E34" s="200"/>
      <c r="F34" s="201"/>
      <c r="G34" s="201"/>
      <c r="H34" s="201"/>
      <c r="I34" s="202"/>
    </row>
    <row r="35" spans="1:16" ht="25.5" customHeight="1" x14ac:dyDescent="0.15">
      <c r="E35" s="203"/>
      <c r="F35" s="204"/>
      <c r="G35" s="204"/>
      <c r="H35" s="204"/>
      <c r="I35" s="205"/>
    </row>
    <row r="36" spans="1:16" x14ac:dyDescent="0.15">
      <c r="A36" t="s">
        <v>179</v>
      </c>
      <c r="B36" t="s">
        <v>180</v>
      </c>
    </row>
    <row r="37" spans="1:16" x14ac:dyDescent="0.15">
      <c r="A37" t="s">
        <v>181</v>
      </c>
      <c r="B37" t="s">
        <v>182</v>
      </c>
      <c r="L37" s="197" t="s">
        <v>166</v>
      </c>
      <c r="M37" s="198"/>
      <c r="N37" s="198"/>
      <c r="O37" s="198"/>
      <c r="P37" s="199"/>
    </row>
    <row r="38" spans="1:16" x14ac:dyDescent="0.15">
      <c r="A38" t="s">
        <v>183</v>
      </c>
      <c r="B38" t="s">
        <v>184</v>
      </c>
      <c r="L38" s="200"/>
      <c r="M38" s="201"/>
      <c r="N38" s="201"/>
      <c r="O38" s="201"/>
      <c r="P38" s="202"/>
    </row>
    <row r="39" spans="1:16" x14ac:dyDescent="0.15">
      <c r="A39" t="s">
        <v>185</v>
      </c>
      <c r="B39" t="s">
        <v>186</v>
      </c>
      <c r="L39" s="200"/>
      <c r="M39" s="201"/>
      <c r="N39" s="201"/>
      <c r="O39" s="201"/>
      <c r="P39" s="202"/>
    </row>
    <row r="40" spans="1:16" x14ac:dyDescent="0.15">
      <c r="A40" t="s">
        <v>187</v>
      </c>
      <c r="B40" t="s">
        <v>188</v>
      </c>
      <c r="L40" s="200"/>
      <c r="M40" s="201"/>
      <c r="N40" s="201"/>
      <c r="O40" s="201"/>
      <c r="P40" s="202"/>
    </row>
    <row r="41" spans="1:16" x14ac:dyDescent="0.15">
      <c r="A41" t="s">
        <v>189</v>
      </c>
      <c r="B41" t="s">
        <v>190</v>
      </c>
      <c r="L41" s="200"/>
      <c r="M41" s="201"/>
      <c r="N41" s="201"/>
      <c r="O41" s="201"/>
      <c r="P41" s="202"/>
    </row>
    <row r="42" spans="1:16" x14ac:dyDescent="0.15">
      <c r="A42" t="s">
        <v>191</v>
      </c>
      <c r="B42" t="s">
        <v>192</v>
      </c>
      <c r="L42" s="200"/>
      <c r="M42" s="201"/>
      <c r="N42" s="201"/>
      <c r="O42" s="201"/>
      <c r="P42" s="202"/>
    </row>
    <row r="43" spans="1:16" x14ac:dyDescent="0.15">
      <c r="A43" t="s">
        <v>193</v>
      </c>
      <c r="B43" t="s">
        <v>194</v>
      </c>
      <c r="L43" s="200"/>
      <c r="M43" s="201"/>
      <c r="N43" s="201"/>
      <c r="O43" s="201"/>
      <c r="P43" s="202"/>
    </row>
    <row r="44" spans="1:16" x14ac:dyDescent="0.15">
      <c r="A44" t="s">
        <v>195</v>
      </c>
      <c r="B44" t="s">
        <v>196</v>
      </c>
      <c r="L44" s="200"/>
      <c r="M44" s="201"/>
      <c r="N44" s="201"/>
      <c r="O44" s="201"/>
      <c r="P44" s="202"/>
    </row>
    <row r="45" spans="1:16" x14ac:dyDescent="0.15">
      <c r="A45" t="s">
        <v>197</v>
      </c>
      <c r="B45" t="s">
        <v>198</v>
      </c>
      <c r="L45" s="200"/>
      <c r="M45" s="201"/>
      <c r="N45" s="201"/>
      <c r="O45" s="201"/>
      <c r="P45" s="202"/>
    </row>
    <row r="46" spans="1:16" x14ac:dyDescent="0.15">
      <c r="A46" t="s">
        <v>199</v>
      </c>
      <c r="B46" t="s">
        <v>200</v>
      </c>
      <c r="L46" s="200"/>
      <c r="M46" s="201"/>
      <c r="N46" s="201"/>
      <c r="O46" s="201"/>
      <c r="P46" s="202"/>
    </row>
    <row r="47" spans="1:16" x14ac:dyDescent="0.15">
      <c r="A47" t="s">
        <v>201</v>
      </c>
      <c r="B47" t="s">
        <v>202</v>
      </c>
      <c r="L47" s="200"/>
      <c r="M47" s="201"/>
      <c r="N47" s="201"/>
      <c r="O47" s="201"/>
      <c r="P47" s="202"/>
    </row>
    <row r="48" spans="1:16" x14ac:dyDescent="0.15">
      <c r="A48" t="s">
        <v>203</v>
      </c>
      <c r="B48" t="s">
        <v>204</v>
      </c>
      <c r="L48" s="200"/>
      <c r="M48" s="201"/>
      <c r="N48" s="201"/>
      <c r="O48" s="201"/>
      <c r="P48" s="202"/>
    </row>
    <row r="49" spans="1:16" x14ac:dyDescent="0.15">
      <c r="A49" t="s">
        <v>205</v>
      </c>
      <c r="B49" t="s">
        <v>206</v>
      </c>
      <c r="L49" s="200"/>
      <c r="M49" s="201"/>
      <c r="N49" s="201"/>
      <c r="O49" s="201"/>
      <c r="P49" s="202"/>
    </row>
    <row r="50" spans="1:16" ht="26.25" customHeight="1" x14ac:dyDescent="0.15">
      <c r="A50" t="s">
        <v>207</v>
      </c>
      <c r="B50" t="s">
        <v>208</v>
      </c>
      <c r="L50" s="203"/>
      <c r="M50" s="204"/>
      <c r="N50" s="204"/>
      <c r="O50" s="204"/>
      <c r="P50" s="205"/>
    </row>
    <row r="51" spans="1:16" x14ac:dyDescent="0.15">
      <c r="A51" t="s">
        <v>209</v>
      </c>
      <c r="B51" t="s">
        <v>210</v>
      </c>
    </row>
    <row r="52" spans="1:16" x14ac:dyDescent="0.15">
      <c r="A52" t="s">
        <v>211</v>
      </c>
      <c r="B52" t="s">
        <v>212</v>
      </c>
    </row>
    <row r="53" spans="1:16" x14ac:dyDescent="0.15">
      <c r="A53" t="s">
        <v>213</v>
      </c>
      <c r="B53" t="s">
        <v>214</v>
      </c>
    </row>
    <row r="54" spans="1:16" x14ac:dyDescent="0.15">
      <c r="A54" t="s">
        <v>215</v>
      </c>
      <c r="B54" t="s">
        <v>216</v>
      </c>
    </row>
    <row r="55" spans="1:16" x14ac:dyDescent="0.15">
      <c r="A55" t="s">
        <v>217</v>
      </c>
      <c r="B55" t="s">
        <v>218</v>
      </c>
    </row>
    <row r="56" spans="1:16" x14ac:dyDescent="0.15">
      <c r="A56" t="s">
        <v>219</v>
      </c>
      <c r="B56" t="s">
        <v>220</v>
      </c>
    </row>
    <row r="57" spans="1:16" x14ac:dyDescent="0.15">
      <c r="A57" t="s">
        <v>221</v>
      </c>
      <c r="B57" t="s">
        <v>222</v>
      </c>
    </row>
    <row r="58" spans="1:16" x14ac:dyDescent="0.15">
      <c r="A58" t="s">
        <v>223</v>
      </c>
      <c r="B58" t="s">
        <v>224</v>
      </c>
    </row>
    <row r="59" spans="1:16" x14ac:dyDescent="0.15">
      <c r="A59" t="s">
        <v>225</v>
      </c>
      <c r="B59" t="s">
        <v>226</v>
      </c>
    </row>
    <row r="60" spans="1:16" x14ac:dyDescent="0.15">
      <c r="A60" t="s">
        <v>227</v>
      </c>
      <c r="B60" t="s">
        <v>228</v>
      </c>
    </row>
    <row r="61" spans="1:16" x14ac:dyDescent="0.15">
      <c r="A61" t="s">
        <v>229</v>
      </c>
      <c r="B61" t="s">
        <v>230</v>
      </c>
    </row>
    <row r="62" spans="1:16" x14ac:dyDescent="0.15">
      <c r="A62" t="s">
        <v>231</v>
      </c>
      <c r="B62" t="s">
        <v>232</v>
      </c>
    </row>
    <row r="63" spans="1:16" x14ac:dyDescent="0.15">
      <c r="A63" t="s">
        <v>233</v>
      </c>
      <c r="B63" t="s">
        <v>234</v>
      </c>
    </row>
    <row r="64" spans="1:16" x14ac:dyDescent="0.15">
      <c r="A64" t="s">
        <v>235</v>
      </c>
      <c r="B64" t="s">
        <v>236</v>
      </c>
    </row>
    <row r="65" spans="1:2" x14ac:dyDescent="0.15">
      <c r="A65" t="s">
        <v>237</v>
      </c>
      <c r="B65" t="s">
        <v>238</v>
      </c>
    </row>
    <row r="66" spans="1:2" x14ac:dyDescent="0.15">
      <c r="A66" t="s">
        <v>239</v>
      </c>
      <c r="B66" t="s">
        <v>240</v>
      </c>
    </row>
    <row r="67" spans="1:2" x14ac:dyDescent="0.15">
      <c r="A67" t="s">
        <v>241</v>
      </c>
      <c r="B67" t="s">
        <v>240</v>
      </c>
    </row>
    <row r="68" spans="1:2" x14ac:dyDescent="0.15">
      <c r="A68" t="s">
        <v>242</v>
      </c>
      <c r="B68" t="s">
        <v>240</v>
      </c>
    </row>
    <row r="69" spans="1:2" x14ac:dyDescent="0.15">
      <c r="A69" t="s">
        <v>243</v>
      </c>
      <c r="B69" t="s">
        <v>240</v>
      </c>
    </row>
    <row r="70" spans="1:2" x14ac:dyDescent="0.15">
      <c r="A70" t="s">
        <v>244</v>
      </c>
      <c r="B70" t="s">
        <v>240</v>
      </c>
    </row>
    <row r="71" spans="1:2" x14ac:dyDescent="0.15">
      <c r="A71" t="s">
        <v>245</v>
      </c>
      <c r="B71" t="s">
        <v>240</v>
      </c>
    </row>
    <row r="72" spans="1:2" x14ac:dyDescent="0.15">
      <c r="A72" t="s">
        <v>246</v>
      </c>
      <c r="B72" t="s">
        <v>240</v>
      </c>
    </row>
    <row r="73" spans="1:2" x14ac:dyDescent="0.15">
      <c r="A73" t="s">
        <v>247</v>
      </c>
      <c r="B73" t="s">
        <v>240</v>
      </c>
    </row>
    <row r="74" spans="1:2" x14ac:dyDescent="0.15">
      <c r="A74" t="s">
        <v>248</v>
      </c>
      <c r="B74" t="s">
        <v>240</v>
      </c>
    </row>
    <row r="75" spans="1:2" x14ac:dyDescent="0.15">
      <c r="A75" t="s">
        <v>249</v>
      </c>
      <c r="B75" t="s">
        <v>240</v>
      </c>
    </row>
    <row r="76" spans="1:2" x14ac:dyDescent="0.15">
      <c r="A76" t="s">
        <v>250</v>
      </c>
      <c r="B76" t="s">
        <v>240</v>
      </c>
    </row>
    <row r="77" spans="1:2" x14ac:dyDescent="0.15">
      <c r="A77" t="s">
        <v>251</v>
      </c>
      <c r="B77" t="s">
        <v>240</v>
      </c>
    </row>
    <row r="78" spans="1:2" x14ac:dyDescent="0.15">
      <c r="A78" t="s">
        <v>252</v>
      </c>
      <c r="B78" t="s">
        <v>240</v>
      </c>
    </row>
    <row r="79" spans="1:2" x14ac:dyDescent="0.15">
      <c r="A79" t="s">
        <v>253</v>
      </c>
      <c r="B79" t="s">
        <v>240</v>
      </c>
    </row>
    <row r="80" spans="1:2" x14ac:dyDescent="0.15">
      <c r="A80" t="s">
        <v>254</v>
      </c>
      <c r="B80" t="s">
        <v>240</v>
      </c>
    </row>
    <row r="81" spans="1:2" x14ac:dyDescent="0.15">
      <c r="A81" t="s">
        <v>255</v>
      </c>
      <c r="B81" t="s">
        <v>240</v>
      </c>
    </row>
    <row r="82" spans="1:2" x14ac:dyDescent="0.15">
      <c r="A82" t="s">
        <v>256</v>
      </c>
      <c r="B82" t="s">
        <v>240</v>
      </c>
    </row>
    <row r="83" spans="1:2" x14ac:dyDescent="0.15">
      <c r="A83" t="s">
        <v>257</v>
      </c>
      <c r="B83" t="s">
        <v>240</v>
      </c>
    </row>
    <row r="84" spans="1:2" x14ac:dyDescent="0.15">
      <c r="A84" t="s">
        <v>258</v>
      </c>
      <c r="B84" t="s">
        <v>240</v>
      </c>
    </row>
    <row r="85" spans="1:2" x14ac:dyDescent="0.15">
      <c r="A85" t="s">
        <v>259</v>
      </c>
      <c r="B85" t="s">
        <v>240</v>
      </c>
    </row>
    <row r="86" spans="1:2" x14ac:dyDescent="0.15">
      <c r="A86" t="s">
        <v>260</v>
      </c>
      <c r="B86" t="s">
        <v>261</v>
      </c>
    </row>
    <row r="87" spans="1:2" x14ac:dyDescent="0.15">
      <c r="A87" t="s">
        <v>262</v>
      </c>
      <c r="B87" t="s">
        <v>261</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東伊豆町役場(No2909078)</cp:lastModifiedBy>
  <cp:lastPrinted>2021-01-13T04:52:55Z</cp:lastPrinted>
  <dcterms:created xsi:type="dcterms:W3CDTF">2020-12-15T03:37:14Z</dcterms:created>
  <dcterms:modified xsi:type="dcterms:W3CDTF">2021-01-13T04:54:01Z</dcterms:modified>
  <cp:category/>
</cp:coreProperties>
</file>