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zamdvbIM236l/yCh+AhL6z2t6MeM3vbiHoa019cHp21+EOZOEYt/EtRzqjNoOUvbsx/AHfEw4tMdlYfMLu1vRA==" workbookSaltValue="3xj6onQYg2IRm7C5CVRCgw==" workbookSpinCount="100000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<sst xmlns="http://schemas.openxmlformats.org/spreadsheetml/2006/main" xmlns:r="http://schemas.openxmlformats.org/officeDocument/2006/relationships" count="112" uniqueCount="112">
  <si>
    <t>経営比較分析表（令和元年度決算）</t>
    <rPh sb="8" eb="10">
      <t>レイワ</t>
    </rPh>
    <rPh sb="10" eb="12">
      <t>ガンネン</t>
    </rPh>
    <rPh sb="12" eb="13">
      <t>ド</t>
    </rPh>
    <phoneticPr fontId="2"/>
  </si>
  <si>
    <t>事業CD</t>
    <rPh sb="0" eb="2">
      <t>ジギョウ</t>
    </rPh>
    <phoneticPr fontId="2"/>
  </si>
  <si>
    <t>業種CD</t>
    <rPh sb="0" eb="2">
      <t>ギョウシュ</t>
    </rPh>
    <phoneticPr fontId="2"/>
  </si>
  <si>
    <t>管理者の情報</t>
    <rPh sb="0" eb="3">
      <t>カンリシャ</t>
    </rPh>
    <rPh sb="4" eb="6">
      <t>ジョウホウ</t>
    </rPh>
    <phoneticPr fontId="2"/>
  </si>
  <si>
    <t>事業名</t>
  </si>
  <si>
    <t>業務名</t>
    <rPh sb="2" eb="3">
      <t>メイ</t>
    </rPh>
    <phoneticPr fontId="2"/>
  </si>
  <si>
    <t>1⑤</t>
  </si>
  <si>
    <t>全体総括</t>
    <rPh sb="0" eb="2">
      <t>ゼンタイ</t>
    </rPh>
    <rPh sb="2" eb="4">
      <t>ソウカツ</t>
    </rPh>
    <phoneticPr fontId="2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</si>
  <si>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</si>
  <si>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</si>
  <si>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■</t>
  </si>
  <si>
    <t>業種名</t>
    <rPh sb="2" eb="3">
      <t>メイ</t>
    </rPh>
    <phoneticPr fontId="2"/>
  </si>
  <si>
    <t>類似団体区分</t>
    <rPh sb="4" eb="6">
      <t>クブン</t>
    </rPh>
    <phoneticPr fontId="2"/>
  </si>
  <si>
    <t>非設置</t>
  </si>
  <si>
    <r>
      <t>給水人口密度(人/km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キュウスイ</t>
    </rPh>
    <phoneticPr fontId="2"/>
  </si>
  <si>
    <t>人口（人）</t>
    <rPh sb="0" eb="2">
      <t>ジンコウ</t>
    </rPh>
    <rPh sb="3" eb="4">
      <t>ヒト</t>
    </rPh>
    <phoneticPr fontId="2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</si>
  <si>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</si>
  <si>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2"/>
  </si>
  <si>
    <t>大項目</t>
    <rPh sb="0" eb="3">
      <t>ダイコウモク</t>
    </rPh>
    <phoneticPr fontId="2"/>
  </si>
  <si>
    <t>当該団体値（当該値）</t>
    <rPh sb="2" eb="4">
      <t>ダンタイ</t>
    </rPh>
    <phoneticPr fontId="2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</si>
  <si>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</si>
  <si>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A5</t>
  </si>
  <si>
    <t>資金不足比率(％)</t>
  </si>
  <si>
    <t>自己資本構成比率(％)</t>
  </si>
  <si>
    <t>施設CD</t>
    <rPh sb="0" eb="2">
      <t>シセツ</t>
    </rPh>
    <phoneticPr fontId="2"/>
  </si>
  <si>
    <t>普及率(％)</t>
  </si>
  <si>
    <t>現在給水人口(人)</t>
  </si>
  <si>
    <t>小項目</t>
    <rPh sb="0" eb="3">
      <t>ショウコウモク</t>
    </rPh>
    <phoneticPr fontId="2"/>
  </si>
  <si>
    <t>1⑥</t>
  </si>
  <si>
    <t>基本情報</t>
    <rPh sb="0" eb="2">
      <t>キホン</t>
    </rPh>
    <rPh sb="2" eb="4">
      <t>ジョウホウ</t>
    </rPh>
    <phoneticPr fontId="2"/>
  </si>
  <si>
    <r>
      <t>給水区域面積(km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キュウスイ</t>
    </rPh>
    <rPh sb="2" eb="4">
      <t>クイキ</t>
    </rPh>
    <phoneticPr fontId="2"/>
  </si>
  <si>
    <t>－</t>
  </si>
  <si>
    <t>2①</t>
  </si>
  <si>
    <t>類似団体平均値（平均値）</t>
  </si>
  <si>
    <t>⑤料金回収率(％)</t>
    <rPh sb="1" eb="3">
      <t>リョウキン</t>
    </rPh>
    <rPh sb="3" eb="5">
      <t>カイシュウ</t>
    </rPh>
    <rPh sb="5" eb="6">
      <t>リツ</t>
    </rPh>
    <phoneticPr fontId="2"/>
  </si>
  <si>
    <t>【】</t>
  </si>
  <si>
    <t>令和元年度全国平均</t>
    <rPh sb="0" eb="2">
      <t>レイワ</t>
    </rPh>
    <rPh sb="2" eb="4">
      <t>ガンネン</t>
    </rPh>
    <phoneticPr fontId="2"/>
  </si>
  <si>
    <t>分析欄</t>
    <rPh sb="0" eb="2">
      <t>ブンセキ</t>
    </rPh>
    <rPh sb="2" eb="3">
      <t>ラン</t>
    </rPh>
    <phoneticPr fontId="2"/>
  </si>
  <si>
    <t>③流動比率(％)</t>
    <rPh sb="1" eb="3">
      <t>リュウドウ</t>
    </rPh>
    <rPh sb="3" eb="5">
      <t>ヒリツ</t>
    </rPh>
    <phoneticPr fontId="2"/>
  </si>
  <si>
    <t>1. 経営の健全性・効率性</t>
  </si>
  <si>
    <t>1. 経営の健全性・効率性について</t>
  </si>
  <si>
    <t>1④</t>
  </si>
  <si>
    <t>2. 老朽化の状況について</t>
  </si>
  <si>
    <t>全国平均</t>
    <rPh sb="0" eb="2">
      <t>ゼンコク</t>
    </rPh>
    <rPh sb="2" eb="4">
      <t>ヘイキン</t>
    </rPh>
    <phoneticPr fontId="2"/>
  </si>
  <si>
    <t>②累積欠損金比率(％)</t>
  </si>
  <si>
    <t>1①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</si>
  <si>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2"/>
  </si>
  <si>
    <t>1②</t>
  </si>
  <si>
    <t>1③</t>
  </si>
  <si>
    <t>1⑦</t>
  </si>
  <si>
    <t>年度</t>
    <rPh sb="0" eb="2">
      <t>ネンド</t>
    </rPh>
    <phoneticPr fontId="2"/>
  </si>
  <si>
    <t>1⑧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</si>
  <si>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</si>
  <si>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</si>
  <si>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2"/>
  </si>
  <si>
    <t>2③</t>
  </si>
  <si>
    <t>項番</t>
    <rPh sb="0" eb="2">
      <t>コウバン</t>
    </rPh>
    <phoneticPr fontId="2"/>
  </si>
  <si>
    <t>都道府県名</t>
    <rPh sb="0" eb="4">
      <t>トドウフケン</t>
    </rPh>
    <rPh sb="4" eb="5">
      <t>メイ</t>
    </rPh>
    <phoneticPr fontId="2"/>
  </si>
  <si>
    <t>団体CD</t>
    <rPh sb="0" eb="2">
      <t>ダンタイ</t>
    </rPh>
    <phoneticPr fontId="2"/>
  </si>
  <si>
    <t>業務CD</t>
    <rPh sb="0" eb="2">
      <t>ギョウム</t>
    </rPh>
    <phoneticPr fontId="2"/>
  </si>
  <si>
    <t>中項目</t>
    <rPh sb="0" eb="1">
      <t>チュウ</t>
    </rPh>
    <rPh sb="1" eb="3">
      <t>コウモク</t>
    </rPh>
    <phoneticPr fontId="2"/>
  </si>
  <si>
    <t>②管路経年化率(％)</t>
    <rPh sb="1" eb="3">
      <t>カンロ</t>
    </rPh>
    <rPh sb="3" eb="6">
      <t>ケイネンカ</t>
    </rPh>
    <rPh sb="6" eb="7">
      <t>リツ</t>
    </rPh>
    <phoneticPr fontId="2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</si>
  <si>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2"/>
  </si>
  <si>
    <t>⑥給水原価(円)</t>
    <rPh sb="1" eb="3">
      <t>キュウスイ</t>
    </rPh>
    <rPh sb="3" eb="5">
      <t>ゲンカ</t>
    </rPh>
    <rPh sb="6" eb="7">
      <t>エン</t>
    </rPh>
    <phoneticPr fontId="2"/>
  </si>
  <si>
    <t>人口密度</t>
    <rPh sb="0" eb="2">
      <t>ジンコウ</t>
    </rPh>
    <rPh sb="2" eb="4">
      <t>ミツド</t>
    </rPh>
    <phoneticPr fontId="2"/>
  </si>
  <si>
    <t>⑦施設利用率(％)</t>
    <rPh sb="1" eb="3">
      <t>シセツ</t>
    </rPh>
    <rPh sb="3" eb="6">
      <t>リヨウリツ</t>
    </rPh>
    <phoneticPr fontId="2"/>
  </si>
  <si>
    <t>　有形固定資産減価償却率、管路経年化率とともに、平均値より良い数値であるため、今後も更新計画に沿って適切に更新を行っていく。ただし、R01の更新率は1％を下回っており、更新に100年以上かかってしまう計算となり、更新速度をあげ迅速に事業を行っていく必要がある。なお、H28年度の管路更新率は、新配水池建設のため、一時的に低い数値になったものである。</t>
    <rPh sb="29" eb="30">
      <t>ヨ</t>
    </rPh>
    <rPh sb="31" eb="33">
      <t>スウチ</t>
    </rPh>
    <rPh sb="39" eb="41">
      <t>コンゴ</t>
    </rPh>
    <rPh sb="42" eb="44">
      <t>コウシン</t>
    </rPh>
    <rPh sb="44" eb="46">
      <t>ケイカク</t>
    </rPh>
    <rPh sb="47" eb="48">
      <t>ソ</t>
    </rPh>
    <rPh sb="50" eb="52">
      <t>テキセツ</t>
    </rPh>
    <rPh sb="53" eb="55">
      <t>コウシン</t>
    </rPh>
    <rPh sb="56" eb="57">
      <t>オコナ</t>
    </rPh>
    <rPh sb="136" eb="138">
      <t>ネンド</t>
    </rPh>
    <rPh sb="139" eb="141">
      <t>カンロ</t>
    </rPh>
    <rPh sb="141" eb="143">
      <t>コウシン</t>
    </rPh>
    <rPh sb="143" eb="144">
      <t>リツ</t>
    </rPh>
    <phoneticPr fontId="15"/>
  </si>
  <si>
    <t>⑧有収率(％)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</si>
  <si>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2"/>
  </si>
  <si>
    <t>③管路更新率(％)</t>
    <rPh sb="1" eb="3">
      <t>カンロ</t>
    </rPh>
    <rPh sb="3" eb="5">
      <t>コウシン</t>
    </rPh>
    <rPh sb="5" eb="6">
      <t>リツ</t>
    </rPh>
    <phoneticPr fontId="2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</si>
  <si>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2"/>
  </si>
  <si>
    <t>業種名称</t>
    <rPh sb="0" eb="2">
      <t>ギョウシュ</t>
    </rPh>
    <rPh sb="2" eb="4">
      <t>メイショウ</t>
    </rPh>
    <phoneticPr fontId="2"/>
  </si>
  <si>
    <t>事業名称</t>
    <rPh sb="0" eb="2">
      <t>ジギョウ</t>
    </rPh>
    <rPh sb="2" eb="4">
      <t>メイショウ</t>
    </rPh>
    <phoneticPr fontId="2"/>
  </si>
  <si>
    <t>類似団体</t>
    <rPh sb="0" eb="2">
      <t>ルイジ</t>
    </rPh>
    <rPh sb="2" eb="4">
      <t>ダンタイ</t>
    </rPh>
    <phoneticPr fontId="2"/>
  </si>
  <si>
    <t>資金不足比率</t>
    <rPh sb="0" eb="2">
      <t>シキン</t>
    </rPh>
    <rPh sb="2" eb="4">
      <t>フソク</t>
    </rPh>
    <rPh sb="4" eb="6">
      <t>ヒリツ</t>
    </rPh>
    <phoneticPr fontId="2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</si>
  <si>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2"/>
  </si>
  <si>
    <t>普及率</t>
    <rPh sb="0" eb="2">
      <t>フキュウ</t>
    </rPh>
    <rPh sb="2" eb="3">
      <t>リツ</t>
    </rPh>
    <phoneticPr fontId="2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</si>
  <si>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2"/>
  </si>
  <si>
    <t>人口</t>
    <rPh sb="0" eb="2">
      <t>ジンコウ</t>
    </rPh>
    <phoneticPr fontId="2"/>
  </si>
  <si>
    <t>面積</t>
    <rPh sb="0" eb="2">
      <t>メンセキ</t>
    </rPh>
    <phoneticPr fontId="2"/>
  </si>
  <si>
    <t>給水人口</t>
    <rPh sb="0" eb="2">
      <t>キュウスイ</t>
    </rPh>
    <rPh sb="2" eb="4">
      <t>ジンコウ</t>
    </rPh>
    <phoneticPr fontId="2"/>
  </si>
  <si>
    <t>給水区域面積</t>
  </si>
  <si>
    <t>給水人口密度</t>
  </si>
  <si>
    <t>比率(N-4)</t>
    <rPh sb="0" eb="2">
      <t>ヒリツ</t>
    </rPh>
    <phoneticPr fontId="2"/>
  </si>
  <si>
    <t>比率(N-3)</t>
    <rPh sb="0" eb="2">
      <t>ヒリツ</t>
    </rPh>
    <phoneticPr fontId="2"/>
  </si>
  <si>
    <t>比率(N-2)</t>
    <rPh sb="0" eb="2">
      <t>ヒリツ</t>
    </rPh>
    <phoneticPr fontId="2"/>
  </si>
  <si>
    <t>比率(N-1)</t>
    <rPh sb="0" eb="2">
      <t>ヒリツ</t>
    </rPh>
    <phoneticPr fontId="2"/>
  </si>
  <si>
    <t>比率(N)</t>
    <rPh sb="0" eb="2">
      <t>ヒリツ</t>
    </rPh>
    <phoneticPr fontId="2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</si>
  <si>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</si>
  <si>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</si>
  <si>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</si>
  <si>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</si>
  <si>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</si>
  <si>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</si>
  <si>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2"/>
  </si>
  <si>
    <t>静岡県　牧之原市</t>
  </si>
  <si>
    <t>法適用</t>
  </si>
  <si>
    <t>水道事業</t>
  </si>
  <si>
    <t>末端給水事業</t>
  </si>
  <si>
    <t>-</t>
  </si>
  <si>
    <t>Ｎ－４年度</t>
    <rPh sb="3" eb="5">
      <t>ネンド</t>
    </rPh>
    <phoneticPr fontId="2"/>
  </si>
  <si>
    <t>Ｎ－３年度</t>
    <rPh sb="3" eb="5">
      <t>ネンド</t>
    </rPh>
    <phoneticPr fontId="2"/>
  </si>
  <si>
    <t>Ｎ－２年度</t>
    <rPh sb="3" eb="5">
      <t>ネンド</t>
    </rPh>
    <phoneticPr fontId="2"/>
  </si>
  <si>
    <t>Ｎ－１年度</t>
    <rPh sb="3" eb="5">
      <t>ネンド</t>
    </rPh>
    <phoneticPr fontId="2"/>
  </si>
  <si>
    <t>Ｎ年度</t>
    <rPh sb="1" eb="3">
      <t>ネンド</t>
    </rPh>
    <phoneticPr fontId="2"/>
  </si>
  <si>
    <t>←年数補正</t>
    <rPh sb="1" eb="3">
      <t>ネンスウ</t>
    </rPh>
    <rPh sb="3" eb="5">
      <t>ホセイ</t>
    </rPh>
    <phoneticPr fontId="2"/>
  </si>
  <si>
    <t>←日数補正</t>
    <rPh sb="1" eb="3">
      <t>ニッスウ</t>
    </rPh>
    <rPh sb="3" eb="5">
      <t>ホセイ</t>
    </rPh>
    <phoneticPr fontId="2"/>
  </si>
  <si>
    <t>"H"yy</t>
  </si>
  <si>
    <t>"R"dd</t>
  </si>
  <si>
    <t>←書式設定</t>
    <rPh sb="1" eb="3">
      <t>ショシキ</t>
    </rPh>
    <rPh sb="3" eb="5">
      <t>セッテイ</t>
    </rPh>
    <phoneticPr fontId="2"/>
  </si>
  <si>
    <t>　経常収支比率及び料金回収率は100%を上回っており近年は黒字となっているが、人口減少や節水意識の向上により、今後収入の減少が見込まれるため、常に経営状況を分析し、必要な段階で料金改定等の対策を早めに講じる必要がある。
　また、有収率の値が著しく低いため、早急に向上対策を講じるべきである。
　施設については耐震化や規模の縮小も含めて、今後の財政状況を見通しながら、計画的かつ迅速に更新を行っていくべきである。</t>
    <rPh sb="1" eb="3">
      <t>ケイジョウ</t>
    </rPh>
    <rPh sb="3" eb="5">
      <t>シュウシ</t>
    </rPh>
    <rPh sb="5" eb="7">
      <t>ヒリツ</t>
    </rPh>
    <rPh sb="7" eb="8">
      <t>オヨ</t>
    </rPh>
    <rPh sb="9" eb="11">
      <t>リョウキン</t>
    </rPh>
    <rPh sb="11" eb="13">
      <t>カイシュウ</t>
    </rPh>
    <rPh sb="13" eb="14">
      <t>リツ</t>
    </rPh>
    <rPh sb="20" eb="22">
      <t>ウワマワ</t>
    </rPh>
    <rPh sb="26" eb="28">
      <t>キンネン</t>
    </rPh>
    <rPh sb="29" eb="31">
      <t>クロジ</t>
    </rPh>
    <rPh sb="39" eb="41">
      <t>ジンコウ</t>
    </rPh>
    <rPh sb="41" eb="43">
      <t>ゲンショウ</t>
    </rPh>
    <rPh sb="44" eb="46">
      <t>セッスイ</t>
    </rPh>
    <rPh sb="46" eb="48">
      <t>イシキ</t>
    </rPh>
    <rPh sb="49" eb="51">
      <t>コウジョウ</t>
    </rPh>
    <rPh sb="55" eb="57">
      <t>コンゴ</t>
    </rPh>
    <rPh sb="57" eb="59">
      <t>シュウニュウ</t>
    </rPh>
    <rPh sb="60" eb="62">
      <t>ゲンショウ</t>
    </rPh>
    <rPh sb="63" eb="65">
      <t>ミコ</t>
    </rPh>
    <rPh sb="71" eb="72">
      <t>ツネ</t>
    </rPh>
    <rPh sb="73" eb="75">
      <t>ケイエイ</t>
    </rPh>
    <rPh sb="75" eb="77">
      <t>ジョウキョウ</t>
    </rPh>
    <rPh sb="78" eb="80">
      <t>ブンセキ</t>
    </rPh>
    <rPh sb="82" eb="84">
      <t>ヒツヨウ</t>
    </rPh>
    <rPh sb="85" eb="87">
      <t>ダンカイ</t>
    </rPh>
    <rPh sb="88" eb="90">
      <t>リョウキン</t>
    </rPh>
    <rPh sb="97" eb="98">
      <t>ハヤ</t>
    </rPh>
    <rPh sb="160" eb="162">
      <t>キボ</t>
    </rPh>
    <rPh sb="163" eb="165">
      <t>シュクショウ</t>
    </rPh>
    <rPh sb="190" eb="192">
      <t>ジンソク</t>
    </rPh>
    <phoneticPr fontId="15"/>
  </si>
  <si>
    <t xml:space="preserve"> 経常収支比率及び料金回収率は100%を超えており、黒字であるが、今後も健全経営を続けていくために、更なる費用削減等の改善点の分析が必要である。
　次に、流動比率を見ると、100％を超えており、支払能力には問題はない。
　施設利用率については、全国平均を少し超えているが、最大稼働率や負荷率と併せて更なる分析を行い、施設規模が適正であるか検討していくべきである。
　有収率については、全国平均に比べ低い水準であり、更に年々減少している。その原因としては漏水が考えられる。早急に管路等の調査を行い、有収率の向上対策を講じる必要がある。
　今後、有収水量は、人口減少に伴い、年々減少していくものと思われる。このことは同時に給水原価が年々上がっていくということである。当市は、既に給水原価が全国平均より高い水準であるであることから、更なる経費削減等の対策を講じる必要がある。</t>
    <rPh sb="1" eb="3">
      <t>ケイジョウ</t>
    </rPh>
    <rPh sb="3" eb="5">
      <t>シュウシ</t>
    </rPh>
    <rPh sb="5" eb="7">
      <t>ヒリツ</t>
    </rPh>
    <rPh sb="7" eb="8">
      <t>オヨ</t>
    </rPh>
    <rPh sb="9" eb="11">
      <t>リョウキン</t>
    </rPh>
    <rPh sb="11" eb="13">
      <t>カイシュウ</t>
    </rPh>
    <rPh sb="13" eb="14">
      <t>リツ</t>
    </rPh>
    <rPh sb="20" eb="21">
      <t>コ</t>
    </rPh>
    <rPh sb="26" eb="28">
      <t>クロジ</t>
    </rPh>
    <rPh sb="33" eb="35">
      <t>コンゴ</t>
    </rPh>
    <rPh sb="36" eb="38">
      <t>ケンゼン</t>
    </rPh>
    <rPh sb="38" eb="40">
      <t>ケイエイ</t>
    </rPh>
    <rPh sb="41" eb="42">
      <t>ツヅ</t>
    </rPh>
    <rPh sb="50" eb="51">
      <t>サラ</t>
    </rPh>
    <rPh sb="53" eb="55">
      <t>ヒヨウ</t>
    </rPh>
    <rPh sb="55" eb="58">
      <t>サクゲントウ</t>
    </rPh>
    <rPh sb="59" eb="62">
      <t>カイゼンテン</t>
    </rPh>
    <rPh sb="63" eb="65">
      <t>ブンセキ</t>
    </rPh>
    <rPh sb="66" eb="68">
      <t>ヒツヨウ</t>
    </rPh>
    <rPh sb="76" eb="77">
      <t>ツギ</t>
    </rPh>
    <rPh sb="79" eb="81">
      <t>リュウドウ</t>
    </rPh>
    <rPh sb="81" eb="83">
      <t>ヒリツ</t>
    </rPh>
    <rPh sb="84" eb="85">
      <t>ミ</t>
    </rPh>
    <rPh sb="93" eb="94">
      <t>コ</t>
    </rPh>
    <rPh sb="99" eb="101">
      <t>シハライ</t>
    </rPh>
    <rPh sb="101" eb="103">
      <t>ノウリョク</t>
    </rPh>
    <rPh sb="105" eb="107">
      <t>モンダイ</t>
    </rPh>
    <rPh sb="115" eb="117">
      <t>シセツ</t>
    </rPh>
    <rPh sb="117" eb="120">
      <t>リヨウリツ</t>
    </rPh>
    <rPh sb="126" eb="128">
      <t>ゼンコク</t>
    </rPh>
    <rPh sb="128" eb="130">
      <t>ヘイキン</t>
    </rPh>
    <rPh sb="131" eb="132">
      <t>スコ</t>
    </rPh>
    <rPh sb="133" eb="134">
      <t>コ</t>
    </rPh>
    <rPh sb="140" eb="142">
      <t>サイダイ</t>
    </rPh>
    <rPh sb="142" eb="144">
      <t>カドウ</t>
    </rPh>
    <rPh sb="144" eb="145">
      <t>リツ</t>
    </rPh>
    <rPh sb="146" eb="148">
      <t>フカ</t>
    </rPh>
    <rPh sb="148" eb="149">
      <t>リツ</t>
    </rPh>
    <rPh sb="150" eb="151">
      <t>アワ</t>
    </rPh>
    <rPh sb="153" eb="154">
      <t>サラ</t>
    </rPh>
    <rPh sb="156" eb="158">
      <t>ブンセキ</t>
    </rPh>
    <rPh sb="159" eb="160">
      <t>オコナ</t>
    </rPh>
    <rPh sb="162" eb="164">
      <t>シセツ</t>
    </rPh>
    <rPh sb="164" eb="166">
      <t>キボ</t>
    </rPh>
    <rPh sb="167" eb="169">
      <t>テキセイ</t>
    </rPh>
    <rPh sb="173" eb="175">
      <t>ケントウ</t>
    </rPh>
    <rPh sb="188" eb="189">
      <t>ユウ</t>
    </rPh>
    <rPh sb="212" eb="213">
      <t>サラ</t>
    </rPh>
    <rPh sb="214" eb="216">
      <t>ネンネン</t>
    </rPh>
    <rPh sb="216" eb="218">
      <t>ゲンショウ</t>
    </rPh>
    <rPh sb="225" eb="227">
      <t>ゲンイン</t>
    </rPh>
    <rPh sb="243" eb="245">
      <t>カンロ</t>
    </rPh>
    <rPh sb="245" eb="246">
      <t>トウ</t>
    </rPh>
    <rPh sb="247" eb="249">
      <t>チョウサ</t>
    </rPh>
    <rPh sb="274" eb="276">
      <t>コンゴ</t>
    </rPh>
    <rPh sb="277" eb="279">
      <t>ユウシュウ</t>
    </rPh>
    <rPh sb="279" eb="281">
      <t>スイリョウ</t>
    </rPh>
    <rPh sb="283" eb="285">
      <t>ジンコウ</t>
    </rPh>
    <rPh sb="285" eb="287">
      <t>ゲンショウ</t>
    </rPh>
    <rPh sb="288" eb="289">
      <t>トモナ</t>
    </rPh>
    <rPh sb="291" eb="293">
      <t>ネンネン</t>
    </rPh>
    <rPh sb="293" eb="295">
      <t>ゲンショウ</t>
    </rPh>
    <rPh sb="302" eb="303">
      <t>オモ</t>
    </rPh>
    <rPh sb="312" eb="314">
      <t>ドウジ</t>
    </rPh>
    <rPh sb="315" eb="317">
      <t>キュウスイ</t>
    </rPh>
    <rPh sb="317" eb="319">
      <t>ゲンカ</t>
    </rPh>
    <rPh sb="320" eb="322">
      <t>ネンネン</t>
    </rPh>
    <rPh sb="322" eb="323">
      <t>ア</t>
    </rPh>
    <rPh sb="337" eb="339">
      <t>トウシ</t>
    </rPh>
    <rPh sb="341" eb="342">
      <t>スデ</t>
    </rPh>
    <rPh sb="343" eb="345">
      <t>キュウスイ</t>
    </rPh>
    <rPh sb="345" eb="347">
      <t>ゲンカ</t>
    </rPh>
    <rPh sb="348" eb="350">
      <t>ゼンコク</t>
    </rPh>
    <rPh sb="350" eb="352">
      <t>ヘイキン</t>
    </rPh>
    <rPh sb="354" eb="355">
      <t>タカ</t>
    </rPh>
    <rPh sb="356" eb="358">
      <t>スイジュン</t>
    </rPh>
    <rPh sb="369" eb="370">
      <t>サラ</t>
    </rPh>
    <rPh sb="372" eb="374">
      <t>ケイヒ</t>
    </rPh>
    <rPh sb="374" eb="377">
      <t>サクゲントウ</t>
    </rPh>
    <rPh sb="378" eb="380">
      <t>タイサク</t>
    </rPh>
    <rPh sb="381" eb="382">
      <t>コウ</t>
    </rPh>
    <rPh sb="384" eb="386">
      <t>ヒツヨウ</t>
    </rPh>
    <phoneticPr fontId="1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</si>
</sst>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8" formatCode="&quot;H&quot;yy"/>
    <numFmt numFmtId="179" formatCode="&quot;R&quot;dd"/>
    <numFmt numFmtId="181" formatCode="#,##0.00;&quot;△ &quot;#,##0.00"/>
    <numFmt numFmtId="176" formatCode="#,##0.00;&quot;△&quot;#,##0.00"/>
    <numFmt numFmtId="180" formatCode="#,##0.00;&quot;△&quot;#,##0.00;&quot;-&quot;"/>
    <numFmt numFmtId="177" formatCode="#,##0;&quot;△&quot;#,##0"/>
  </numFmts>
  <fonts count="16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11"/>
      <color auto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auto="1"/>
      <name val="ＭＳ ゴシック"/>
      <family val="3"/>
    </font>
    <font>
      <sz val="6"/>
      <color auto="1"/>
      <name val="游ゴシック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4" fillId="0" borderId="2" xfId="0" applyNumberFormat="1" applyFont="1" applyBorder="1" applyAlignment="1" applyProtection="1">
      <alignment horizontal="center" vertical="center" shrinkToFit="1"/>
      <protection hidden="1"/>
    </xf>
    <xf numFmtId="176" fontId="4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7" fillId="0" borderId="0" xfId="0" applyFont="1" applyProtection="1">
      <alignment vertical="center"/>
      <protection hidden="1"/>
    </xf>
    <xf numFmtId="0" fontId="3" fillId="2" borderId="6" xfId="0" applyFont="1" applyFill="1" applyBorder="1" applyAlignment="1">
      <alignment horizontal="center" vertical="center" shrinkToFit="1"/>
    </xf>
    <xf numFmtId="0" fontId="4" fillId="0" borderId="6" xfId="0" applyNumberFormat="1" applyFont="1" applyBorder="1" applyAlignment="1" applyProtection="1">
      <alignment horizontal="center" vertical="center" shrinkToFit="1"/>
      <protection hidden="1"/>
    </xf>
    <xf numFmtId="176" fontId="4" fillId="0" borderId="6" xfId="0" applyNumberFormat="1" applyFont="1" applyBorder="1" applyAlignment="1" applyProtection="1">
      <alignment horizontal="center" vertical="center" shrinkToFit="1"/>
      <protection hidden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3" fillId="2" borderId="8" xfId="0" applyFont="1" applyFill="1" applyBorder="1" applyAlignment="1">
      <alignment horizontal="center" vertical="center" shrinkToFit="1"/>
    </xf>
    <xf numFmtId="0" fontId="4" fillId="0" borderId="8" xfId="0" applyNumberFormat="1" applyFont="1" applyBorder="1" applyAlignment="1" applyProtection="1">
      <alignment horizontal="center" vertical="center" shrinkToFit="1"/>
      <protection hidden="1"/>
    </xf>
    <xf numFmtId="176" fontId="4" fillId="0" borderId="8" xfId="0" applyNumberFormat="1" applyFont="1" applyBorder="1" applyAlignment="1" applyProtection="1">
      <alignment horizontal="center" vertical="center" shrinkToFit="1"/>
      <protection hidden="1"/>
    </xf>
    <xf numFmtId="0" fontId="3" fillId="2" borderId="9" xfId="0" applyFont="1" applyFill="1" applyBorder="1" applyAlignment="1">
      <alignment horizontal="center" vertical="center" shrinkToFit="1"/>
    </xf>
    <xf numFmtId="0" fontId="4" fillId="0" borderId="9" xfId="0" applyNumberFormat="1" applyFont="1" applyBorder="1" applyAlignment="1" applyProtection="1">
      <alignment horizontal="center" vertical="center" shrinkToFit="1"/>
      <protection hidden="1"/>
    </xf>
    <xf numFmtId="176" fontId="4" fillId="0" borderId="9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Border="1">
      <alignment vertical="center"/>
    </xf>
    <xf numFmtId="177" fontId="4" fillId="0" borderId="9" xfId="0" applyNumberFormat="1" applyFont="1" applyBorder="1" applyAlignment="1" applyProtection="1">
      <alignment horizontal="center" vertical="center" shrinkToFit="1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6" fillId="0" borderId="3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4" fillId="0" borderId="4" xfId="1" applyFont="1" applyBorder="1" applyAlignment="1" applyProtection="1">
      <alignment horizontal="left" vertical="top" wrapText="1"/>
      <protection locked="0"/>
    </xf>
    <xf numFmtId="0" fontId="14" fillId="0" borderId="4" xfId="1" applyFont="1" applyBorder="1" applyAlignment="1" applyProtection="1">
      <alignment horizontal="left" vertical="top" wrapText="1"/>
      <protection locked="0"/>
    </xf>
    <xf numFmtId="0" fontId="4" fillId="0" borderId="5" xfId="1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1" applyFont="1" applyBorder="1" applyAlignment="1" applyProtection="1">
      <alignment horizontal="left" vertical="top" wrapText="1"/>
      <protection locked="0"/>
    </xf>
    <xf numFmtId="0" fontId="14" fillId="0" borderId="0" xfId="1" applyFont="1" applyBorder="1" applyAlignment="1" applyProtection="1">
      <alignment horizontal="left" vertical="top" wrapText="1"/>
      <protection locked="0"/>
    </xf>
    <xf numFmtId="0" fontId="4" fillId="0" borderId="1" xfId="1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4" fillId="0" borderId="11" xfId="1" applyFont="1" applyBorder="1" applyAlignment="1" applyProtection="1">
      <alignment horizontal="left" vertical="top" wrapText="1"/>
      <protection locked="0"/>
    </xf>
    <xf numFmtId="0" fontId="14" fillId="0" borderId="11" xfId="1" applyFont="1" applyBorder="1" applyAlignment="1" applyProtection="1">
      <alignment horizontal="left" vertical="top" wrapText="1"/>
      <protection locked="0"/>
    </xf>
    <xf numFmtId="0" fontId="4" fillId="0" borderId="12" xfId="1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9" xfId="0" applyFill="1" applyBorder="1">
      <alignment vertical="center"/>
    </xf>
    <xf numFmtId="0" fontId="0" fillId="4" borderId="9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5" borderId="9" xfId="0" applyNumberFormat="1" applyFill="1" applyBorder="1" applyAlignment="1">
      <alignment vertical="center" shrinkToFit="1"/>
    </xf>
    <xf numFmtId="0" fontId="0" fillId="0" borderId="9" xfId="0" applyNumberFormat="1" applyBorder="1" applyAlignment="1">
      <alignment vertical="center" shrinkToFit="1"/>
    </xf>
    <xf numFmtId="178" fontId="0" fillId="0" borderId="9" xfId="0" applyNumberFormat="1" applyBorder="1">
      <alignment vertical="center"/>
    </xf>
    <xf numFmtId="0" fontId="7" fillId="0" borderId="0" xfId="0" applyFont="1">
      <alignment vertical="center"/>
    </xf>
    <xf numFmtId="179" fontId="0" fillId="0" borderId="9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9" xfId="0" applyFill="1" applyBorder="1" applyAlignment="1">
      <alignment vertical="center" shrinkToFit="1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9" xfId="2" applyNumberFormat="1" applyFont="1" applyFill="1" applyBorder="1" applyAlignment="1">
      <alignment vertical="center" shrinkToFit="1"/>
    </xf>
    <xf numFmtId="176" fontId="0" fillId="0" borderId="9" xfId="2" applyNumberFormat="1" applyFont="1" applyBorder="1" applyAlignment="1">
      <alignment vertical="center" shrinkToFit="1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180" fontId="0" fillId="5" borderId="9" xfId="2" applyNumberFormat="1" applyFont="1" applyFill="1" applyBorder="1" applyAlignment="1">
      <alignment vertical="center" shrinkToFit="1"/>
    </xf>
    <xf numFmtId="40" fontId="0" fillId="0" borderId="0" xfId="0" applyNumberFormat="1">
      <alignment vertical="center"/>
    </xf>
    <xf numFmtId="181" fontId="0" fillId="0" borderId="0" xfId="2" applyNumberFormat="1" applyFont="1" applyBorder="1" applyAlignment="1">
      <alignment vertical="center" shrinkToFit="1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8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0.83</c:v>
                </c:pt>
                <c:pt idx="1">
                  <c:v>8.e-002</c:v>
                </c:pt>
                <c:pt idx="2">
                  <c:v>0.48</c:v>
                </c:pt>
                <c:pt idx="3">
                  <c:v>1.33</c:v>
                </c:pt>
                <c:pt idx="4">
                  <c:v>0.78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0.56000000000000005</c:v>
                </c:pt>
                <c:pt idx="1">
                  <c:v>0.61</c:v>
                </c:pt>
                <c:pt idx="2">
                  <c:v>0.51</c:v>
                </c:pt>
                <c:pt idx="3">
                  <c:v>0.57999999999999996</c:v>
                </c:pt>
                <c:pt idx="4">
                  <c:v>0.54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66" b="0.75000000000001266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59.12</c:v>
                </c:pt>
                <c:pt idx="1">
                  <c:v>60.05</c:v>
                </c:pt>
                <c:pt idx="2">
                  <c:v>62.32</c:v>
                </c:pt>
                <c:pt idx="3">
                  <c:v>61.59</c:v>
                </c:pt>
                <c:pt idx="4">
                  <c:v>60.33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58.53</c:v>
                </c:pt>
                <c:pt idx="1">
                  <c:v>59.01</c:v>
                </c:pt>
                <c:pt idx="2">
                  <c:v>60.03</c:v>
                </c:pt>
                <c:pt idx="3">
                  <c:v>59.74</c:v>
                </c:pt>
                <c:pt idx="4">
                  <c:v>59.67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79.38</c:v>
                </c:pt>
                <c:pt idx="1">
                  <c:v>78.83</c:v>
                </c:pt>
                <c:pt idx="2">
                  <c:v>76.83</c:v>
                </c:pt>
                <c:pt idx="3">
                  <c:v>76.78</c:v>
                </c:pt>
                <c:pt idx="4">
                  <c:v>75.89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85.26</c:v>
                </c:pt>
                <c:pt idx="1">
                  <c:v>85.37</c:v>
                </c:pt>
                <c:pt idx="2">
                  <c:v>84.81</c:v>
                </c:pt>
                <c:pt idx="3">
                  <c:v>84.8</c:v>
                </c:pt>
                <c:pt idx="4">
                  <c:v>84.6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5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102.11</c:v>
                </c:pt>
                <c:pt idx="1">
                  <c:v>104.15</c:v>
                </c:pt>
                <c:pt idx="2">
                  <c:v>109.66</c:v>
                </c:pt>
                <c:pt idx="3">
                  <c:v>106.45</c:v>
                </c:pt>
                <c:pt idx="4">
                  <c:v>104.44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109.64</c:v>
                </c:pt>
                <c:pt idx="1">
                  <c:v>110.95</c:v>
                </c:pt>
                <c:pt idx="2">
                  <c:v>110.68</c:v>
                </c:pt>
                <c:pt idx="3">
                  <c:v>110.66</c:v>
                </c:pt>
                <c:pt idx="4">
                  <c:v>109.01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21" b="0.750000000000012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44.43</c:v>
                </c:pt>
                <c:pt idx="1">
                  <c:v>46.3</c:v>
                </c:pt>
                <c:pt idx="2">
                  <c:v>43.62</c:v>
                </c:pt>
                <c:pt idx="3">
                  <c:v>44.66</c:v>
                </c:pt>
                <c:pt idx="4">
                  <c:v>45.96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45.75</c:v>
                </c:pt>
                <c:pt idx="1">
                  <c:v>46.9</c:v>
                </c:pt>
                <c:pt idx="2">
                  <c:v>47.28</c:v>
                </c:pt>
                <c:pt idx="3">
                  <c:v>47.66</c:v>
                </c:pt>
                <c:pt idx="4">
                  <c:v>48.17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2.77</c:v>
                </c:pt>
                <c:pt idx="1">
                  <c:v>12.04</c:v>
                </c:pt>
                <c:pt idx="2">
                  <c:v>12.97</c:v>
                </c:pt>
                <c:pt idx="3">
                  <c:v>13.9</c:v>
                </c:pt>
                <c:pt idx="4">
                  <c:v>13.17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10.54</c:v>
                </c:pt>
                <c:pt idx="1">
                  <c:v>12.03</c:v>
                </c:pt>
                <c:pt idx="2">
                  <c:v>12.19</c:v>
                </c:pt>
                <c:pt idx="3">
                  <c:v>15.1</c:v>
                </c:pt>
                <c:pt idx="4">
                  <c:v>17.12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66" b="0.75000000000001266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3.62</c:v>
                </c:pt>
                <c:pt idx="1">
                  <c:v>3.91</c:v>
                </c:pt>
                <c:pt idx="2">
                  <c:v>3.56</c:v>
                </c:pt>
                <c:pt idx="3">
                  <c:v>2.74</c:v>
                </c:pt>
                <c:pt idx="4">
                  <c:v>3.7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262.87</c:v>
                </c:pt>
                <c:pt idx="1">
                  <c:v>257.52999999999997</c:v>
                </c:pt>
                <c:pt idx="2">
                  <c:v>182.82</c:v>
                </c:pt>
                <c:pt idx="3">
                  <c:v>271.2</c:v>
                </c:pt>
                <c:pt idx="4">
                  <c:v>382.61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371.31</c:v>
                </c:pt>
                <c:pt idx="1">
                  <c:v>377.63</c:v>
                </c:pt>
                <c:pt idx="2">
                  <c:v>357.34</c:v>
                </c:pt>
                <c:pt idx="3">
                  <c:v>366.03</c:v>
                </c:pt>
                <c:pt idx="4">
                  <c:v>365.18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197.51</c:v>
                </c:pt>
                <c:pt idx="1">
                  <c:v>200.98</c:v>
                </c:pt>
                <c:pt idx="2">
                  <c:v>247.98</c:v>
                </c:pt>
                <c:pt idx="3">
                  <c:v>254.28</c:v>
                </c:pt>
                <c:pt idx="4">
                  <c:v>261.33999999999997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373.09</c:v>
                </c:pt>
                <c:pt idx="1">
                  <c:v>364.71</c:v>
                </c:pt>
                <c:pt idx="2">
                  <c:v>373.69</c:v>
                </c:pt>
                <c:pt idx="3">
                  <c:v>370.12</c:v>
                </c:pt>
                <c:pt idx="4">
                  <c:v>371.65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101.61</c:v>
                </c:pt>
                <c:pt idx="1">
                  <c:v>103.65</c:v>
                </c:pt>
                <c:pt idx="2">
                  <c:v>109.79</c:v>
                </c:pt>
                <c:pt idx="3">
                  <c:v>106.08</c:v>
                </c:pt>
                <c:pt idx="4">
                  <c:v>104.38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99.99</c:v>
                </c:pt>
                <c:pt idx="1">
                  <c:v>100.65</c:v>
                </c:pt>
                <c:pt idx="2">
                  <c:v>99.87</c:v>
                </c:pt>
                <c:pt idx="3">
                  <c:v>100.42</c:v>
                </c:pt>
                <c:pt idx="4">
                  <c:v>98.77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186.21</c:v>
                </c:pt>
                <c:pt idx="1">
                  <c:v>182.93</c:v>
                </c:pt>
                <c:pt idx="2">
                  <c:v>173.08</c:v>
                </c:pt>
                <c:pt idx="3">
                  <c:v>178.99</c:v>
                </c:pt>
                <c:pt idx="4">
                  <c:v>182.18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171.15</c:v>
                </c:pt>
                <c:pt idx="1">
                  <c:v>170.19</c:v>
                </c:pt>
                <c:pt idx="2">
                  <c:v>171.81</c:v>
                </c:pt>
                <c:pt idx="3">
                  <c:v>171.67</c:v>
                </c:pt>
                <c:pt idx="4">
                  <c:v>173.67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33</xdr:row>
      <xdr:rowOff>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33</xdr:row>
      <xdr:rowOff>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33</xdr:row>
      <xdr:rowOff>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55</xdr:row>
      <xdr:rowOff>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55</xdr:row>
      <xdr:rowOff>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55</xdr:row>
      <xdr:rowOff>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55</xdr:row>
      <xdr:rowOff>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④企業債残高対給水収益比率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⑤料金回収率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⑥給水原価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⑧有収率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②管路経年化率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③管路更新率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【112.01】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【1.08】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【264.97】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【266.61】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【89.80】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9525</xdr:rowOff>
    </xdr:from>
    <xdr:to xmlns:xdr="http://schemas.openxmlformats.org/drawingml/2006/spreadsheetDrawing">
      <xdr:col>46</xdr:col>
      <xdr:colOff>0</xdr:colOff>
      <xdr:row>40</xdr:row>
      <xdr:rowOff>80645</xdr:rowOff>
    </xdr:to>
    <xdr:sp macro="" textlink="$K$85">
      <xdr:nvSpPr>
        <xdr:cNvPr id="29" name="テキスト ボックス 28"/>
        <xdr:cNvSpPr txBox="1"/>
      </xdr:nvSpPr>
      <xdr:spPr>
        <a:xfrm>
          <a:off x="12296775" y="6743700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【60.00】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【168.38】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【103.24】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【49.59】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【19.44】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【0.68】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Z85"/>
  <sheetViews>
    <sheetView showGridLines="0" tabSelected="1" topLeftCell="AG1" workbookViewId="0">
      <selection activeCell="BL47" sqref="BL47:BZ63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静岡県　牧之原市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32"/>
      <c r="AE6" s="32"/>
      <c r="AF6" s="32"/>
      <c r="AG6" s="32"/>
      <c r="AH6" s="18"/>
      <c r="AI6" s="18"/>
      <c r="AJ6" s="18"/>
      <c r="AK6" s="18"/>
      <c r="AL6" s="18"/>
      <c r="AM6" s="18"/>
      <c r="AN6" s="18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5</v>
      </c>
      <c r="C7" s="13"/>
      <c r="D7" s="13"/>
      <c r="E7" s="13"/>
      <c r="F7" s="13"/>
      <c r="G7" s="13"/>
      <c r="H7" s="13"/>
      <c r="I7" s="5" t="s">
        <v>11</v>
      </c>
      <c r="J7" s="13"/>
      <c r="K7" s="13"/>
      <c r="L7" s="13"/>
      <c r="M7" s="13"/>
      <c r="N7" s="13"/>
      <c r="O7" s="24"/>
      <c r="P7" s="27" t="s">
        <v>4</v>
      </c>
      <c r="Q7" s="27"/>
      <c r="R7" s="27"/>
      <c r="S7" s="27"/>
      <c r="T7" s="27"/>
      <c r="U7" s="27"/>
      <c r="V7" s="27"/>
      <c r="W7" s="27" t="s">
        <v>12</v>
      </c>
      <c r="X7" s="27"/>
      <c r="Y7" s="27"/>
      <c r="Z7" s="27"/>
      <c r="AA7" s="27"/>
      <c r="AB7" s="27"/>
      <c r="AC7" s="27"/>
      <c r="AD7" s="27" t="s">
        <v>3</v>
      </c>
      <c r="AE7" s="27"/>
      <c r="AF7" s="27"/>
      <c r="AG7" s="27"/>
      <c r="AH7" s="27"/>
      <c r="AI7" s="27"/>
      <c r="AJ7" s="27"/>
      <c r="AK7" s="18"/>
      <c r="AL7" s="27" t="s">
        <v>15</v>
      </c>
      <c r="AM7" s="27"/>
      <c r="AN7" s="27"/>
      <c r="AO7" s="27"/>
      <c r="AP7" s="27"/>
      <c r="AQ7" s="27"/>
      <c r="AR7" s="27"/>
      <c r="AS7" s="27"/>
      <c r="AT7" s="5" t="s">
        <v>9</v>
      </c>
      <c r="AU7" s="13"/>
      <c r="AV7" s="13"/>
      <c r="AW7" s="13"/>
      <c r="AX7" s="13"/>
      <c r="AY7" s="13"/>
      <c r="AZ7" s="13"/>
      <c r="BA7" s="13"/>
      <c r="BB7" s="27" t="s">
        <v>16</v>
      </c>
      <c r="BC7" s="27"/>
      <c r="BD7" s="27"/>
      <c r="BE7" s="27"/>
      <c r="BF7" s="27"/>
      <c r="BG7" s="27"/>
      <c r="BH7" s="27"/>
      <c r="BI7" s="27"/>
      <c r="BJ7" s="3"/>
      <c r="BK7" s="3"/>
      <c r="BL7" s="37" t="s">
        <v>17</v>
      </c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63"/>
    </row>
    <row r="8" spans="1:78" ht="18.75" customHeight="1">
      <c r="A8" s="2"/>
      <c r="B8" s="6" t="str">
        <f>データ!$I$6</f>
        <v>法適用</v>
      </c>
      <c r="C8" s="14"/>
      <c r="D8" s="14"/>
      <c r="E8" s="14"/>
      <c r="F8" s="14"/>
      <c r="G8" s="14"/>
      <c r="H8" s="14"/>
      <c r="I8" s="6" t="str">
        <f>データ!$J$6</f>
        <v>水道事業</v>
      </c>
      <c r="J8" s="14"/>
      <c r="K8" s="14"/>
      <c r="L8" s="14"/>
      <c r="M8" s="14"/>
      <c r="N8" s="14"/>
      <c r="O8" s="25"/>
      <c r="P8" s="28" t="str">
        <f>データ!$K$6</f>
        <v>末端給水事業</v>
      </c>
      <c r="Q8" s="28"/>
      <c r="R8" s="28"/>
      <c r="S8" s="28"/>
      <c r="T8" s="28"/>
      <c r="U8" s="28"/>
      <c r="V8" s="28"/>
      <c r="W8" s="28" t="str">
        <f>データ!$L$6</f>
        <v>A5</v>
      </c>
      <c r="X8" s="28"/>
      <c r="Y8" s="28"/>
      <c r="Z8" s="28"/>
      <c r="AA8" s="28"/>
      <c r="AB8" s="28"/>
      <c r="AC8" s="28"/>
      <c r="AD8" s="28" t="str">
        <f>データ!$M$6</f>
        <v>非設置</v>
      </c>
      <c r="AE8" s="28"/>
      <c r="AF8" s="28"/>
      <c r="AG8" s="28"/>
      <c r="AH8" s="28"/>
      <c r="AI8" s="28"/>
      <c r="AJ8" s="28"/>
      <c r="AK8" s="18"/>
      <c r="AL8" s="31">
        <f>データ!$R$6</f>
        <v>45623</v>
      </c>
      <c r="AM8" s="31"/>
      <c r="AN8" s="31"/>
      <c r="AO8" s="31"/>
      <c r="AP8" s="31"/>
      <c r="AQ8" s="31"/>
      <c r="AR8" s="31"/>
      <c r="AS8" s="31"/>
      <c r="AT8" s="7">
        <f>データ!$S$6</f>
        <v>111.69</v>
      </c>
      <c r="AU8" s="15"/>
      <c r="AV8" s="15"/>
      <c r="AW8" s="15"/>
      <c r="AX8" s="15"/>
      <c r="AY8" s="15"/>
      <c r="AZ8" s="15"/>
      <c r="BA8" s="15"/>
      <c r="BB8" s="29">
        <f>データ!$T$6</f>
        <v>408.48</v>
      </c>
      <c r="BC8" s="29"/>
      <c r="BD8" s="29"/>
      <c r="BE8" s="29"/>
      <c r="BF8" s="29"/>
      <c r="BG8" s="29"/>
      <c r="BH8" s="29"/>
      <c r="BI8" s="29"/>
      <c r="BJ8" s="3"/>
      <c r="BK8" s="3"/>
      <c r="BL8" s="38" t="s">
        <v>10</v>
      </c>
      <c r="BM8" s="49"/>
      <c r="BN8" s="57" t="s">
        <v>19</v>
      </c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4"/>
    </row>
    <row r="9" spans="1:78" ht="18.75" customHeight="1">
      <c r="A9" s="2"/>
      <c r="B9" s="5" t="s">
        <v>22</v>
      </c>
      <c r="C9" s="13"/>
      <c r="D9" s="13"/>
      <c r="E9" s="13"/>
      <c r="F9" s="13"/>
      <c r="G9" s="13"/>
      <c r="H9" s="13"/>
      <c r="I9" s="5" t="s">
        <v>23</v>
      </c>
      <c r="J9" s="13"/>
      <c r="K9" s="13"/>
      <c r="L9" s="13"/>
      <c r="M9" s="13"/>
      <c r="N9" s="13"/>
      <c r="O9" s="24"/>
      <c r="P9" s="27" t="s">
        <v>25</v>
      </c>
      <c r="Q9" s="27"/>
      <c r="R9" s="27"/>
      <c r="S9" s="27"/>
      <c r="T9" s="27"/>
      <c r="U9" s="27"/>
      <c r="V9" s="27"/>
      <c r="W9" s="27" t="s">
        <v>20</v>
      </c>
      <c r="X9" s="27"/>
      <c r="Y9" s="27"/>
      <c r="Z9" s="27"/>
      <c r="AA9" s="27"/>
      <c r="AB9" s="27"/>
      <c r="AC9" s="27"/>
      <c r="AD9" s="2"/>
      <c r="AE9" s="2"/>
      <c r="AF9" s="2"/>
      <c r="AG9" s="2"/>
      <c r="AH9" s="18"/>
      <c r="AI9" s="18"/>
      <c r="AJ9" s="18"/>
      <c r="AK9" s="18"/>
      <c r="AL9" s="27" t="s">
        <v>26</v>
      </c>
      <c r="AM9" s="27"/>
      <c r="AN9" s="27"/>
      <c r="AO9" s="27"/>
      <c r="AP9" s="27"/>
      <c r="AQ9" s="27"/>
      <c r="AR9" s="27"/>
      <c r="AS9" s="27"/>
      <c r="AT9" s="5" t="s">
        <v>30</v>
      </c>
      <c r="AU9" s="13"/>
      <c r="AV9" s="13"/>
      <c r="AW9" s="13"/>
      <c r="AX9" s="13"/>
      <c r="AY9" s="13"/>
      <c r="AZ9" s="13"/>
      <c r="BA9" s="13"/>
      <c r="BB9" s="27" t="s">
        <v>14</v>
      </c>
      <c r="BC9" s="27"/>
      <c r="BD9" s="27"/>
      <c r="BE9" s="27"/>
      <c r="BF9" s="27"/>
      <c r="BG9" s="27"/>
      <c r="BH9" s="27"/>
      <c r="BI9" s="27"/>
      <c r="BJ9" s="3"/>
      <c r="BK9" s="3"/>
      <c r="BL9" s="39" t="s">
        <v>31</v>
      </c>
      <c r="BM9" s="50"/>
      <c r="BN9" s="58" t="s">
        <v>33</v>
      </c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5"/>
    </row>
    <row r="10" spans="1:78" ht="18.75" customHeight="1">
      <c r="A10" s="2"/>
      <c r="B10" s="7" t="str">
        <f>データ!$N$6</f>
        <v>-</v>
      </c>
      <c r="C10" s="15"/>
      <c r="D10" s="15"/>
      <c r="E10" s="15"/>
      <c r="F10" s="15"/>
      <c r="G10" s="15"/>
      <c r="H10" s="15"/>
      <c r="I10" s="7">
        <f>データ!$O$6</f>
        <v>68.19</v>
      </c>
      <c r="J10" s="15"/>
      <c r="K10" s="15"/>
      <c r="L10" s="15"/>
      <c r="M10" s="15"/>
      <c r="N10" s="15"/>
      <c r="O10" s="26"/>
      <c r="P10" s="29">
        <f>データ!$P$6</f>
        <v>83.49</v>
      </c>
      <c r="Q10" s="29"/>
      <c r="R10" s="29"/>
      <c r="S10" s="29"/>
      <c r="T10" s="29"/>
      <c r="U10" s="29"/>
      <c r="V10" s="29"/>
      <c r="W10" s="31">
        <f>データ!$Q$6</f>
        <v>3685</v>
      </c>
      <c r="X10" s="31"/>
      <c r="Y10" s="31"/>
      <c r="Z10" s="31"/>
      <c r="AA10" s="31"/>
      <c r="AB10" s="31"/>
      <c r="AC10" s="31"/>
      <c r="AD10" s="2"/>
      <c r="AE10" s="2"/>
      <c r="AF10" s="2"/>
      <c r="AG10" s="2"/>
      <c r="AH10" s="18"/>
      <c r="AI10" s="18"/>
      <c r="AJ10" s="18"/>
      <c r="AK10" s="18"/>
      <c r="AL10" s="31">
        <f>データ!$U$6</f>
        <v>37862</v>
      </c>
      <c r="AM10" s="31"/>
      <c r="AN10" s="31"/>
      <c r="AO10" s="31"/>
      <c r="AP10" s="31"/>
      <c r="AQ10" s="31"/>
      <c r="AR10" s="31"/>
      <c r="AS10" s="31"/>
      <c r="AT10" s="7">
        <f>データ!$V$6</f>
        <v>48.84</v>
      </c>
      <c r="AU10" s="15"/>
      <c r="AV10" s="15"/>
      <c r="AW10" s="15"/>
      <c r="AX10" s="15"/>
      <c r="AY10" s="15"/>
      <c r="AZ10" s="15"/>
      <c r="BA10" s="15"/>
      <c r="BB10" s="29">
        <f>データ!$W$6</f>
        <v>775.23</v>
      </c>
      <c r="BC10" s="29"/>
      <c r="BD10" s="29"/>
      <c r="BE10" s="29"/>
      <c r="BF10" s="29"/>
      <c r="BG10" s="29"/>
      <c r="BH10" s="29"/>
      <c r="BI10" s="29"/>
      <c r="BJ10" s="2"/>
      <c r="BK10" s="2"/>
      <c r="BL10" s="40" t="s">
        <v>35</v>
      </c>
      <c r="BM10" s="51"/>
      <c r="BN10" s="59" t="s">
        <v>36</v>
      </c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1" t="s">
        <v>37</v>
      </c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</row>
    <row r="14" spans="1:78" ht="13.5" customHeight="1">
      <c r="A14" s="2"/>
      <c r="B14" s="8" t="s">
        <v>39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33"/>
      <c r="BK14" s="2"/>
      <c r="BL14" s="43" t="s">
        <v>40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67"/>
    </row>
    <row r="15" spans="1:78" ht="13.5" customHeight="1">
      <c r="A15" s="2"/>
      <c r="B15" s="9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34"/>
      <c r="BK15" s="2"/>
      <c r="BL15" s="44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68"/>
    </row>
    <row r="16" spans="1:78" ht="13.5" customHeight="1">
      <c r="A16" s="2"/>
      <c r="B16" s="10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35"/>
      <c r="BK16" s="2"/>
      <c r="BL16" s="45" t="s">
        <v>111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69"/>
    </row>
    <row r="17" spans="1:78" ht="13.5" customHeight="1">
      <c r="A17" s="2"/>
      <c r="B17" s="10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35"/>
      <c r="BK17" s="2"/>
      <c r="BL17" s="45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69"/>
    </row>
    <row r="18" spans="1:78" ht="13.5" customHeight="1">
      <c r="A18" s="2"/>
      <c r="B18" s="10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35"/>
      <c r="BK18" s="2"/>
      <c r="BL18" s="45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69"/>
    </row>
    <row r="19" spans="1:78" ht="13.5" customHeight="1">
      <c r="A19" s="2"/>
      <c r="B19" s="10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35"/>
      <c r="BK19" s="2"/>
      <c r="BL19" s="45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69"/>
    </row>
    <row r="20" spans="1:78" ht="13.5" customHeight="1">
      <c r="A20" s="2"/>
      <c r="B20" s="1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35"/>
      <c r="BK20" s="2"/>
      <c r="BL20" s="45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69"/>
    </row>
    <row r="21" spans="1:78" ht="13.5" customHeight="1">
      <c r="A21" s="2"/>
      <c r="B21" s="10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35"/>
      <c r="BK21" s="2"/>
      <c r="BL21" s="45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69"/>
    </row>
    <row r="22" spans="1:78" ht="13.5" customHeight="1">
      <c r="A22" s="2"/>
      <c r="B22" s="10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35"/>
      <c r="BK22" s="2"/>
      <c r="BL22" s="45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69"/>
    </row>
    <row r="23" spans="1:78" ht="13.5" customHeight="1">
      <c r="A23" s="2"/>
      <c r="B23" s="10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35"/>
      <c r="BK23" s="2"/>
      <c r="BL23" s="45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69"/>
    </row>
    <row r="24" spans="1:78" ht="13.5" customHeight="1">
      <c r="A24" s="2"/>
      <c r="B24" s="10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35"/>
      <c r="BK24" s="2"/>
      <c r="BL24" s="45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69"/>
    </row>
    <row r="25" spans="1:78" ht="13.5" customHeight="1">
      <c r="A25" s="2"/>
      <c r="B25" s="10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35"/>
      <c r="BK25" s="2"/>
      <c r="BL25" s="45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69"/>
    </row>
    <row r="26" spans="1:78" ht="13.5" customHeight="1">
      <c r="A26" s="2"/>
      <c r="B26" s="10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35"/>
      <c r="BK26" s="2"/>
      <c r="BL26" s="45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69"/>
    </row>
    <row r="27" spans="1:78" ht="13.5" customHeight="1">
      <c r="A27" s="2"/>
      <c r="B27" s="10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35"/>
      <c r="BK27" s="2"/>
      <c r="BL27" s="45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69"/>
    </row>
    <row r="28" spans="1:78" ht="13.5" customHeight="1">
      <c r="A28" s="2"/>
      <c r="B28" s="10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35"/>
      <c r="BK28" s="2"/>
      <c r="BL28" s="45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69"/>
    </row>
    <row r="29" spans="1:78" ht="13.5" customHeight="1">
      <c r="A29" s="2"/>
      <c r="B29" s="10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35"/>
      <c r="BK29" s="2"/>
      <c r="BL29" s="45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69"/>
    </row>
    <row r="30" spans="1:78" ht="13.5" customHeight="1">
      <c r="A30" s="2"/>
      <c r="B30" s="10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35"/>
      <c r="BK30" s="2"/>
      <c r="BL30" s="45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69"/>
    </row>
    <row r="31" spans="1:78" ht="13.5" customHeight="1">
      <c r="A31" s="2"/>
      <c r="B31" s="10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35"/>
      <c r="BK31" s="2"/>
      <c r="BL31" s="45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69"/>
    </row>
    <row r="32" spans="1:78" ht="13.5" customHeight="1">
      <c r="A32" s="2"/>
      <c r="B32" s="10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35"/>
      <c r="BK32" s="2"/>
      <c r="BL32" s="45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69"/>
    </row>
    <row r="33" spans="1:78" ht="13.5" customHeight="1">
      <c r="A33" s="2"/>
      <c r="B33" s="1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35"/>
      <c r="BK33" s="2"/>
      <c r="BL33" s="45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69"/>
    </row>
    <row r="34" spans="1:78" ht="13.5" customHeight="1">
      <c r="A34" s="2"/>
      <c r="B34" s="10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3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3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3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35"/>
      <c r="BK34" s="2"/>
      <c r="BL34" s="45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69"/>
    </row>
    <row r="35" spans="1:78" ht="13.5" customHeight="1">
      <c r="A35" s="2"/>
      <c r="B35" s="10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3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3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3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35"/>
      <c r="BK35" s="2"/>
      <c r="BL35" s="45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69"/>
    </row>
    <row r="36" spans="1:78" ht="13.5" customHeight="1">
      <c r="A36" s="2"/>
      <c r="B36" s="10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35"/>
      <c r="BK36" s="2"/>
      <c r="BL36" s="45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69"/>
    </row>
    <row r="37" spans="1:78" ht="13.5" customHeight="1">
      <c r="A37" s="2"/>
      <c r="B37" s="10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35"/>
      <c r="BK37" s="2"/>
      <c r="BL37" s="45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69"/>
    </row>
    <row r="38" spans="1:78" ht="13.5" customHeight="1">
      <c r="A38" s="2"/>
      <c r="B38" s="10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35"/>
      <c r="BK38" s="2"/>
      <c r="BL38" s="45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69"/>
    </row>
    <row r="39" spans="1:78" ht="13.5" customHeight="1">
      <c r="A39" s="2"/>
      <c r="B39" s="10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35"/>
      <c r="BK39" s="2"/>
      <c r="BL39" s="45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69"/>
    </row>
    <row r="40" spans="1:78" ht="13.5" customHeight="1">
      <c r="A40" s="2"/>
      <c r="B40" s="10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35"/>
      <c r="BK40" s="2"/>
      <c r="BL40" s="45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69"/>
    </row>
    <row r="41" spans="1:78" ht="13.5" customHeight="1">
      <c r="A41" s="2"/>
      <c r="B41" s="10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35"/>
      <c r="BK41" s="2"/>
      <c r="BL41" s="45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69"/>
    </row>
    <row r="42" spans="1:78" ht="13.5" customHeight="1">
      <c r="A42" s="2"/>
      <c r="B42" s="10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35"/>
      <c r="BK42" s="2"/>
      <c r="BL42" s="45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69"/>
    </row>
    <row r="43" spans="1:78" ht="13.5" customHeight="1">
      <c r="A43" s="2"/>
      <c r="B43" s="10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35"/>
      <c r="BK43" s="2"/>
      <c r="BL43" s="45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69"/>
    </row>
    <row r="44" spans="1:78" ht="13.5" customHeight="1">
      <c r="A44" s="2"/>
      <c r="B44" s="10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35"/>
      <c r="BK44" s="2"/>
      <c r="BL44" s="45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69"/>
    </row>
    <row r="45" spans="1:78" ht="13.5" customHeight="1">
      <c r="A45" s="2"/>
      <c r="B45" s="10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35"/>
      <c r="BK45" s="2"/>
      <c r="BL45" s="43" t="s">
        <v>42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67"/>
    </row>
    <row r="46" spans="1:78" ht="13.5" customHeight="1">
      <c r="A46" s="2"/>
      <c r="B46" s="10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35"/>
      <c r="BK46" s="2"/>
      <c r="BL46" s="44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68"/>
    </row>
    <row r="47" spans="1:78" ht="13.5" customHeight="1">
      <c r="A47" s="2"/>
      <c r="B47" s="10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35"/>
      <c r="BK47" s="2"/>
      <c r="BL47" s="46" t="s">
        <v>66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70"/>
    </row>
    <row r="48" spans="1:78" ht="13.5" customHeight="1">
      <c r="A48" s="2"/>
      <c r="B48" s="10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35"/>
      <c r="BK48" s="2"/>
      <c r="BL48" s="46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70"/>
    </row>
    <row r="49" spans="1:78" ht="13.5" customHeight="1">
      <c r="A49" s="2"/>
      <c r="B49" s="1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35"/>
      <c r="BK49" s="2"/>
      <c r="BL49" s="46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70"/>
    </row>
    <row r="50" spans="1:78" ht="13.5" customHeight="1">
      <c r="A50" s="2"/>
      <c r="B50" s="10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35"/>
      <c r="BK50" s="2"/>
      <c r="BL50" s="46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70"/>
    </row>
    <row r="51" spans="1:78" ht="13.5" customHeight="1">
      <c r="A51" s="2"/>
      <c r="B51" s="10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35"/>
      <c r="BK51" s="2"/>
      <c r="BL51" s="46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70"/>
    </row>
    <row r="52" spans="1:78" ht="13.5" customHeight="1">
      <c r="A52" s="2"/>
      <c r="B52" s="10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35"/>
      <c r="BK52" s="2"/>
      <c r="BL52" s="46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70"/>
    </row>
    <row r="53" spans="1:78" ht="13.5" customHeight="1">
      <c r="A53" s="2"/>
      <c r="B53" s="10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35"/>
      <c r="BK53" s="2"/>
      <c r="BL53" s="46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70"/>
    </row>
    <row r="54" spans="1:78" ht="13.5" customHeight="1">
      <c r="A54" s="2"/>
      <c r="B54" s="10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35"/>
      <c r="BK54" s="2"/>
      <c r="BL54" s="46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70"/>
    </row>
    <row r="55" spans="1:78" ht="13.5" customHeight="1">
      <c r="A55" s="2"/>
      <c r="B55" s="10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35"/>
      <c r="BK55" s="2"/>
      <c r="BL55" s="46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70"/>
    </row>
    <row r="56" spans="1:78" ht="13.5" customHeight="1">
      <c r="A56" s="2"/>
      <c r="B56" s="10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3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3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3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35"/>
      <c r="BK56" s="2"/>
      <c r="BL56" s="46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70"/>
    </row>
    <row r="57" spans="1:78" ht="13.5" customHeight="1">
      <c r="A57" s="2"/>
      <c r="B57" s="10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3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3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3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35"/>
      <c r="BK57" s="2"/>
      <c r="BL57" s="46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70"/>
    </row>
    <row r="58" spans="1:78" ht="13.5" customHeight="1">
      <c r="A58" s="2"/>
      <c r="B58" s="1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3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3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3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35"/>
      <c r="BK58" s="2"/>
      <c r="BL58" s="46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70"/>
    </row>
    <row r="59" spans="1:78" ht="13.5" customHeight="1">
      <c r="A59" s="2"/>
      <c r="B59" s="1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36"/>
      <c r="BK59" s="2"/>
      <c r="BL59" s="46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70"/>
    </row>
    <row r="60" spans="1:78" ht="13.5" customHeight="1">
      <c r="A60" s="2"/>
      <c r="B60" s="9" t="s">
        <v>8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34"/>
      <c r="BK60" s="2"/>
      <c r="BL60" s="46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70"/>
    </row>
    <row r="61" spans="1:78" ht="13.5" customHeight="1">
      <c r="A61" s="2"/>
      <c r="B61" s="9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34"/>
      <c r="BK61" s="2"/>
      <c r="BL61" s="46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70"/>
    </row>
    <row r="62" spans="1:78" ht="13.5" customHeight="1">
      <c r="A62" s="2"/>
      <c r="B62" s="10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35"/>
      <c r="BK62" s="2"/>
      <c r="BL62" s="46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70"/>
    </row>
    <row r="63" spans="1:78" ht="13.5" customHeight="1">
      <c r="A63" s="2"/>
      <c r="B63" s="10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35"/>
      <c r="BK63" s="2"/>
      <c r="BL63" s="46"/>
      <c r="BM63" s="55"/>
      <c r="BN63" s="55"/>
      <c r="BO63" s="55"/>
      <c r="BP63" s="55"/>
      <c r="BQ63" s="55"/>
      <c r="BR63" s="55"/>
      <c r="BS63" s="55"/>
      <c r="BT63" s="55"/>
      <c r="BU63" s="55"/>
      <c r="BV63" s="55"/>
      <c r="BW63" s="55"/>
      <c r="BX63" s="55"/>
      <c r="BY63" s="55"/>
      <c r="BZ63" s="70"/>
    </row>
    <row r="64" spans="1:78" ht="13.5" customHeight="1">
      <c r="A64" s="2"/>
      <c r="B64" s="10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35"/>
      <c r="BK64" s="2"/>
      <c r="BL64" s="43" t="s">
        <v>7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67"/>
    </row>
    <row r="65" spans="1:78" ht="13.5" customHeight="1">
      <c r="A65" s="2"/>
      <c r="B65" s="10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35"/>
      <c r="BK65" s="2"/>
      <c r="BL65" s="44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68"/>
    </row>
    <row r="66" spans="1:78" ht="13.5" customHeight="1">
      <c r="A66" s="2"/>
      <c r="B66" s="10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35"/>
      <c r="BK66" s="2"/>
      <c r="BL66" s="45" t="s">
        <v>110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69"/>
    </row>
    <row r="67" spans="1:78" ht="13.5" customHeight="1">
      <c r="A67" s="2"/>
      <c r="B67" s="10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35"/>
      <c r="BK67" s="2"/>
      <c r="BL67" s="45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69"/>
    </row>
    <row r="68" spans="1:78" ht="13.5" customHeight="1">
      <c r="A68" s="2"/>
      <c r="B68" s="10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35"/>
      <c r="BK68" s="2"/>
      <c r="BL68" s="45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69"/>
    </row>
    <row r="69" spans="1:78" ht="13.5" customHeight="1">
      <c r="A69" s="2"/>
      <c r="B69" s="10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35"/>
      <c r="BK69" s="2"/>
      <c r="BL69" s="45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69"/>
    </row>
    <row r="70" spans="1:78" ht="13.5" customHeight="1">
      <c r="A70" s="2"/>
      <c r="B70" s="10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35"/>
      <c r="BK70" s="2"/>
      <c r="BL70" s="45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69"/>
    </row>
    <row r="71" spans="1:78" ht="13.5" customHeight="1">
      <c r="A71" s="2"/>
      <c r="B71" s="10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35"/>
      <c r="BK71" s="2"/>
      <c r="BL71" s="45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69"/>
    </row>
    <row r="72" spans="1:78" ht="13.5" customHeight="1">
      <c r="A72" s="2"/>
      <c r="B72" s="10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35"/>
      <c r="BK72" s="2"/>
      <c r="BL72" s="45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69"/>
    </row>
    <row r="73" spans="1:78" ht="13.5" customHeight="1">
      <c r="A73" s="2"/>
      <c r="B73" s="10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35"/>
      <c r="BK73" s="2"/>
      <c r="BL73" s="45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69"/>
    </row>
    <row r="74" spans="1:78" ht="13.5" customHeight="1">
      <c r="A74" s="2"/>
      <c r="B74" s="10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35"/>
      <c r="BK74" s="2"/>
      <c r="BL74" s="45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69"/>
    </row>
    <row r="75" spans="1:78" ht="13.5" customHeight="1">
      <c r="A75" s="2"/>
      <c r="B75" s="10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35"/>
      <c r="BK75" s="2"/>
      <c r="BL75" s="45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69"/>
    </row>
    <row r="76" spans="1:78" ht="13.5" customHeight="1">
      <c r="A76" s="2"/>
      <c r="B76" s="10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35"/>
      <c r="BK76" s="2"/>
      <c r="BL76" s="45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69"/>
    </row>
    <row r="77" spans="1:78" ht="13.5" customHeight="1">
      <c r="A77" s="2"/>
      <c r="B77" s="10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35"/>
      <c r="BK77" s="2"/>
      <c r="BL77" s="45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69"/>
    </row>
    <row r="78" spans="1:78" ht="13.5" customHeight="1">
      <c r="A78" s="2"/>
      <c r="B78" s="10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35"/>
      <c r="BK78" s="2"/>
      <c r="BL78" s="45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69"/>
    </row>
    <row r="79" spans="1:78" ht="13.5" customHeight="1">
      <c r="A79" s="2"/>
      <c r="B79" s="10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30"/>
      <c r="V79" s="3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30"/>
      <c r="AP79" s="3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8"/>
      <c r="BJ79" s="35"/>
      <c r="BK79" s="2"/>
      <c r="BL79" s="45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69"/>
    </row>
    <row r="80" spans="1:78" ht="13.5" customHeight="1">
      <c r="A80" s="2"/>
      <c r="B80" s="10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30"/>
      <c r="V80" s="3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30"/>
      <c r="AP80" s="3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8"/>
      <c r="BJ80" s="35"/>
      <c r="BK80" s="2"/>
      <c r="BL80" s="45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69"/>
    </row>
    <row r="81" spans="1:78" ht="13.5" customHeight="1">
      <c r="A81" s="2"/>
      <c r="B81" s="10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18"/>
      <c r="V81" s="18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18"/>
      <c r="AP81" s="18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18"/>
      <c r="BJ81" s="35"/>
      <c r="BK81" s="2"/>
      <c r="BL81" s="45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69"/>
    </row>
    <row r="82" spans="1:78" ht="13.5" customHeight="1">
      <c r="A82" s="2"/>
      <c r="B82" s="1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36"/>
      <c r="BK82" s="2"/>
      <c r="BL82" s="47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71"/>
    </row>
    <row r="83" spans="1:78">
      <c r="C83" s="23"/>
    </row>
    <row r="84" spans="1:78" hidden="1">
      <c r="B84" s="12" t="s">
        <v>43</v>
      </c>
      <c r="C84" s="12"/>
      <c r="D84" s="12"/>
      <c r="E84" s="12" t="s">
        <v>45</v>
      </c>
      <c r="F84" s="12" t="s">
        <v>47</v>
      </c>
      <c r="G84" s="12" t="s">
        <v>48</v>
      </c>
      <c r="H84" s="12" t="s">
        <v>41</v>
      </c>
      <c r="I84" s="12" t="s">
        <v>6</v>
      </c>
      <c r="J84" s="12" t="s">
        <v>28</v>
      </c>
      <c r="K84" s="12" t="s">
        <v>49</v>
      </c>
      <c r="L84" s="12" t="s">
        <v>51</v>
      </c>
      <c r="M84" s="12" t="s">
        <v>32</v>
      </c>
      <c r="N84" s="12" t="s">
        <v>53</v>
      </c>
      <c r="O84" s="12" t="s">
        <v>55</v>
      </c>
    </row>
    <row r="85" spans="1:78" hidden="1">
      <c r="B85" s="12"/>
      <c r="C85" s="12"/>
      <c r="D85" s="12"/>
      <c r="E85" s="12" t="str">
        <f>データ!AH6</f>
        <v>【112.01】</v>
      </c>
      <c r="F85" s="12" t="str">
        <f>データ!AS6</f>
        <v>【1.08】</v>
      </c>
      <c r="G85" s="12" t="str">
        <f>データ!BD6</f>
        <v>【264.97】</v>
      </c>
      <c r="H85" s="12" t="str">
        <f>データ!BO6</f>
        <v>【266.61】</v>
      </c>
      <c r="I85" s="12" t="str">
        <f>データ!BZ6</f>
        <v>【103.24】</v>
      </c>
      <c r="J85" s="12" t="str">
        <f>データ!CK6</f>
        <v>【168.38】</v>
      </c>
      <c r="K85" s="12" t="str">
        <f>データ!CV6</f>
        <v>【60.00】</v>
      </c>
      <c r="L85" s="12" t="str">
        <f>データ!DG6</f>
        <v>【89.80】</v>
      </c>
      <c r="M85" s="12" t="str">
        <f>データ!DR6</f>
        <v>【49.59】</v>
      </c>
      <c r="N85" s="12" t="str">
        <f>データ!EC6</f>
        <v>【19.44】</v>
      </c>
      <c r="O85" s="12" t="str">
        <f>データ!EN6</f>
        <v>【0.68】</v>
      </c>
    </row>
  </sheetData>
  <sheetProtection algorithmName="SHA-512" hashValue="xao2/Q1CAll7dSBHMfZUdhbsolEtEVT+OycnKrZxqYXYJMJaS19O7v9T915+Q+6GubOsHZkgZ7o68v/6b8RiQA==" saltValue="TAOE8zzHfZVzJvpVsNHZJA==" spinCount="100000" sheet="1" objects="1" scenarios="1" formatCells="0" formatColumns="0" formatRows="0"/>
  <mergeCells count="44"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2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N13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46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>
        <v>1</v>
      </c>
      <c r="Y1" s="81">
        <v>1</v>
      </c>
      <c r="Z1" s="81">
        <v>1</v>
      </c>
      <c r="AA1" s="81">
        <v>1</v>
      </c>
      <c r="AB1" s="81">
        <v>1</v>
      </c>
      <c r="AC1" s="81">
        <v>1</v>
      </c>
      <c r="AD1" s="81">
        <v>1</v>
      </c>
      <c r="AE1" s="81">
        <v>1</v>
      </c>
      <c r="AF1" s="81">
        <v>1</v>
      </c>
      <c r="AG1" s="81">
        <v>1</v>
      </c>
      <c r="AH1" s="81"/>
      <c r="AI1" s="81">
        <v>1</v>
      </c>
      <c r="AJ1" s="81">
        <v>1</v>
      </c>
      <c r="AK1" s="81">
        <v>1</v>
      </c>
      <c r="AL1" s="81">
        <v>1</v>
      </c>
      <c r="AM1" s="81">
        <v>1</v>
      </c>
      <c r="AN1" s="81">
        <v>1</v>
      </c>
      <c r="AO1" s="81">
        <v>1</v>
      </c>
      <c r="AP1" s="81">
        <v>1</v>
      </c>
      <c r="AQ1" s="81">
        <v>1</v>
      </c>
      <c r="AR1" s="81">
        <v>1</v>
      </c>
      <c r="AS1" s="81"/>
      <c r="AT1" s="81">
        <v>1</v>
      </c>
      <c r="AU1" s="81">
        <v>1</v>
      </c>
      <c r="AV1" s="81">
        <v>1</v>
      </c>
      <c r="AW1" s="81">
        <v>1</v>
      </c>
      <c r="AX1" s="81">
        <v>1</v>
      </c>
      <c r="AY1" s="81">
        <v>1</v>
      </c>
      <c r="AZ1" s="81">
        <v>1</v>
      </c>
      <c r="BA1" s="81">
        <v>1</v>
      </c>
      <c r="BB1" s="81">
        <v>1</v>
      </c>
      <c r="BC1" s="81">
        <v>1</v>
      </c>
      <c r="BD1" s="81"/>
      <c r="BE1" s="81">
        <v>1</v>
      </c>
      <c r="BF1" s="81">
        <v>1</v>
      </c>
      <c r="BG1" s="81">
        <v>1</v>
      </c>
      <c r="BH1" s="81">
        <v>1</v>
      </c>
      <c r="BI1" s="81">
        <v>1</v>
      </c>
      <c r="BJ1" s="81">
        <v>1</v>
      </c>
      <c r="BK1" s="81">
        <v>1</v>
      </c>
      <c r="BL1" s="81">
        <v>1</v>
      </c>
      <c r="BM1" s="81">
        <v>1</v>
      </c>
      <c r="BN1" s="81">
        <v>1</v>
      </c>
      <c r="BO1" s="81"/>
      <c r="BP1" s="81">
        <v>1</v>
      </c>
      <c r="BQ1" s="81">
        <v>1</v>
      </c>
      <c r="BR1" s="81">
        <v>1</v>
      </c>
      <c r="BS1" s="81">
        <v>1</v>
      </c>
      <c r="BT1" s="81">
        <v>1</v>
      </c>
      <c r="BU1" s="81">
        <v>1</v>
      </c>
      <c r="BV1" s="81">
        <v>1</v>
      </c>
      <c r="BW1" s="81">
        <v>1</v>
      </c>
      <c r="BX1" s="81">
        <v>1</v>
      </c>
      <c r="BY1" s="81">
        <v>1</v>
      </c>
      <c r="BZ1" s="81"/>
      <c r="CA1" s="81">
        <v>1</v>
      </c>
      <c r="CB1" s="81">
        <v>1</v>
      </c>
      <c r="CC1" s="81">
        <v>1</v>
      </c>
      <c r="CD1" s="81">
        <v>1</v>
      </c>
      <c r="CE1" s="81">
        <v>1</v>
      </c>
      <c r="CF1" s="81">
        <v>1</v>
      </c>
      <c r="CG1" s="81">
        <v>1</v>
      </c>
      <c r="CH1" s="81">
        <v>1</v>
      </c>
      <c r="CI1" s="81">
        <v>1</v>
      </c>
      <c r="CJ1" s="81">
        <v>1</v>
      </c>
      <c r="CK1" s="81"/>
      <c r="CL1" s="81">
        <v>1</v>
      </c>
      <c r="CM1" s="81">
        <v>1</v>
      </c>
      <c r="CN1" s="81">
        <v>1</v>
      </c>
      <c r="CO1" s="81">
        <v>1</v>
      </c>
      <c r="CP1" s="81">
        <v>1</v>
      </c>
      <c r="CQ1" s="81">
        <v>1</v>
      </c>
      <c r="CR1" s="81">
        <v>1</v>
      </c>
      <c r="CS1" s="81">
        <v>1</v>
      </c>
      <c r="CT1" s="81">
        <v>1</v>
      </c>
      <c r="CU1" s="81">
        <v>1</v>
      </c>
      <c r="CV1" s="81"/>
      <c r="CW1" s="81">
        <v>1</v>
      </c>
      <c r="CX1" s="81">
        <v>1</v>
      </c>
      <c r="CY1" s="81">
        <v>1</v>
      </c>
      <c r="CZ1" s="81">
        <v>1</v>
      </c>
      <c r="DA1" s="81">
        <v>1</v>
      </c>
      <c r="DB1" s="81">
        <v>1</v>
      </c>
      <c r="DC1" s="81">
        <v>1</v>
      </c>
      <c r="DD1" s="81">
        <v>1</v>
      </c>
      <c r="DE1" s="81">
        <v>1</v>
      </c>
      <c r="DF1" s="81">
        <v>1</v>
      </c>
      <c r="DG1" s="81"/>
      <c r="DH1" s="81">
        <v>1</v>
      </c>
      <c r="DI1" s="81">
        <v>1</v>
      </c>
      <c r="DJ1" s="81">
        <v>1</v>
      </c>
      <c r="DK1" s="81">
        <v>1</v>
      </c>
      <c r="DL1" s="81">
        <v>1</v>
      </c>
      <c r="DM1" s="81">
        <v>1</v>
      </c>
      <c r="DN1" s="81">
        <v>1</v>
      </c>
      <c r="DO1" s="81">
        <v>1</v>
      </c>
      <c r="DP1" s="81">
        <v>1</v>
      </c>
      <c r="DQ1" s="81">
        <v>1</v>
      </c>
      <c r="DR1" s="81"/>
      <c r="DS1" s="81">
        <v>1</v>
      </c>
      <c r="DT1" s="81">
        <v>1</v>
      </c>
      <c r="DU1" s="81">
        <v>1</v>
      </c>
      <c r="DV1" s="81">
        <v>1</v>
      </c>
      <c r="DW1" s="81">
        <v>1</v>
      </c>
      <c r="DX1" s="81">
        <v>1</v>
      </c>
      <c r="DY1" s="81">
        <v>1</v>
      </c>
      <c r="DZ1" s="81">
        <v>1</v>
      </c>
      <c r="EA1" s="81">
        <v>1</v>
      </c>
      <c r="EB1" s="81">
        <v>1</v>
      </c>
      <c r="EC1" s="81"/>
      <c r="ED1" s="81">
        <v>1</v>
      </c>
      <c r="EE1" s="81">
        <v>1</v>
      </c>
      <c r="EF1" s="81">
        <v>1</v>
      </c>
      <c r="EG1" s="81">
        <v>1</v>
      </c>
      <c r="EH1" s="81">
        <v>1</v>
      </c>
      <c r="EI1" s="81">
        <v>1</v>
      </c>
      <c r="EJ1" s="81">
        <v>1</v>
      </c>
      <c r="EK1" s="81">
        <v>1</v>
      </c>
      <c r="EL1" s="81">
        <v>1</v>
      </c>
      <c r="EM1" s="81">
        <v>1</v>
      </c>
      <c r="EN1" s="81"/>
    </row>
    <row r="2" spans="1:144">
      <c r="A2" s="73" t="s">
        <v>56</v>
      </c>
      <c r="B2" s="73">
        <f t="shared" ref="B2:EN2" si="0">COLUMN()-1</f>
        <v>1</v>
      </c>
      <c r="C2" s="73">
        <f t="shared" si="0"/>
        <v>2</v>
      </c>
      <c r="D2" s="73">
        <f t="shared" si="0"/>
        <v>3</v>
      </c>
      <c r="E2" s="73">
        <f t="shared" si="0"/>
        <v>4</v>
      </c>
      <c r="F2" s="73">
        <f t="shared" si="0"/>
        <v>5</v>
      </c>
      <c r="G2" s="73">
        <f t="shared" si="0"/>
        <v>6</v>
      </c>
      <c r="H2" s="73">
        <f t="shared" si="0"/>
        <v>7</v>
      </c>
      <c r="I2" s="73">
        <f t="shared" si="0"/>
        <v>8</v>
      </c>
      <c r="J2" s="73">
        <f t="shared" si="0"/>
        <v>9</v>
      </c>
      <c r="K2" s="73">
        <f t="shared" si="0"/>
        <v>10</v>
      </c>
      <c r="L2" s="73">
        <f t="shared" si="0"/>
        <v>11</v>
      </c>
      <c r="M2" s="73">
        <f t="shared" si="0"/>
        <v>12</v>
      </c>
      <c r="N2" s="73">
        <f t="shared" si="0"/>
        <v>13</v>
      </c>
      <c r="O2" s="73">
        <f t="shared" si="0"/>
        <v>14</v>
      </c>
      <c r="P2" s="73">
        <f t="shared" si="0"/>
        <v>15</v>
      </c>
      <c r="Q2" s="73">
        <f t="shared" si="0"/>
        <v>16</v>
      </c>
      <c r="R2" s="73">
        <f t="shared" si="0"/>
        <v>17</v>
      </c>
      <c r="S2" s="73">
        <f t="shared" si="0"/>
        <v>18</v>
      </c>
      <c r="T2" s="73">
        <f t="shared" si="0"/>
        <v>19</v>
      </c>
      <c r="U2" s="73">
        <f t="shared" si="0"/>
        <v>20</v>
      </c>
      <c r="V2" s="73">
        <f t="shared" si="0"/>
        <v>21</v>
      </c>
      <c r="W2" s="73">
        <f t="shared" si="0"/>
        <v>22</v>
      </c>
      <c r="X2" s="73">
        <f t="shared" si="0"/>
        <v>23</v>
      </c>
      <c r="Y2" s="73">
        <f t="shared" si="0"/>
        <v>24</v>
      </c>
      <c r="Z2" s="73">
        <f t="shared" si="0"/>
        <v>25</v>
      </c>
      <c r="AA2" s="73">
        <f t="shared" si="0"/>
        <v>26</v>
      </c>
      <c r="AB2" s="73">
        <f t="shared" si="0"/>
        <v>27</v>
      </c>
      <c r="AC2" s="73">
        <f t="shared" si="0"/>
        <v>28</v>
      </c>
      <c r="AD2" s="73">
        <f t="shared" si="0"/>
        <v>29</v>
      </c>
      <c r="AE2" s="73">
        <f t="shared" si="0"/>
        <v>30</v>
      </c>
      <c r="AF2" s="73">
        <f t="shared" si="0"/>
        <v>31</v>
      </c>
      <c r="AG2" s="73">
        <f t="shared" si="0"/>
        <v>32</v>
      </c>
      <c r="AH2" s="73">
        <f t="shared" si="0"/>
        <v>33</v>
      </c>
      <c r="AI2" s="73">
        <f t="shared" si="0"/>
        <v>34</v>
      </c>
      <c r="AJ2" s="73">
        <f t="shared" si="0"/>
        <v>35</v>
      </c>
      <c r="AK2" s="73">
        <f t="shared" si="0"/>
        <v>36</v>
      </c>
      <c r="AL2" s="73">
        <f t="shared" si="0"/>
        <v>37</v>
      </c>
      <c r="AM2" s="73">
        <f t="shared" si="0"/>
        <v>38</v>
      </c>
      <c r="AN2" s="73">
        <f t="shared" si="0"/>
        <v>39</v>
      </c>
      <c r="AO2" s="73">
        <f t="shared" si="0"/>
        <v>40</v>
      </c>
      <c r="AP2" s="73">
        <f t="shared" si="0"/>
        <v>41</v>
      </c>
      <c r="AQ2" s="73">
        <f t="shared" si="0"/>
        <v>42</v>
      </c>
      <c r="AR2" s="73">
        <f t="shared" si="0"/>
        <v>43</v>
      </c>
      <c r="AS2" s="73">
        <f t="shared" si="0"/>
        <v>44</v>
      </c>
      <c r="AT2" s="73">
        <f t="shared" si="0"/>
        <v>45</v>
      </c>
      <c r="AU2" s="73">
        <f t="shared" si="0"/>
        <v>46</v>
      </c>
      <c r="AV2" s="73">
        <f t="shared" si="0"/>
        <v>47</v>
      </c>
      <c r="AW2" s="73">
        <f t="shared" si="0"/>
        <v>48</v>
      </c>
      <c r="AX2" s="73">
        <f t="shared" si="0"/>
        <v>49</v>
      </c>
      <c r="AY2" s="73">
        <f t="shared" si="0"/>
        <v>50</v>
      </c>
      <c r="AZ2" s="73">
        <f t="shared" si="0"/>
        <v>51</v>
      </c>
      <c r="BA2" s="73">
        <f t="shared" si="0"/>
        <v>52</v>
      </c>
      <c r="BB2" s="73">
        <f t="shared" si="0"/>
        <v>53</v>
      </c>
      <c r="BC2" s="73">
        <f t="shared" si="0"/>
        <v>54</v>
      </c>
      <c r="BD2" s="73">
        <f t="shared" si="0"/>
        <v>55</v>
      </c>
      <c r="BE2" s="73">
        <f t="shared" si="0"/>
        <v>56</v>
      </c>
      <c r="BF2" s="73">
        <f t="shared" si="0"/>
        <v>57</v>
      </c>
      <c r="BG2" s="73">
        <f t="shared" si="0"/>
        <v>58</v>
      </c>
      <c r="BH2" s="73">
        <f t="shared" si="0"/>
        <v>59</v>
      </c>
      <c r="BI2" s="73">
        <f t="shared" si="0"/>
        <v>60</v>
      </c>
      <c r="BJ2" s="73">
        <f t="shared" si="0"/>
        <v>61</v>
      </c>
      <c r="BK2" s="73">
        <f t="shared" si="0"/>
        <v>62</v>
      </c>
      <c r="BL2" s="73">
        <f t="shared" si="0"/>
        <v>63</v>
      </c>
      <c r="BM2" s="73">
        <f t="shared" si="0"/>
        <v>64</v>
      </c>
      <c r="BN2" s="73">
        <f t="shared" si="0"/>
        <v>65</v>
      </c>
      <c r="BO2" s="73">
        <f t="shared" si="0"/>
        <v>66</v>
      </c>
      <c r="BP2" s="73">
        <f t="shared" si="0"/>
        <v>67</v>
      </c>
      <c r="BQ2" s="73">
        <f t="shared" si="0"/>
        <v>68</v>
      </c>
      <c r="BR2" s="73">
        <f t="shared" si="0"/>
        <v>69</v>
      </c>
      <c r="BS2" s="73">
        <f t="shared" si="0"/>
        <v>70</v>
      </c>
      <c r="BT2" s="73">
        <f t="shared" si="0"/>
        <v>71</v>
      </c>
      <c r="BU2" s="73">
        <f t="shared" si="0"/>
        <v>72</v>
      </c>
      <c r="BV2" s="73">
        <f t="shared" si="0"/>
        <v>73</v>
      </c>
      <c r="BW2" s="73">
        <f t="shared" si="0"/>
        <v>74</v>
      </c>
      <c r="BX2" s="73">
        <f t="shared" si="0"/>
        <v>75</v>
      </c>
      <c r="BY2" s="73">
        <f t="shared" si="0"/>
        <v>76</v>
      </c>
      <c r="BZ2" s="73">
        <f t="shared" si="0"/>
        <v>77</v>
      </c>
      <c r="CA2" s="73">
        <f t="shared" si="0"/>
        <v>78</v>
      </c>
      <c r="CB2" s="73">
        <f t="shared" si="0"/>
        <v>79</v>
      </c>
      <c r="CC2" s="73">
        <f t="shared" si="0"/>
        <v>80</v>
      </c>
      <c r="CD2" s="73">
        <f t="shared" si="0"/>
        <v>81</v>
      </c>
      <c r="CE2" s="73">
        <f t="shared" si="0"/>
        <v>82</v>
      </c>
      <c r="CF2" s="73">
        <f t="shared" si="0"/>
        <v>83</v>
      </c>
      <c r="CG2" s="73">
        <f t="shared" si="0"/>
        <v>84</v>
      </c>
      <c r="CH2" s="73">
        <f t="shared" si="0"/>
        <v>85</v>
      </c>
      <c r="CI2" s="73">
        <f t="shared" si="0"/>
        <v>86</v>
      </c>
      <c r="CJ2" s="73">
        <f t="shared" si="0"/>
        <v>87</v>
      </c>
      <c r="CK2" s="73">
        <f t="shared" si="0"/>
        <v>88</v>
      </c>
      <c r="CL2" s="73">
        <f t="shared" si="0"/>
        <v>89</v>
      </c>
      <c r="CM2" s="73">
        <f t="shared" si="0"/>
        <v>90</v>
      </c>
      <c r="CN2" s="73">
        <f t="shared" si="0"/>
        <v>91</v>
      </c>
      <c r="CO2" s="73">
        <f t="shared" si="0"/>
        <v>92</v>
      </c>
      <c r="CP2" s="73">
        <f t="shared" si="0"/>
        <v>93</v>
      </c>
      <c r="CQ2" s="73">
        <f t="shared" si="0"/>
        <v>94</v>
      </c>
      <c r="CR2" s="73">
        <f t="shared" si="0"/>
        <v>95</v>
      </c>
      <c r="CS2" s="73">
        <f t="shared" si="0"/>
        <v>96</v>
      </c>
      <c r="CT2" s="73">
        <f t="shared" si="0"/>
        <v>97</v>
      </c>
      <c r="CU2" s="73">
        <f t="shared" si="0"/>
        <v>98</v>
      </c>
      <c r="CV2" s="73">
        <f t="shared" si="0"/>
        <v>99</v>
      </c>
      <c r="CW2" s="73">
        <f t="shared" si="0"/>
        <v>100</v>
      </c>
      <c r="CX2" s="73">
        <f t="shared" si="0"/>
        <v>101</v>
      </c>
      <c r="CY2" s="73">
        <f t="shared" si="0"/>
        <v>102</v>
      </c>
      <c r="CZ2" s="73">
        <f t="shared" si="0"/>
        <v>103</v>
      </c>
      <c r="DA2" s="73">
        <f t="shared" si="0"/>
        <v>104</v>
      </c>
      <c r="DB2" s="73">
        <f t="shared" si="0"/>
        <v>105</v>
      </c>
      <c r="DC2" s="73">
        <f t="shared" si="0"/>
        <v>106</v>
      </c>
      <c r="DD2" s="73">
        <f t="shared" si="0"/>
        <v>107</v>
      </c>
      <c r="DE2" s="73">
        <f t="shared" si="0"/>
        <v>108</v>
      </c>
      <c r="DF2" s="73">
        <f t="shared" si="0"/>
        <v>109</v>
      </c>
      <c r="DG2" s="73">
        <f t="shared" si="0"/>
        <v>110</v>
      </c>
      <c r="DH2" s="73">
        <f t="shared" si="0"/>
        <v>111</v>
      </c>
      <c r="DI2" s="73">
        <f t="shared" si="0"/>
        <v>112</v>
      </c>
      <c r="DJ2" s="73">
        <f t="shared" si="0"/>
        <v>113</v>
      </c>
      <c r="DK2" s="73">
        <f t="shared" si="0"/>
        <v>114</v>
      </c>
      <c r="DL2" s="73">
        <f t="shared" si="0"/>
        <v>115</v>
      </c>
      <c r="DM2" s="73">
        <f t="shared" si="0"/>
        <v>116</v>
      </c>
      <c r="DN2" s="73">
        <f t="shared" si="0"/>
        <v>117</v>
      </c>
      <c r="DO2" s="73">
        <f t="shared" si="0"/>
        <v>118</v>
      </c>
      <c r="DP2" s="73">
        <f t="shared" si="0"/>
        <v>119</v>
      </c>
      <c r="DQ2" s="73">
        <f t="shared" si="0"/>
        <v>120</v>
      </c>
      <c r="DR2" s="73">
        <f t="shared" si="0"/>
        <v>121</v>
      </c>
      <c r="DS2" s="73">
        <f t="shared" si="0"/>
        <v>122</v>
      </c>
      <c r="DT2" s="73">
        <f t="shared" si="0"/>
        <v>123</v>
      </c>
      <c r="DU2" s="73">
        <f t="shared" si="0"/>
        <v>124</v>
      </c>
      <c r="DV2" s="73">
        <f t="shared" si="0"/>
        <v>125</v>
      </c>
      <c r="DW2" s="73">
        <f t="shared" si="0"/>
        <v>126</v>
      </c>
      <c r="DX2" s="73">
        <f t="shared" si="0"/>
        <v>127</v>
      </c>
      <c r="DY2" s="73">
        <f t="shared" si="0"/>
        <v>128</v>
      </c>
      <c r="DZ2" s="73">
        <f t="shared" si="0"/>
        <v>129</v>
      </c>
      <c r="EA2" s="73">
        <f t="shared" si="0"/>
        <v>130</v>
      </c>
      <c r="EB2" s="73">
        <f t="shared" si="0"/>
        <v>131</v>
      </c>
      <c r="EC2" s="73">
        <f t="shared" si="0"/>
        <v>132</v>
      </c>
      <c r="ED2" s="73">
        <f t="shared" si="0"/>
        <v>133</v>
      </c>
      <c r="EE2" s="73">
        <f t="shared" si="0"/>
        <v>134</v>
      </c>
      <c r="EF2" s="73">
        <f t="shared" si="0"/>
        <v>135</v>
      </c>
      <c r="EG2" s="73">
        <f t="shared" si="0"/>
        <v>136</v>
      </c>
      <c r="EH2" s="73">
        <f t="shared" si="0"/>
        <v>137</v>
      </c>
      <c r="EI2" s="73">
        <f t="shared" si="0"/>
        <v>138</v>
      </c>
      <c r="EJ2" s="73">
        <f t="shared" si="0"/>
        <v>139</v>
      </c>
      <c r="EK2" s="73">
        <f t="shared" si="0"/>
        <v>140</v>
      </c>
      <c r="EL2" s="73">
        <f t="shared" si="0"/>
        <v>141</v>
      </c>
      <c r="EM2" s="73">
        <f t="shared" si="0"/>
        <v>142</v>
      </c>
      <c r="EN2" s="73">
        <f t="shared" si="0"/>
        <v>143</v>
      </c>
    </row>
    <row r="3" spans="1:144">
      <c r="A3" s="73" t="s">
        <v>18</v>
      </c>
      <c r="B3" s="75" t="s">
        <v>50</v>
      </c>
      <c r="C3" s="75" t="s">
        <v>58</v>
      </c>
      <c r="D3" s="75" t="s">
        <v>59</v>
      </c>
      <c r="E3" s="75" t="s">
        <v>2</v>
      </c>
      <c r="F3" s="75" t="s">
        <v>1</v>
      </c>
      <c r="G3" s="75" t="s">
        <v>24</v>
      </c>
      <c r="H3" s="83" t="s">
        <v>29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90"/>
      <c r="X3" s="92" t="s">
        <v>54</v>
      </c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 t="s">
        <v>8</v>
      </c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</row>
    <row r="4" spans="1:144">
      <c r="A4" s="73" t="s">
        <v>60</v>
      </c>
      <c r="B4" s="76"/>
      <c r="C4" s="76"/>
      <c r="D4" s="76"/>
      <c r="E4" s="76"/>
      <c r="F4" s="76"/>
      <c r="G4" s="76"/>
      <c r="H4" s="84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91"/>
      <c r="X4" s="93" t="s">
        <v>52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 t="s">
        <v>44</v>
      </c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 t="s">
        <v>38</v>
      </c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 t="s">
        <v>62</v>
      </c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 t="s">
        <v>34</v>
      </c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 t="s">
        <v>63</v>
      </c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 t="s">
        <v>65</v>
      </c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 t="s">
        <v>67</v>
      </c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 t="s">
        <v>68</v>
      </c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 t="s">
        <v>61</v>
      </c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 t="s">
        <v>69</v>
      </c>
      <c r="EE4" s="93"/>
      <c r="EF4" s="93"/>
      <c r="EG4" s="93"/>
      <c r="EH4" s="93"/>
      <c r="EI4" s="93"/>
      <c r="EJ4" s="93"/>
      <c r="EK4" s="93"/>
      <c r="EL4" s="93"/>
      <c r="EM4" s="93"/>
      <c r="EN4" s="93"/>
    </row>
    <row r="5" spans="1:144">
      <c r="A5" s="73" t="s">
        <v>27</v>
      </c>
      <c r="B5" s="77"/>
      <c r="C5" s="77"/>
      <c r="D5" s="77"/>
      <c r="E5" s="77"/>
      <c r="F5" s="77"/>
      <c r="G5" s="77"/>
      <c r="H5" s="85" t="s">
        <v>57</v>
      </c>
      <c r="I5" s="85" t="s">
        <v>70</v>
      </c>
      <c r="J5" s="85" t="s">
        <v>71</v>
      </c>
      <c r="K5" s="85" t="s">
        <v>72</v>
      </c>
      <c r="L5" s="85" t="s">
        <v>73</v>
      </c>
      <c r="M5" s="85" t="s">
        <v>3</v>
      </c>
      <c r="N5" s="85" t="s">
        <v>74</v>
      </c>
      <c r="O5" s="85" t="s">
        <v>75</v>
      </c>
      <c r="P5" s="85" t="s">
        <v>76</v>
      </c>
      <c r="Q5" s="85" t="s">
        <v>77</v>
      </c>
      <c r="R5" s="85" t="s">
        <v>78</v>
      </c>
      <c r="S5" s="85" t="s">
        <v>79</v>
      </c>
      <c r="T5" s="85" t="s">
        <v>64</v>
      </c>
      <c r="U5" s="85" t="s">
        <v>80</v>
      </c>
      <c r="V5" s="85" t="s">
        <v>81</v>
      </c>
      <c r="W5" s="85" t="s">
        <v>82</v>
      </c>
      <c r="X5" s="85" t="s">
        <v>83</v>
      </c>
      <c r="Y5" s="85" t="s">
        <v>84</v>
      </c>
      <c r="Z5" s="85" t="s">
        <v>85</v>
      </c>
      <c r="AA5" s="85" t="s">
        <v>86</v>
      </c>
      <c r="AB5" s="85" t="s">
        <v>87</v>
      </c>
      <c r="AC5" s="85" t="s">
        <v>89</v>
      </c>
      <c r="AD5" s="85" t="s">
        <v>90</v>
      </c>
      <c r="AE5" s="85" t="s">
        <v>91</v>
      </c>
      <c r="AF5" s="85" t="s">
        <v>92</v>
      </c>
      <c r="AG5" s="85" t="s">
        <v>93</v>
      </c>
      <c r="AH5" s="85" t="s">
        <v>43</v>
      </c>
      <c r="AI5" s="85" t="s">
        <v>83</v>
      </c>
      <c r="AJ5" s="85" t="s">
        <v>84</v>
      </c>
      <c r="AK5" s="85" t="s">
        <v>85</v>
      </c>
      <c r="AL5" s="85" t="s">
        <v>86</v>
      </c>
      <c r="AM5" s="85" t="s">
        <v>87</v>
      </c>
      <c r="AN5" s="85" t="s">
        <v>89</v>
      </c>
      <c r="AO5" s="85" t="s">
        <v>90</v>
      </c>
      <c r="AP5" s="85" t="s">
        <v>91</v>
      </c>
      <c r="AQ5" s="85" t="s">
        <v>92</v>
      </c>
      <c r="AR5" s="85" t="s">
        <v>93</v>
      </c>
      <c r="AS5" s="85" t="s">
        <v>88</v>
      </c>
      <c r="AT5" s="85" t="s">
        <v>83</v>
      </c>
      <c r="AU5" s="85" t="s">
        <v>84</v>
      </c>
      <c r="AV5" s="85" t="s">
        <v>85</v>
      </c>
      <c r="AW5" s="85" t="s">
        <v>86</v>
      </c>
      <c r="AX5" s="85" t="s">
        <v>87</v>
      </c>
      <c r="AY5" s="85" t="s">
        <v>89</v>
      </c>
      <c r="AZ5" s="85" t="s">
        <v>90</v>
      </c>
      <c r="BA5" s="85" t="s">
        <v>91</v>
      </c>
      <c r="BB5" s="85" t="s">
        <v>92</v>
      </c>
      <c r="BC5" s="85" t="s">
        <v>93</v>
      </c>
      <c r="BD5" s="85" t="s">
        <v>88</v>
      </c>
      <c r="BE5" s="85" t="s">
        <v>83</v>
      </c>
      <c r="BF5" s="85" t="s">
        <v>84</v>
      </c>
      <c r="BG5" s="85" t="s">
        <v>85</v>
      </c>
      <c r="BH5" s="85" t="s">
        <v>86</v>
      </c>
      <c r="BI5" s="85" t="s">
        <v>87</v>
      </c>
      <c r="BJ5" s="85" t="s">
        <v>89</v>
      </c>
      <c r="BK5" s="85" t="s">
        <v>90</v>
      </c>
      <c r="BL5" s="85" t="s">
        <v>91</v>
      </c>
      <c r="BM5" s="85" t="s">
        <v>92</v>
      </c>
      <c r="BN5" s="85" t="s">
        <v>93</v>
      </c>
      <c r="BO5" s="85" t="s">
        <v>88</v>
      </c>
      <c r="BP5" s="85" t="s">
        <v>83</v>
      </c>
      <c r="BQ5" s="85" t="s">
        <v>84</v>
      </c>
      <c r="BR5" s="85" t="s">
        <v>85</v>
      </c>
      <c r="BS5" s="85" t="s">
        <v>86</v>
      </c>
      <c r="BT5" s="85" t="s">
        <v>87</v>
      </c>
      <c r="BU5" s="85" t="s">
        <v>89</v>
      </c>
      <c r="BV5" s="85" t="s">
        <v>90</v>
      </c>
      <c r="BW5" s="85" t="s">
        <v>91</v>
      </c>
      <c r="BX5" s="85" t="s">
        <v>92</v>
      </c>
      <c r="BY5" s="85" t="s">
        <v>93</v>
      </c>
      <c r="BZ5" s="85" t="s">
        <v>88</v>
      </c>
      <c r="CA5" s="85" t="s">
        <v>83</v>
      </c>
      <c r="CB5" s="85" t="s">
        <v>84</v>
      </c>
      <c r="CC5" s="85" t="s">
        <v>85</v>
      </c>
      <c r="CD5" s="85" t="s">
        <v>86</v>
      </c>
      <c r="CE5" s="85" t="s">
        <v>87</v>
      </c>
      <c r="CF5" s="85" t="s">
        <v>89</v>
      </c>
      <c r="CG5" s="85" t="s">
        <v>90</v>
      </c>
      <c r="CH5" s="85" t="s">
        <v>91</v>
      </c>
      <c r="CI5" s="85" t="s">
        <v>92</v>
      </c>
      <c r="CJ5" s="85" t="s">
        <v>93</v>
      </c>
      <c r="CK5" s="85" t="s">
        <v>88</v>
      </c>
      <c r="CL5" s="85" t="s">
        <v>83</v>
      </c>
      <c r="CM5" s="85" t="s">
        <v>84</v>
      </c>
      <c r="CN5" s="85" t="s">
        <v>85</v>
      </c>
      <c r="CO5" s="85" t="s">
        <v>86</v>
      </c>
      <c r="CP5" s="85" t="s">
        <v>87</v>
      </c>
      <c r="CQ5" s="85" t="s">
        <v>89</v>
      </c>
      <c r="CR5" s="85" t="s">
        <v>90</v>
      </c>
      <c r="CS5" s="85" t="s">
        <v>91</v>
      </c>
      <c r="CT5" s="85" t="s">
        <v>92</v>
      </c>
      <c r="CU5" s="85" t="s">
        <v>93</v>
      </c>
      <c r="CV5" s="85" t="s">
        <v>88</v>
      </c>
      <c r="CW5" s="85" t="s">
        <v>83</v>
      </c>
      <c r="CX5" s="85" t="s">
        <v>84</v>
      </c>
      <c r="CY5" s="85" t="s">
        <v>85</v>
      </c>
      <c r="CZ5" s="85" t="s">
        <v>86</v>
      </c>
      <c r="DA5" s="85" t="s">
        <v>87</v>
      </c>
      <c r="DB5" s="85" t="s">
        <v>89</v>
      </c>
      <c r="DC5" s="85" t="s">
        <v>90</v>
      </c>
      <c r="DD5" s="85" t="s">
        <v>91</v>
      </c>
      <c r="DE5" s="85" t="s">
        <v>92</v>
      </c>
      <c r="DF5" s="85" t="s">
        <v>93</v>
      </c>
      <c r="DG5" s="85" t="s">
        <v>88</v>
      </c>
      <c r="DH5" s="85" t="s">
        <v>83</v>
      </c>
      <c r="DI5" s="85" t="s">
        <v>84</v>
      </c>
      <c r="DJ5" s="85" t="s">
        <v>85</v>
      </c>
      <c r="DK5" s="85" t="s">
        <v>86</v>
      </c>
      <c r="DL5" s="85" t="s">
        <v>87</v>
      </c>
      <c r="DM5" s="85" t="s">
        <v>89</v>
      </c>
      <c r="DN5" s="85" t="s">
        <v>90</v>
      </c>
      <c r="DO5" s="85" t="s">
        <v>91</v>
      </c>
      <c r="DP5" s="85" t="s">
        <v>92</v>
      </c>
      <c r="DQ5" s="85" t="s">
        <v>93</v>
      </c>
      <c r="DR5" s="85" t="s">
        <v>88</v>
      </c>
      <c r="DS5" s="85" t="s">
        <v>83</v>
      </c>
      <c r="DT5" s="85" t="s">
        <v>84</v>
      </c>
      <c r="DU5" s="85" t="s">
        <v>85</v>
      </c>
      <c r="DV5" s="85" t="s">
        <v>86</v>
      </c>
      <c r="DW5" s="85" t="s">
        <v>87</v>
      </c>
      <c r="DX5" s="85" t="s">
        <v>89</v>
      </c>
      <c r="DY5" s="85" t="s">
        <v>90</v>
      </c>
      <c r="DZ5" s="85" t="s">
        <v>91</v>
      </c>
      <c r="EA5" s="85" t="s">
        <v>92</v>
      </c>
      <c r="EB5" s="85" t="s">
        <v>93</v>
      </c>
      <c r="EC5" s="85" t="s">
        <v>88</v>
      </c>
      <c r="ED5" s="85" t="s">
        <v>83</v>
      </c>
      <c r="EE5" s="85" t="s">
        <v>84</v>
      </c>
      <c r="EF5" s="85" t="s">
        <v>85</v>
      </c>
      <c r="EG5" s="85" t="s">
        <v>86</v>
      </c>
      <c r="EH5" s="85" t="s">
        <v>87</v>
      </c>
      <c r="EI5" s="85" t="s">
        <v>89</v>
      </c>
      <c r="EJ5" s="85" t="s">
        <v>90</v>
      </c>
      <c r="EK5" s="85" t="s">
        <v>91</v>
      </c>
      <c r="EL5" s="85" t="s">
        <v>92</v>
      </c>
      <c r="EM5" s="85" t="s">
        <v>93</v>
      </c>
      <c r="EN5" s="85" t="s">
        <v>88</v>
      </c>
    </row>
    <row r="6" spans="1:144" s="72" customFormat="1">
      <c r="A6" s="73" t="s">
        <v>94</v>
      </c>
      <c r="B6" s="78">
        <f t="shared" ref="B6:W6" si="1">B7</f>
        <v>2019</v>
      </c>
      <c r="C6" s="78">
        <f t="shared" si="1"/>
        <v>222267</v>
      </c>
      <c r="D6" s="78">
        <f t="shared" si="1"/>
        <v>46</v>
      </c>
      <c r="E6" s="78">
        <f t="shared" si="1"/>
        <v>1</v>
      </c>
      <c r="F6" s="78">
        <f t="shared" si="1"/>
        <v>0</v>
      </c>
      <c r="G6" s="78">
        <f t="shared" si="1"/>
        <v>1</v>
      </c>
      <c r="H6" s="78" t="str">
        <f t="shared" si="1"/>
        <v>静岡県　牧之原市</v>
      </c>
      <c r="I6" s="78" t="str">
        <f t="shared" si="1"/>
        <v>法適用</v>
      </c>
      <c r="J6" s="78" t="str">
        <f t="shared" si="1"/>
        <v>水道事業</v>
      </c>
      <c r="K6" s="78" t="str">
        <f t="shared" si="1"/>
        <v>末端給水事業</v>
      </c>
      <c r="L6" s="78" t="str">
        <f t="shared" si="1"/>
        <v>A5</v>
      </c>
      <c r="M6" s="78" t="str">
        <f t="shared" si="1"/>
        <v>非設置</v>
      </c>
      <c r="N6" s="88" t="str">
        <f t="shared" si="1"/>
        <v>-</v>
      </c>
      <c r="O6" s="88">
        <f t="shared" si="1"/>
        <v>68.19</v>
      </c>
      <c r="P6" s="88">
        <f t="shared" si="1"/>
        <v>83.49</v>
      </c>
      <c r="Q6" s="88">
        <f t="shared" si="1"/>
        <v>3685</v>
      </c>
      <c r="R6" s="88">
        <f t="shared" si="1"/>
        <v>45623</v>
      </c>
      <c r="S6" s="88">
        <f t="shared" si="1"/>
        <v>111.69</v>
      </c>
      <c r="T6" s="88">
        <f t="shared" si="1"/>
        <v>408.48</v>
      </c>
      <c r="U6" s="88">
        <f t="shared" si="1"/>
        <v>37862</v>
      </c>
      <c r="V6" s="88">
        <f t="shared" si="1"/>
        <v>48.84</v>
      </c>
      <c r="W6" s="88">
        <f t="shared" si="1"/>
        <v>775.23</v>
      </c>
      <c r="X6" s="94">
        <f t="shared" ref="X6:AG6" si="2">IF(X7="",NA(),X7)</f>
        <v>102.11</v>
      </c>
      <c r="Y6" s="94">
        <f t="shared" si="2"/>
        <v>104.15</v>
      </c>
      <c r="Z6" s="94">
        <f t="shared" si="2"/>
        <v>109.66</v>
      </c>
      <c r="AA6" s="94">
        <f t="shared" si="2"/>
        <v>106.45</v>
      </c>
      <c r="AB6" s="94">
        <f t="shared" si="2"/>
        <v>104.44</v>
      </c>
      <c r="AC6" s="94">
        <f t="shared" si="2"/>
        <v>109.64</v>
      </c>
      <c r="AD6" s="94">
        <f t="shared" si="2"/>
        <v>110.95</v>
      </c>
      <c r="AE6" s="94">
        <f t="shared" si="2"/>
        <v>110.68</v>
      </c>
      <c r="AF6" s="94">
        <f t="shared" si="2"/>
        <v>110.66</v>
      </c>
      <c r="AG6" s="94">
        <f t="shared" si="2"/>
        <v>109.01</v>
      </c>
      <c r="AH6" s="88" t="str">
        <f>IF(AH7="","",IF(AH7="-","【-】","【"&amp;SUBSTITUTE(TEXT(AH7,"#,##0.00"),"-","△")&amp;"】"))</f>
        <v>【112.01】</v>
      </c>
      <c r="AI6" s="88">
        <f t="shared" ref="AI6:AR6" si="3">IF(AI7="",NA(),AI7)</f>
        <v>0</v>
      </c>
      <c r="AJ6" s="88">
        <f t="shared" si="3"/>
        <v>0</v>
      </c>
      <c r="AK6" s="88">
        <f t="shared" si="3"/>
        <v>0</v>
      </c>
      <c r="AL6" s="88">
        <f t="shared" si="3"/>
        <v>0</v>
      </c>
      <c r="AM6" s="88">
        <f t="shared" si="3"/>
        <v>0</v>
      </c>
      <c r="AN6" s="94">
        <f t="shared" si="3"/>
        <v>3.62</v>
      </c>
      <c r="AO6" s="94">
        <f t="shared" si="3"/>
        <v>3.91</v>
      </c>
      <c r="AP6" s="94">
        <f t="shared" si="3"/>
        <v>3.56</v>
      </c>
      <c r="AQ6" s="94">
        <f t="shared" si="3"/>
        <v>2.74</v>
      </c>
      <c r="AR6" s="94">
        <f t="shared" si="3"/>
        <v>3.7</v>
      </c>
      <c r="AS6" s="88" t="str">
        <f>IF(AS7="","",IF(AS7="-","【-】","【"&amp;SUBSTITUTE(TEXT(AS7,"#,##0.00"),"-","△")&amp;"】"))</f>
        <v>【1.08】</v>
      </c>
      <c r="AT6" s="94">
        <f t="shared" ref="AT6:BC6" si="4">IF(AT7="",NA(),AT7)</f>
        <v>262.87</v>
      </c>
      <c r="AU6" s="94">
        <f t="shared" si="4"/>
        <v>257.52999999999997</v>
      </c>
      <c r="AV6" s="94">
        <f t="shared" si="4"/>
        <v>182.82</v>
      </c>
      <c r="AW6" s="94">
        <f t="shared" si="4"/>
        <v>271.2</v>
      </c>
      <c r="AX6" s="94">
        <f t="shared" si="4"/>
        <v>382.61</v>
      </c>
      <c r="AY6" s="94">
        <f t="shared" si="4"/>
        <v>371.31</v>
      </c>
      <c r="AZ6" s="94">
        <f t="shared" si="4"/>
        <v>377.63</v>
      </c>
      <c r="BA6" s="94">
        <f t="shared" si="4"/>
        <v>357.34</v>
      </c>
      <c r="BB6" s="94">
        <f t="shared" si="4"/>
        <v>366.03</v>
      </c>
      <c r="BC6" s="94">
        <f t="shared" si="4"/>
        <v>365.18</v>
      </c>
      <c r="BD6" s="88" t="str">
        <f>IF(BD7="","",IF(BD7="-","【-】","【"&amp;SUBSTITUTE(TEXT(BD7,"#,##0.00"),"-","△")&amp;"】"))</f>
        <v>【264.97】</v>
      </c>
      <c r="BE6" s="94">
        <f t="shared" ref="BE6:BN6" si="5">IF(BE7="",NA(),BE7)</f>
        <v>197.51</v>
      </c>
      <c r="BF6" s="94">
        <f t="shared" si="5"/>
        <v>200.98</v>
      </c>
      <c r="BG6" s="94">
        <f t="shared" si="5"/>
        <v>247.98</v>
      </c>
      <c r="BH6" s="94">
        <f t="shared" si="5"/>
        <v>254.28</v>
      </c>
      <c r="BI6" s="94">
        <f t="shared" si="5"/>
        <v>261.33999999999997</v>
      </c>
      <c r="BJ6" s="94">
        <f t="shared" si="5"/>
        <v>373.09</v>
      </c>
      <c r="BK6" s="94">
        <f t="shared" si="5"/>
        <v>364.71</v>
      </c>
      <c r="BL6" s="94">
        <f t="shared" si="5"/>
        <v>373.69</v>
      </c>
      <c r="BM6" s="94">
        <f t="shared" si="5"/>
        <v>370.12</v>
      </c>
      <c r="BN6" s="94">
        <f t="shared" si="5"/>
        <v>371.65</v>
      </c>
      <c r="BO6" s="88" t="str">
        <f>IF(BO7="","",IF(BO7="-","【-】","【"&amp;SUBSTITUTE(TEXT(BO7,"#,##0.00"),"-","△")&amp;"】"))</f>
        <v>【266.61】</v>
      </c>
      <c r="BP6" s="94">
        <f t="shared" ref="BP6:BY6" si="6">IF(BP7="",NA(),BP7)</f>
        <v>101.61</v>
      </c>
      <c r="BQ6" s="94">
        <f t="shared" si="6"/>
        <v>103.65</v>
      </c>
      <c r="BR6" s="94">
        <f t="shared" si="6"/>
        <v>109.79</v>
      </c>
      <c r="BS6" s="94">
        <f t="shared" si="6"/>
        <v>106.08</v>
      </c>
      <c r="BT6" s="94">
        <f t="shared" si="6"/>
        <v>104.38</v>
      </c>
      <c r="BU6" s="94">
        <f t="shared" si="6"/>
        <v>99.99</v>
      </c>
      <c r="BV6" s="94">
        <f t="shared" si="6"/>
        <v>100.65</v>
      </c>
      <c r="BW6" s="94">
        <f t="shared" si="6"/>
        <v>99.87</v>
      </c>
      <c r="BX6" s="94">
        <f t="shared" si="6"/>
        <v>100.42</v>
      </c>
      <c r="BY6" s="94">
        <f t="shared" si="6"/>
        <v>98.77</v>
      </c>
      <c r="BZ6" s="88" t="str">
        <f>IF(BZ7="","",IF(BZ7="-","【-】","【"&amp;SUBSTITUTE(TEXT(BZ7,"#,##0.00"),"-","△")&amp;"】"))</f>
        <v>【103.24】</v>
      </c>
      <c r="CA6" s="94">
        <f t="shared" ref="CA6:CJ6" si="7">IF(CA7="",NA(),CA7)</f>
        <v>186.21</v>
      </c>
      <c r="CB6" s="94">
        <f t="shared" si="7"/>
        <v>182.93</v>
      </c>
      <c r="CC6" s="94">
        <f t="shared" si="7"/>
        <v>173.08</v>
      </c>
      <c r="CD6" s="94">
        <f t="shared" si="7"/>
        <v>178.99</v>
      </c>
      <c r="CE6" s="94">
        <f t="shared" si="7"/>
        <v>182.18</v>
      </c>
      <c r="CF6" s="94">
        <f t="shared" si="7"/>
        <v>171.15</v>
      </c>
      <c r="CG6" s="94">
        <f t="shared" si="7"/>
        <v>170.19</v>
      </c>
      <c r="CH6" s="94">
        <f t="shared" si="7"/>
        <v>171.81</v>
      </c>
      <c r="CI6" s="94">
        <f t="shared" si="7"/>
        <v>171.67</v>
      </c>
      <c r="CJ6" s="94">
        <f t="shared" si="7"/>
        <v>173.67</v>
      </c>
      <c r="CK6" s="88" t="str">
        <f>IF(CK7="","",IF(CK7="-","【-】","【"&amp;SUBSTITUTE(TEXT(CK7,"#,##0.00"),"-","△")&amp;"】"))</f>
        <v>【168.38】</v>
      </c>
      <c r="CL6" s="94">
        <f t="shared" ref="CL6:CU6" si="8">IF(CL7="",NA(),CL7)</f>
        <v>59.12</v>
      </c>
      <c r="CM6" s="94">
        <f t="shared" si="8"/>
        <v>60.05</v>
      </c>
      <c r="CN6" s="94">
        <f t="shared" si="8"/>
        <v>62.32</v>
      </c>
      <c r="CO6" s="94">
        <f t="shared" si="8"/>
        <v>61.59</v>
      </c>
      <c r="CP6" s="94">
        <f t="shared" si="8"/>
        <v>60.33</v>
      </c>
      <c r="CQ6" s="94">
        <f t="shared" si="8"/>
        <v>58.53</v>
      </c>
      <c r="CR6" s="94">
        <f t="shared" si="8"/>
        <v>59.01</v>
      </c>
      <c r="CS6" s="94">
        <f t="shared" si="8"/>
        <v>60.03</v>
      </c>
      <c r="CT6" s="94">
        <f t="shared" si="8"/>
        <v>59.74</v>
      </c>
      <c r="CU6" s="94">
        <f t="shared" si="8"/>
        <v>59.67</v>
      </c>
      <c r="CV6" s="88" t="str">
        <f>IF(CV7="","",IF(CV7="-","【-】","【"&amp;SUBSTITUTE(TEXT(CV7,"#,##0.00"),"-","△")&amp;"】"))</f>
        <v>【60.00】</v>
      </c>
      <c r="CW6" s="94">
        <f t="shared" ref="CW6:DF6" si="9">IF(CW7="",NA(),CW7)</f>
        <v>79.38</v>
      </c>
      <c r="CX6" s="94">
        <f t="shared" si="9"/>
        <v>78.83</v>
      </c>
      <c r="CY6" s="94">
        <f t="shared" si="9"/>
        <v>76.83</v>
      </c>
      <c r="CZ6" s="94">
        <f t="shared" si="9"/>
        <v>76.78</v>
      </c>
      <c r="DA6" s="94">
        <f t="shared" si="9"/>
        <v>75.89</v>
      </c>
      <c r="DB6" s="94">
        <f t="shared" si="9"/>
        <v>85.26</v>
      </c>
      <c r="DC6" s="94">
        <f t="shared" si="9"/>
        <v>85.37</v>
      </c>
      <c r="DD6" s="94">
        <f t="shared" si="9"/>
        <v>84.81</v>
      </c>
      <c r="DE6" s="94">
        <f t="shared" si="9"/>
        <v>84.8</v>
      </c>
      <c r="DF6" s="94">
        <f t="shared" si="9"/>
        <v>84.6</v>
      </c>
      <c r="DG6" s="88" t="str">
        <f>IF(DG7="","",IF(DG7="-","【-】","【"&amp;SUBSTITUTE(TEXT(DG7,"#,##0.00"),"-","△")&amp;"】"))</f>
        <v>【89.80】</v>
      </c>
      <c r="DH6" s="94">
        <f t="shared" ref="DH6:DQ6" si="10">IF(DH7="",NA(),DH7)</f>
        <v>44.43</v>
      </c>
      <c r="DI6" s="94">
        <f t="shared" si="10"/>
        <v>46.3</v>
      </c>
      <c r="DJ6" s="94">
        <f t="shared" si="10"/>
        <v>43.62</v>
      </c>
      <c r="DK6" s="94">
        <f t="shared" si="10"/>
        <v>44.66</v>
      </c>
      <c r="DL6" s="94">
        <f t="shared" si="10"/>
        <v>45.96</v>
      </c>
      <c r="DM6" s="94">
        <f t="shared" si="10"/>
        <v>45.75</v>
      </c>
      <c r="DN6" s="94">
        <f t="shared" si="10"/>
        <v>46.9</v>
      </c>
      <c r="DO6" s="94">
        <f t="shared" si="10"/>
        <v>47.28</v>
      </c>
      <c r="DP6" s="94">
        <f t="shared" si="10"/>
        <v>47.66</v>
      </c>
      <c r="DQ6" s="94">
        <f t="shared" si="10"/>
        <v>48.17</v>
      </c>
      <c r="DR6" s="88" t="str">
        <f>IF(DR7="","",IF(DR7="-","【-】","【"&amp;SUBSTITUTE(TEXT(DR7,"#,##0.00"),"-","△")&amp;"】"))</f>
        <v>【49.59】</v>
      </c>
      <c r="DS6" s="94">
        <f t="shared" ref="DS6:EB6" si="11">IF(DS7="",NA(),DS7)</f>
        <v>2.77</v>
      </c>
      <c r="DT6" s="94">
        <f t="shared" si="11"/>
        <v>12.04</v>
      </c>
      <c r="DU6" s="94">
        <f t="shared" si="11"/>
        <v>12.97</v>
      </c>
      <c r="DV6" s="94">
        <f t="shared" si="11"/>
        <v>13.9</v>
      </c>
      <c r="DW6" s="94">
        <f t="shared" si="11"/>
        <v>13.17</v>
      </c>
      <c r="DX6" s="94">
        <f t="shared" si="11"/>
        <v>10.54</v>
      </c>
      <c r="DY6" s="94">
        <f t="shared" si="11"/>
        <v>12.03</v>
      </c>
      <c r="DZ6" s="94">
        <f t="shared" si="11"/>
        <v>12.19</v>
      </c>
      <c r="EA6" s="94">
        <f t="shared" si="11"/>
        <v>15.1</v>
      </c>
      <c r="EB6" s="94">
        <f t="shared" si="11"/>
        <v>17.12</v>
      </c>
      <c r="EC6" s="88" t="str">
        <f>IF(EC7="","",IF(EC7="-","【-】","【"&amp;SUBSTITUTE(TEXT(EC7,"#,##0.00"),"-","△")&amp;"】"))</f>
        <v>【19.44】</v>
      </c>
      <c r="ED6" s="94">
        <f t="shared" ref="ED6:EM6" si="12">IF(ED7="",NA(),ED7)</f>
        <v>0.83</v>
      </c>
      <c r="EE6" s="94">
        <f t="shared" si="12"/>
        <v>8.e-002</v>
      </c>
      <c r="EF6" s="94">
        <f t="shared" si="12"/>
        <v>0.48</v>
      </c>
      <c r="EG6" s="94">
        <f t="shared" si="12"/>
        <v>1.33</v>
      </c>
      <c r="EH6" s="94">
        <f t="shared" si="12"/>
        <v>0.78</v>
      </c>
      <c r="EI6" s="94">
        <f t="shared" si="12"/>
        <v>0.56000000000000005</v>
      </c>
      <c r="EJ6" s="94">
        <f t="shared" si="12"/>
        <v>0.61</v>
      </c>
      <c r="EK6" s="94">
        <f t="shared" si="12"/>
        <v>0.51</v>
      </c>
      <c r="EL6" s="94">
        <f t="shared" si="12"/>
        <v>0.57999999999999996</v>
      </c>
      <c r="EM6" s="94">
        <f t="shared" si="12"/>
        <v>0.54</v>
      </c>
      <c r="EN6" s="88" t="str">
        <f>IF(EN7="","",IF(EN7="-","【-】","【"&amp;SUBSTITUTE(TEXT(EN7,"#,##0.00"),"-","△")&amp;"】"))</f>
        <v>【0.68】</v>
      </c>
    </row>
    <row r="7" spans="1:144" s="72" customFormat="1">
      <c r="A7" s="73"/>
      <c r="B7" s="79">
        <v>2019</v>
      </c>
      <c r="C7" s="79">
        <v>222267</v>
      </c>
      <c r="D7" s="79">
        <v>46</v>
      </c>
      <c r="E7" s="79">
        <v>1</v>
      </c>
      <c r="F7" s="79">
        <v>0</v>
      </c>
      <c r="G7" s="79">
        <v>1</v>
      </c>
      <c r="H7" s="79" t="s">
        <v>95</v>
      </c>
      <c r="I7" s="79" t="s">
        <v>96</v>
      </c>
      <c r="J7" s="79" t="s">
        <v>97</v>
      </c>
      <c r="K7" s="79" t="s">
        <v>98</v>
      </c>
      <c r="L7" s="79" t="s">
        <v>21</v>
      </c>
      <c r="M7" s="79" t="s">
        <v>13</v>
      </c>
      <c r="N7" s="89" t="s">
        <v>99</v>
      </c>
      <c r="O7" s="89">
        <v>68.19</v>
      </c>
      <c r="P7" s="89">
        <v>83.49</v>
      </c>
      <c r="Q7" s="89">
        <v>3685</v>
      </c>
      <c r="R7" s="89">
        <v>45623</v>
      </c>
      <c r="S7" s="89">
        <v>111.69</v>
      </c>
      <c r="T7" s="89">
        <v>408.48</v>
      </c>
      <c r="U7" s="89">
        <v>37862</v>
      </c>
      <c r="V7" s="89">
        <v>48.84</v>
      </c>
      <c r="W7" s="89">
        <v>775.23</v>
      </c>
      <c r="X7" s="89">
        <v>102.11</v>
      </c>
      <c r="Y7" s="89">
        <v>104.15</v>
      </c>
      <c r="Z7" s="89">
        <v>109.66</v>
      </c>
      <c r="AA7" s="89">
        <v>106.45</v>
      </c>
      <c r="AB7" s="89">
        <v>104.44</v>
      </c>
      <c r="AC7" s="89">
        <v>109.64</v>
      </c>
      <c r="AD7" s="89">
        <v>110.95</v>
      </c>
      <c r="AE7" s="89">
        <v>110.68</v>
      </c>
      <c r="AF7" s="89">
        <v>110.66</v>
      </c>
      <c r="AG7" s="89">
        <v>109.01</v>
      </c>
      <c r="AH7" s="89">
        <v>112.01</v>
      </c>
      <c r="AI7" s="89">
        <v>0</v>
      </c>
      <c r="AJ7" s="89">
        <v>0</v>
      </c>
      <c r="AK7" s="89">
        <v>0</v>
      </c>
      <c r="AL7" s="89">
        <v>0</v>
      </c>
      <c r="AM7" s="89">
        <v>0</v>
      </c>
      <c r="AN7" s="89">
        <v>3.62</v>
      </c>
      <c r="AO7" s="89">
        <v>3.91</v>
      </c>
      <c r="AP7" s="89">
        <v>3.56</v>
      </c>
      <c r="AQ7" s="89">
        <v>2.74</v>
      </c>
      <c r="AR7" s="89">
        <v>3.7</v>
      </c>
      <c r="AS7" s="89">
        <v>1.08</v>
      </c>
      <c r="AT7" s="89">
        <v>262.87</v>
      </c>
      <c r="AU7" s="89">
        <v>257.52999999999997</v>
      </c>
      <c r="AV7" s="89">
        <v>182.82</v>
      </c>
      <c r="AW7" s="89">
        <v>271.2</v>
      </c>
      <c r="AX7" s="89">
        <v>382.61</v>
      </c>
      <c r="AY7" s="89">
        <v>371.31</v>
      </c>
      <c r="AZ7" s="89">
        <v>377.63</v>
      </c>
      <c r="BA7" s="89">
        <v>357.34</v>
      </c>
      <c r="BB7" s="89">
        <v>366.03</v>
      </c>
      <c r="BC7" s="89">
        <v>365.18</v>
      </c>
      <c r="BD7" s="89">
        <v>264.97000000000003</v>
      </c>
      <c r="BE7" s="89">
        <v>197.51</v>
      </c>
      <c r="BF7" s="89">
        <v>200.98</v>
      </c>
      <c r="BG7" s="89">
        <v>247.98</v>
      </c>
      <c r="BH7" s="89">
        <v>254.28</v>
      </c>
      <c r="BI7" s="89">
        <v>261.33999999999997</v>
      </c>
      <c r="BJ7" s="89">
        <v>373.09</v>
      </c>
      <c r="BK7" s="89">
        <v>364.71</v>
      </c>
      <c r="BL7" s="89">
        <v>373.69</v>
      </c>
      <c r="BM7" s="89">
        <v>370.12</v>
      </c>
      <c r="BN7" s="89">
        <v>371.65</v>
      </c>
      <c r="BO7" s="89">
        <v>266.61</v>
      </c>
      <c r="BP7" s="89">
        <v>101.61</v>
      </c>
      <c r="BQ7" s="89">
        <v>103.65</v>
      </c>
      <c r="BR7" s="89">
        <v>109.79</v>
      </c>
      <c r="BS7" s="89">
        <v>106.08</v>
      </c>
      <c r="BT7" s="89">
        <v>104.38</v>
      </c>
      <c r="BU7" s="89">
        <v>99.99</v>
      </c>
      <c r="BV7" s="89">
        <v>100.65</v>
      </c>
      <c r="BW7" s="89">
        <v>99.87</v>
      </c>
      <c r="BX7" s="89">
        <v>100.42</v>
      </c>
      <c r="BY7" s="89">
        <v>98.77</v>
      </c>
      <c r="BZ7" s="89">
        <v>103.24</v>
      </c>
      <c r="CA7" s="89">
        <v>186.21</v>
      </c>
      <c r="CB7" s="89">
        <v>182.93</v>
      </c>
      <c r="CC7" s="89">
        <v>173.08</v>
      </c>
      <c r="CD7" s="89">
        <v>178.99</v>
      </c>
      <c r="CE7" s="89">
        <v>182.18</v>
      </c>
      <c r="CF7" s="89">
        <v>171.15</v>
      </c>
      <c r="CG7" s="89">
        <v>170.19</v>
      </c>
      <c r="CH7" s="89">
        <v>171.81</v>
      </c>
      <c r="CI7" s="89">
        <v>171.67</v>
      </c>
      <c r="CJ7" s="89">
        <v>173.67</v>
      </c>
      <c r="CK7" s="89">
        <v>168.38</v>
      </c>
      <c r="CL7" s="89">
        <v>59.12</v>
      </c>
      <c r="CM7" s="89">
        <v>60.05</v>
      </c>
      <c r="CN7" s="89">
        <v>62.32</v>
      </c>
      <c r="CO7" s="89">
        <v>61.59</v>
      </c>
      <c r="CP7" s="89">
        <v>60.33</v>
      </c>
      <c r="CQ7" s="89">
        <v>58.53</v>
      </c>
      <c r="CR7" s="89">
        <v>59.01</v>
      </c>
      <c r="CS7" s="89">
        <v>60.03</v>
      </c>
      <c r="CT7" s="89">
        <v>59.74</v>
      </c>
      <c r="CU7" s="89">
        <v>59.67</v>
      </c>
      <c r="CV7" s="89">
        <v>60</v>
      </c>
      <c r="CW7" s="89">
        <v>79.38</v>
      </c>
      <c r="CX7" s="89">
        <v>78.83</v>
      </c>
      <c r="CY7" s="89">
        <v>76.83</v>
      </c>
      <c r="CZ7" s="89">
        <v>76.78</v>
      </c>
      <c r="DA7" s="89">
        <v>75.89</v>
      </c>
      <c r="DB7" s="89">
        <v>85.26</v>
      </c>
      <c r="DC7" s="89">
        <v>85.37</v>
      </c>
      <c r="DD7" s="89">
        <v>84.81</v>
      </c>
      <c r="DE7" s="89">
        <v>84.8</v>
      </c>
      <c r="DF7" s="89">
        <v>84.6</v>
      </c>
      <c r="DG7" s="89">
        <v>89.8</v>
      </c>
      <c r="DH7" s="89">
        <v>44.43</v>
      </c>
      <c r="DI7" s="89">
        <v>46.3</v>
      </c>
      <c r="DJ7" s="89">
        <v>43.62</v>
      </c>
      <c r="DK7" s="89">
        <v>44.66</v>
      </c>
      <c r="DL7" s="89">
        <v>45.96</v>
      </c>
      <c r="DM7" s="89">
        <v>45.75</v>
      </c>
      <c r="DN7" s="89">
        <v>46.9</v>
      </c>
      <c r="DO7" s="89">
        <v>47.28</v>
      </c>
      <c r="DP7" s="89">
        <v>47.66</v>
      </c>
      <c r="DQ7" s="89">
        <v>48.17</v>
      </c>
      <c r="DR7" s="89">
        <v>49.59</v>
      </c>
      <c r="DS7" s="89">
        <v>2.77</v>
      </c>
      <c r="DT7" s="89">
        <v>12.04</v>
      </c>
      <c r="DU7" s="89">
        <v>12.97</v>
      </c>
      <c r="DV7" s="89">
        <v>13.9</v>
      </c>
      <c r="DW7" s="89">
        <v>13.17</v>
      </c>
      <c r="DX7" s="89">
        <v>10.54</v>
      </c>
      <c r="DY7" s="89">
        <v>12.03</v>
      </c>
      <c r="DZ7" s="89">
        <v>12.19</v>
      </c>
      <c r="EA7" s="89">
        <v>15.1</v>
      </c>
      <c r="EB7" s="89">
        <v>17.12</v>
      </c>
      <c r="EC7" s="89">
        <v>19.440000000000001</v>
      </c>
      <c r="ED7" s="89">
        <v>0.83</v>
      </c>
      <c r="EE7" s="89">
        <v>8.e-002</v>
      </c>
      <c r="EF7" s="89">
        <v>0.48</v>
      </c>
      <c r="EG7" s="89">
        <v>1.33</v>
      </c>
      <c r="EH7" s="89">
        <v>0.78</v>
      </c>
      <c r="EI7" s="89">
        <v>0.56000000000000005</v>
      </c>
      <c r="EJ7" s="89">
        <v>0.61</v>
      </c>
      <c r="EK7" s="89">
        <v>0.51</v>
      </c>
      <c r="EL7" s="89">
        <v>0.57999999999999996</v>
      </c>
      <c r="EM7" s="89">
        <v>0.54</v>
      </c>
      <c r="EN7" s="89">
        <v>0.68</v>
      </c>
    </row>
    <row r="8" spans="1:144"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6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6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6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6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6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6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6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6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6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6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6"/>
    </row>
    <row r="9" spans="1:144">
      <c r="A9" s="74"/>
      <c r="B9" s="74" t="s">
        <v>100</v>
      </c>
      <c r="C9" s="74" t="s">
        <v>101</v>
      </c>
      <c r="D9" s="74" t="s">
        <v>102</v>
      </c>
      <c r="E9" s="74" t="s">
        <v>103</v>
      </c>
      <c r="F9" s="74" t="s">
        <v>104</v>
      </c>
      <c r="X9" s="95"/>
      <c r="Y9" s="95"/>
      <c r="Z9" s="95"/>
      <c r="AA9" s="95"/>
      <c r="AB9" s="95"/>
      <c r="AC9" s="95"/>
      <c r="AD9" s="95"/>
      <c r="AE9" s="95"/>
      <c r="AF9" s="95"/>
      <c r="AG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D9" s="95"/>
      <c r="EE9" s="95"/>
      <c r="EF9" s="95"/>
      <c r="EG9" s="95"/>
      <c r="EH9" s="95"/>
      <c r="EI9" s="95"/>
      <c r="EJ9" s="95"/>
      <c r="EK9" s="95"/>
      <c r="EL9" s="95"/>
      <c r="EM9" s="95"/>
    </row>
    <row r="10" spans="1:144">
      <c r="A10" s="74" t="s">
        <v>50</v>
      </c>
      <c r="B10" s="80">
        <f>DATEVALUE($B7+12-B11&amp;"/1/"&amp;B12)</f>
        <v>46388</v>
      </c>
      <c r="C10" s="80">
        <f>DATEVALUE($B7+12-C11&amp;"/1/"&amp;C12)</f>
        <v>46753</v>
      </c>
      <c r="D10" s="80">
        <f>DATEVALUE($B7+12-D11&amp;"/1/"&amp;D12)</f>
        <v>47119</v>
      </c>
      <c r="E10" s="80">
        <f>DATEVALUE($B7+12-E11&amp;"/1/"&amp;E12)</f>
        <v>47484</v>
      </c>
      <c r="F10" s="82">
        <f>DATEVALUE($B7+12-F11&amp;"/1/"&amp;F12)</f>
        <v>47849</v>
      </c>
    </row>
    <row r="11" spans="1:144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>
      <c r="B13" t="s">
        <v>107</v>
      </c>
      <c r="C13" t="s">
        <v>107</v>
      </c>
      <c r="D13" t="s">
        <v>107</v>
      </c>
      <c r="E13" t="s">
        <v>107</v>
      </c>
      <c r="F13" t="s">
        <v>108</v>
      </c>
      <c r="G13" t="s">
        <v>109</v>
      </c>
    </row>
  </sheetData>
  <mergeCells count="14"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  <mergeCell ref="CW4:DG4"/>
    <mergeCell ref="DH4:DR4"/>
    <mergeCell ref="DS4:EC4"/>
    <mergeCell ref="ED4:EN4"/>
    <mergeCell ref="H3:W4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岩間　雅史</cp:lastModifiedBy>
  <dcterms:created xsi:type="dcterms:W3CDTF">2021-02-18T01:00:09Z</dcterms:created>
  <dcterms:modified xsi:type="dcterms:W3CDTF">2021-02-18T01:00:09Z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2021-02-18T01:00:09Z</vt:filetime>
  </property>
</Properties>
</file>