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C3SoRLBZJg/6+IHWN94pDTxPYXJsnAJXnIZHpKuS8gp1hgR58NvtEwY34hQyjjKtYgm8XDbAbFU8uTzDB6LFQ==" workbookSaltValue="5B9PgiG5mi7oallubRmSfw=="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<sst xmlns="http://schemas.openxmlformats.org/spreadsheetml/2006/main" xmlns:r="http://schemas.openxmlformats.org/officeDocument/2006/relationships" count="114" uniqueCount="114">
  <si>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</si>
  <si>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</si>
  <si>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</si>
  <si>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静岡県　伊豆の国市</t>
  </si>
  <si>
    <t>経営比較分析表（令和元年度決算）</t>
    <rPh sb="8" eb="10">
      <t>レイワ</t>
    </rPh>
    <rPh sb="10" eb="12">
      <t>ガンネン</t>
    </rPh>
    <phoneticPr fontId="1"/>
  </si>
  <si>
    <t>事業名</t>
  </si>
  <si>
    <t>令和２年度から簡易水道事業を上水道事業に統合し、経営を進めていくが、一般会計からの繰入金を入れつつ、水道ビジョンや経営戦略に基づき、必要な時期に料金改定や計画的・効率的な施設整備を行う必要がある。</t>
    <rPh sb="0" eb="2">
      <t>レイワ</t>
    </rPh>
    <rPh sb="3" eb="5">
      <t>ネンド</t>
    </rPh>
    <rPh sb="7" eb="9">
      <t>カンイ</t>
    </rPh>
    <rPh sb="9" eb="11">
      <t>スイドウ</t>
    </rPh>
    <rPh sb="11" eb="13">
      <t>ジギョウ</t>
    </rPh>
    <rPh sb="14" eb="17">
      <t>ジョウスイドウ</t>
    </rPh>
    <rPh sb="17" eb="19">
      <t>ジギョウ</t>
    </rPh>
    <rPh sb="20" eb="22">
      <t>トウゴウ</t>
    </rPh>
    <rPh sb="24" eb="26">
      <t>ケイエイ</t>
    </rPh>
    <rPh sb="27" eb="28">
      <t>スス</t>
    </rPh>
    <rPh sb="34" eb="36">
      <t>イッパン</t>
    </rPh>
    <rPh sb="36" eb="38">
      <t>カイケイ</t>
    </rPh>
    <rPh sb="41" eb="43">
      <t>クリイレ</t>
    </rPh>
    <rPh sb="43" eb="44">
      <t>キン</t>
    </rPh>
    <rPh sb="45" eb="46">
      <t>イ</t>
    </rPh>
    <rPh sb="50" eb="52">
      <t>スイドウ</t>
    </rPh>
    <rPh sb="57" eb="59">
      <t>ケイエイ</t>
    </rPh>
    <rPh sb="59" eb="61">
      <t>センリャク</t>
    </rPh>
    <rPh sb="62" eb="63">
      <t>モト</t>
    </rPh>
    <rPh sb="66" eb="68">
      <t>ヒツヨウ</t>
    </rPh>
    <rPh sb="69" eb="71">
      <t>ジキ</t>
    </rPh>
    <rPh sb="72" eb="74">
      <t>リョウキン</t>
    </rPh>
    <rPh sb="74" eb="76">
      <t>カイテイ</t>
    </rPh>
    <rPh sb="77" eb="80">
      <t>ケイカクテキ</t>
    </rPh>
    <rPh sb="81" eb="84">
      <t>コウリツテキ</t>
    </rPh>
    <rPh sb="85" eb="87">
      <t>シセツ</t>
    </rPh>
    <rPh sb="87" eb="89">
      <t>セイビ</t>
    </rPh>
    <rPh sb="90" eb="91">
      <t>オコナ</t>
    </rPh>
    <rPh sb="92" eb="94">
      <t>ヒツヨウ</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</si>
  <si>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</si>
  <si>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</si>
  <si>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</si>
  <si>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</si>
  <si>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</si>
  <si>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</si>
  <si>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</si>
  <si>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</si>
  <si>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</si>
  <si>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</si>
  <si>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</si>
  <si>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</si>
  <si>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</si>
  <si>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</si>
  <si>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</si>
  <si>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</si>
  <si>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</si>
  <si>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</si>
  <si>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</si>
  <si>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</si>
  <si>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</si>
  <si>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</si>
  <si>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</si>
  <si>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</si>
  <si>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</si>
  <si>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</si>
  <si>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</si>
  <si>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</si>
  <si>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</si>
  <si>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</si>
  <si>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</si>
  <si>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</si>
  <si>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</si>
  <si>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</si>
  <si>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</si>
  <si>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</si>
  <si>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</si>
  <si>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</si>
  <si>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</si>
  <si>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</si>
  <si>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</si>
  <si>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</si>
  <si>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</si>
  <si>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</si>
  <si>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</si>
  <si>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</si>
  <si>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</si>
  <si>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</si>
  <si>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</si>
  <si>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</si>
  <si>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</si>
  <si>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</si>
  <si>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</si>
  <si>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</si>
  <si>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</si>
  <si>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</si>
  <si>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</si>
  <si>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</si>
  <si>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</si>
  <si>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</si>
  <si>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</si>
  <si>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</si>
  <si>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</si>
  <si>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</si>
  <si>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</si>
  <si>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</si>
  <si>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</si>
  <si>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</si>
  <si>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</si>
  <si>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</si>
  <si>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</si>
  <si>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</si>
  <si>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</si>
  <si>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</si>
  <si>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</si>
  <si>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</si>
  <si>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</si>
  <si>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</si>
  <si>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</si>
  <si>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</si>
  <si>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</si>
  <si>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</si>
  <si>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</si>
  <si>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</si>
  <si>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</si>
  <si>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</si>
  <si>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</si>
  <si>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</si>
  <si>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</si>
  <si>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</si>
  <si>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</si>
  <si>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水道事業</t>
  </si>
  <si>
    <t>簡易水道事業</t>
  </si>
  <si>
    <t>D4</t>
  </si>
  <si>
    <t>管路更新率は全国平均を大きく下回っている。上水道事業へと統合を踏まえて、水道事業ビジョンや経営戦略に倣い施設更新を進めていく必要がある。</t>
    <rPh sb="0" eb="2">
      <t>カンロ</t>
    </rPh>
    <rPh sb="2" eb="4">
      <t>コウシン</t>
    </rPh>
    <rPh sb="4" eb="5">
      <t>リツ</t>
    </rPh>
    <rPh sb="6" eb="8">
      <t>ゼンコク</t>
    </rPh>
    <rPh sb="8" eb="10">
      <t>ヘイキン</t>
    </rPh>
    <rPh sb="11" eb="12">
      <t>オオ</t>
    </rPh>
    <rPh sb="14" eb="16">
      <t>シタマワ</t>
    </rPh>
    <rPh sb="21" eb="24">
      <t>ジョウスイドウ</t>
    </rPh>
    <rPh sb="24" eb="26">
      <t>ジギョウ</t>
    </rPh>
    <rPh sb="28" eb="30">
      <t>トウゴウ</t>
    </rPh>
    <rPh sb="31" eb="32">
      <t>フ</t>
    </rPh>
    <rPh sb="36" eb="38">
      <t>スイドウ</t>
    </rPh>
    <rPh sb="38" eb="40">
      <t>ジギョウ</t>
    </rPh>
    <rPh sb="45" eb="47">
      <t>ケイエイ</t>
    </rPh>
    <rPh sb="47" eb="49">
      <t>センリャク</t>
    </rPh>
    <rPh sb="50" eb="51">
      <t>ナラ</t>
    </rPh>
    <rPh sb="52" eb="54">
      <t>シセツ</t>
    </rPh>
    <rPh sb="54" eb="56">
      <t>コウシン</t>
    </rPh>
    <rPh sb="57" eb="58">
      <t>スス</t>
    </rPh>
    <rPh sb="62" eb="64">
      <t>ヒツヨウ</t>
    </rPh>
    <phoneticPr fontId="1"/>
  </si>
  <si>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</si>
  <si>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</si>
  <si>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</si>
  <si>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</si>
  <si>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</si>
  <si>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</si>
  <si>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</si>
  <si>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</si>
  <si>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</si>
  <si>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</si>
  <si>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</si>
  <si>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t>
    </r>
    <r>
      <rPr>
        <b/>
        <sz val="9"/>
        <color auto="1"/>
        <rFont val="ＭＳ ゴシック"/>
      </rPr>
      <t>収益的収支比率</t>
    </r>
    <r>
      <rPr>
        <sz val="9"/>
        <color auto="1"/>
        <rFont val="ＭＳ ゴシック"/>
      </rPr>
      <t xml:space="preserve">：平成30年度は区域拡張により一時的な増収となったため、100％を超える割合となったが、今年度については、令和２年度に経営基盤の強化を行うため、簡易水道事業を上水道事業へ統合することに伴う、打切り決算をしたことにより比率が大きく減少した。
</t>
    </r>
    <r>
      <rPr>
        <b/>
        <sz val="9"/>
        <color auto="1"/>
        <rFont val="ＭＳ ゴシック"/>
      </rPr>
      <t>④企業債残高対給水収益比率</t>
    </r>
    <r>
      <rPr>
        <sz val="9"/>
        <color auto="1"/>
        <rFont val="ＭＳ ゴシック"/>
      </rPr>
      <t xml:space="preserve">：自治会運営（民営）水道を公営化するための施設建設費用として多額の企業債を起こしたため、平成28年度より比率が急激に上昇している。今後は更新需要を正確に把握し、解消に向けた計画的な取組が必要である。
</t>
    </r>
    <r>
      <rPr>
        <b/>
        <sz val="9"/>
        <color auto="1"/>
        <rFont val="ＭＳ ゴシック"/>
      </rPr>
      <t>⑤料金回収率</t>
    </r>
    <r>
      <rPr>
        <sz val="9"/>
        <color auto="1"/>
        <rFont val="ＭＳ ゴシック"/>
      </rPr>
      <t xml:space="preserve">：前年度よりは微減となったが、いまだ類似団体の平均値を大きく下回っている。料金で補えない部分については一般会計からの繰入金をもって運営していたが、今後上水道事業に統合されるため適切な料金収入を得る取組が必要である。
</t>
    </r>
    <r>
      <rPr>
        <b/>
        <sz val="9"/>
        <color auto="1"/>
        <rFont val="ＭＳ ゴシック"/>
      </rPr>
      <t>⑥給水原価</t>
    </r>
    <r>
      <rPr>
        <sz val="9"/>
        <color auto="1"/>
        <rFont val="ＭＳ ゴシック"/>
      </rPr>
      <t xml:space="preserve">：類似団体や全国平均よりも高くなっている。これは法適化へ向けて施設整備を進めた結果である。今後は法適化を進めて適切な企業経営を進めていく必要がある。
</t>
    </r>
    <r>
      <rPr>
        <b/>
        <sz val="9"/>
        <color auto="1"/>
        <rFont val="ＭＳ ゴシック"/>
      </rPr>
      <t>⑦施設利用率</t>
    </r>
    <r>
      <rPr>
        <sz val="9"/>
        <color auto="1"/>
        <rFont val="ＭＳ ゴシック"/>
      </rPr>
      <t xml:space="preserve">：類似団体や全国平均よりやや低く、下降傾向にあることから、今後は将来水量の見直しを行った上で、施設規模の最適化に向けた取組が必要である。
</t>
    </r>
    <r>
      <rPr>
        <b/>
        <sz val="9"/>
        <color auto="1"/>
        <rFont val="ＭＳ ゴシック"/>
      </rPr>
      <t>⑧有収率</t>
    </r>
    <r>
      <rPr>
        <sz val="9"/>
        <color auto="1"/>
        <rFont val="ＭＳ ゴシック"/>
      </rPr>
      <t xml:space="preserve">：類似団体や全国平均より高く、94％程度と高い水準を保っているため、今後も定期的な漏水調査などにより、現状を維持していく必要がある。
</t>
    </r>
    <r>
      <rPr>
        <b/>
        <sz val="9"/>
        <color auto="1"/>
        <rFont val="ＭＳ ゴシック"/>
      </rPr>
      <t>■総括</t>
    </r>
    <r>
      <rPr>
        <sz val="9"/>
        <color auto="1"/>
        <rFont val="ＭＳ ゴシック"/>
      </rPr>
      <t>：経営状況は確実に悪化してきているが、これは、やむを得ない必要不可欠な建設投資、並びに制度改正に伴う短期的投資が大きく影響しているものと思われる。
令和２年度からは、水道事業と統合し経営を進めていく。</t>
    </r>
    <rPh sb="16" eb="18">
      <t>クイキ</t>
    </rPh>
    <rPh sb="18" eb="20">
      <t>カクチョウ</t>
    </rPh>
    <rPh sb="23" eb="26">
      <t>イチジテキ</t>
    </rPh>
    <rPh sb="27" eb="29">
      <t>ゾウシュウ</t>
    </rPh>
    <rPh sb="41" eb="42">
      <t>コ</t>
    </rPh>
    <rPh sb="44" eb="46">
      <t>ワリアイ</t>
    </rPh>
    <rPh sb="52" eb="55">
      <t>コンネンド</t>
    </rPh>
    <rPh sb="100" eb="101">
      <t>トモナ</t>
    </rPh>
    <rPh sb="103" eb="105">
      <t>ウチキ</t>
    </rPh>
    <rPh sb="106" eb="108">
      <t>ケッサン</t>
    </rPh>
    <rPh sb="116" eb="118">
      <t>ヒリツ</t>
    </rPh>
    <rPh sb="119" eb="120">
      <t>オオ</t>
    </rPh>
    <rPh sb="122" eb="124">
      <t>ゲンショウ</t>
    </rPh>
    <rPh sb="248" eb="250">
      <t>ゼンネン</t>
    </rPh>
    <rPh sb="250" eb="251">
      <t>ド</t>
    </rPh>
    <rPh sb="265" eb="267">
      <t>ルイジ</t>
    </rPh>
    <rPh sb="267" eb="269">
      <t>ダンタイ</t>
    </rPh>
    <rPh sb="270" eb="272">
      <t>ヘイキン</t>
    </rPh>
    <rPh sb="272" eb="273">
      <t>チ</t>
    </rPh>
    <rPh sb="274" eb="275">
      <t>オオ</t>
    </rPh>
    <rPh sb="277" eb="279">
      <t>シタマワ</t>
    </rPh>
    <rPh sb="284" eb="286">
      <t>リョウキン</t>
    </rPh>
    <rPh sb="287" eb="288">
      <t>オギナ</t>
    </rPh>
    <rPh sb="291" eb="293">
      <t>ブブン</t>
    </rPh>
    <rPh sb="298" eb="300">
      <t>イッパン</t>
    </rPh>
    <rPh sb="300" eb="302">
      <t>カイケイ</t>
    </rPh>
    <rPh sb="305" eb="307">
      <t>クリイレ</t>
    </rPh>
    <rPh sb="307" eb="308">
      <t>キン</t>
    </rPh>
    <rPh sb="312" eb="314">
      <t>ウンエイ</t>
    </rPh>
    <rPh sb="320" eb="322">
      <t>コンゴ</t>
    </rPh>
    <rPh sb="322" eb="325">
      <t>ジョウスイドウ</t>
    </rPh>
    <rPh sb="325" eb="327">
      <t>ジギョウ</t>
    </rPh>
    <rPh sb="328" eb="330">
      <t>トウゴウ</t>
    </rPh>
    <rPh sb="373" eb="374">
      <t>タカ</t>
    </rPh>
    <rPh sb="384" eb="387">
      <t>ホウテキカ</t>
    </rPh>
    <rPh sb="388" eb="389">
      <t>ム</t>
    </rPh>
    <rPh sb="391" eb="393">
      <t>シセツ</t>
    </rPh>
    <rPh sb="393" eb="395">
      <t>セイビ</t>
    </rPh>
    <rPh sb="396" eb="397">
      <t>スス</t>
    </rPh>
    <rPh sb="399" eb="401">
      <t>ケッカ</t>
    </rPh>
    <rPh sb="658" eb="660">
      <t>レイワ</t>
    </rPh>
    <rPh sb="661" eb="663">
      <t>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</si>
</sst>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H&quot;yy"/>
    <numFmt numFmtId="179" formatCode="&quot;R&quot;dd"/>
    <numFmt numFmtId="176" formatCode="#,##0.00;&quot;△&quot;#,##0.00"/>
    <numFmt numFmtId="180" formatCode="#,##0.00;&quot;△&quot;#,##0.00;&quot;-&quot;"/>
    <numFmt numFmtId="177" formatCode="#,##0;&quot;△&quot;#,##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0.33</c:v>
                </c:pt>
                <c:pt idx="2">
                  <c:v>0.16</c:v>
                </c:pt>
                <c:pt idx="3">
                  <c:v>5.e-002</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1.26</c:v>
                </c:pt>
                <c:pt idx="1">
                  <c:v>0.78</c:v>
                </c:pt>
                <c:pt idx="2">
                  <c:v>0.56999999999999995</c:v>
                </c:pt>
                <c:pt idx="3">
                  <c:v>0.62</c:v>
                </c:pt>
                <c:pt idx="4">
                  <c:v>0.39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43.81</c:v>
                </c:pt>
                <c:pt idx="1">
                  <c:v>43.2</c:v>
                </c:pt>
                <c:pt idx="2">
                  <c:v>42.61</c:v>
                </c:pt>
                <c:pt idx="3">
                  <c:v>41.27</c:v>
                </c:pt>
                <c:pt idx="4">
                  <c:v>46.15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48.7</c:v>
                </c:pt>
                <c:pt idx="1">
                  <c:v>46.9</c:v>
                </c:pt>
                <c:pt idx="2">
                  <c:v>47.95</c:v>
                </c:pt>
                <c:pt idx="3">
                  <c:v>48.26</c:v>
                </c:pt>
                <c:pt idx="4">
                  <c:v>48.01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94.52</c:v>
                </c:pt>
                <c:pt idx="1">
                  <c:v>94.43</c:v>
                </c:pt>
                <c:pt idx="2">
                  <c:v>94.43</c:v>
                </c:pt>
                <c:pt idx="3">
                  <c:v>94.43</c:v>
                </c:pt>
                <c:pt idx="4">
                  <c:v>94.34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74.959999999999994</c:v>
                </c:pt>
                <c:pt idx="1">
                  <c:v>74.63</c:v>
                </c:pt>
                <c:pt idx="2">
                  <c:v>74.900000000000006</c:v>
                </c:pt>
                <c:pt idx="3">
                  <c:v>72.72</c:v>
                </c:pt>
                <c:pt idx="4">
                  <c:v>72.75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84.43</c:v>
                </c:pt>
                <c:pt idx="1">
                  <c:v>80.3</c:v>
                </c:pt>
                <c:pt idx="2">
                  <c:v>79.05</c:v>
                </c:pt>
                <c:pt idx="3">
                  <c:v>107.3</c:v>
                </c:pt>
                <c:pt idx="4">
                  <c:v>60.48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72.03</c:v>
                </c:pt>
                <c:pt idx="1">
                  <c:v>72.11</c:v>
                </c:pt>
                <c:pt idx="2">
                  <c:v>74.05</c:v>
                </c:pt>
                <c:pt idx="3">
                  <c:v>73.25</c:v>
                </c:pt>
                <c:pt idx="4">
                  <c:v>75.06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815.88</c:v>
                </c:pt>
                <c:pt idx="1">
                  <c:v>1361.2</c:v>
                </c:pt>
                <c:pt idx="2">
                  <c:v>1817.24</c:v>
                </c:pt>
                <c:pt idx="3">
                  <c:v>2607.29</c:v>
                </c:pt>
                <c:pt idx="4">
                  <c:v>2402.6999999999998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1510.14</c:v>
                </c:pt>
                <c:pt idx="1">
                  <c:v>1595.62</c:v>
                </c:pt>
                <c:pt idx="2">
                  <c:v>1302.33</c:v>
                </c:pt>
                <c:pt idx="3">
                  <c:v>1274.21</c:v>
                </c:pt>
                <c:pt idx="4">
                  <c:v>1183.92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42.93</c:v>
                </c:pt>
                <c:pt idx="1">
                  <c:v>28.71</c:v>
                </c:pt>
                <c:pt idx="2">
                  <c:v>17.79</c:v>
                </c:pt>
                <c:pt idx="3">
                  <c:v>19.79</c:v>
                </c:pt>
                <c:pt idx="4">
                  <c:v>18.87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22.67</c:v>
                </c:pt>
                <c:pt idx="1">
                  <c:v>37.92</c:v>
                </c:pt>
                <c:pt idx="2">
                  <c:v>40.89</c:v>
                </c:pt>
                <c:pt idx="3">
                  <c:v>41.25</c:v>
                </c:pt>
                <c:pt idx="4">
                  <c:v>42.5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197.74</c:v>
                </c:pt>
                <c:pt idx="1">
                  <c:v>301.32</c:v>
                </c:pt>
                <c:pt idx="2">
                  <c:v>480.63</c:v>
                </c:pt>
                <c:pt idx="3">
                  <c:v>457.06</c:v>
                </c:pt>
                <c:pt idx="4">
                  <c:v>486.15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789.62</c:v>
                </c:pt>
                <c:pt idx="1">
                  <c:v>423.18</c:v>
                </c:pt>
                <c:pt idx="2">
                  <c:v>383.2</c:v>
                </c:pt>
                <c:pt idx="3">
                  <c:v>383.25</c:v>
                </c:pt>
                <c:pt idx="4">
                  <c:v>377.72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【1,084.05】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【54.90】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【300.47】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【53.46】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M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伊豆の国市</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5</v>
      </c>
      <c r="Q7" s="5"/>
      <c r="R7" s="5"/>
      <c r="S7" s="5"/>
      <c r="T7" s="5"/>
      <c r="U7" s="5"/>
      <c r="V7" s="5"/>
      <c r="W7" s="5" t="s">
        <v>0</v>
      </c>
      <c r="X7" s="5"/>
      <c r="Y7" s="5"/>
      <c r="Z7" s="5"/>
      <c r="AA7" s="5"/>
      <c r="AB7" s="5"/>
      <c r="AC7" s="5"/>
      <c r="AD7" s="5" t="s">
        <v>19</v>
      </c>
      <c r="AE7" s="5"/>
      <c r="AF7" s="5"/>
      <c r="AG7" s="5"/>
      <c r="AH7" s="5"/>
      <c r="AI7" s="5"/>
      <c r="AJ7" s="5"/>
      <c r="AK7" s="2"/>
      <c r="AL7" s="5" t="s">
        <v>16</v>
      </c>
      <c r="AM7" s="5"/>
      <c r="AN7" s="5"/>
      <c r="AO7" s="5"/>
      <c r="AP7" s="5"/>
      <c r="AQ7" s="5"/>
      <c r="AR7" s="5"/>
      <c r="AS7" s="5"/>
      <c r="AT7" s="5" t="s">
        <v>11</v>
      </c>
      <c r="AU7" s="5"/>
      <c r="AV7" s="5"/>
      <c r="AW7" s="5"/>
      <c r="AX7" s="5"/>
      <c r="AY7" s="5"/>
      <c r="AZ7" s="5"/>
      <c r="BA7" s="5"/>
      <c r="BB7" s="5" t="s">
        <v>20</v>
      </c>
      <c r="BC7" s="5"/>
      <c r="BD7" s="5"/>
      <c r="BE7" s="5"/>
      <c r="BF7" s="5"/>
      <c r="BG7" s="5"/>
      <c r="BH7" s="5"/>
      <c r="BI7" s="5"/>
      <c r="BJ7" s="3"/>
      <c r="BK7" s="3"/>
      <c r="BL7" s="27" t="s">
        <v>21</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2">
        <f>データ!$R$6</f>
        <v>48476</v>
      </c>
      <c r="AM8" s="22"/>
      <c r="AN8" s="22"/>
      <c r="AO8" s="22"/>
      <c r="AP8" s="22"/>
      <c r="AQ8" s="22"/>
      <c r="AR8" s="22"/>
      <c r="AS8" s="22"/>
      <c r="AT8" s="7">
        <f>データ!$S$6</f>
        <v>94.62</v>
      </c>
      <c r="AU8" s="7"/>
      <c r="AV8" s="7"/>
      <c r="AW8" s="7"/>
      <c r="AX8" s="7"/>
      <c r="AY8" s="7"/>
      <c r="AZ8" s="7"/>
      <c r="BA8" s="7"/>
      <c r="BB8" s="7">
        <f>データ!$T$6</f>
        <v>512.32000000000005</v>
      </c>
      <c r="BC8" s="7"/>
      <c r="BD8" s="7"/>
      <c r="BE8" s="7"/>
      <c r="BF8" s="7"/>
      <c r="BG8" s="7"/>
      <c r="BH8" s="7"/>
      <c r="BI8" s="7"/>
      <c r="BJ8" s="3"/>
      <c r="BK8" s="3"/>
      <c r="BL8" s="28" t="s">
        <v>12</v>
      </c>
      <c r="BM8" s="40"/>
      <c r="BN8" s="49" t="s">
        <v>23</v>
      </c>
      <c r="BO8" s="52"/>
      <c r="BP8" s="52"/>
      <c r="BQ8" s="52"/>
      <c r="BR8" s="52"/>
      <c r="BS8" s="52"/>
      <c r="BT8" s="52"/>
      <c r="BU8" s="52"/>
      <c r="BV8" s="52"/>
      <c r="BW8" s="52"/>
      <c r="BX8" s="52"/>
      <c r="BY8" s="56"/>
    </row>
    <row r="9" spans="1:78" ht="18.75" customHeight="1">
      <c r="A9" s="2"/>
      <c r="B9" s="5" t="s">
        <v>2</v>
      </c>
      <c r="C9" s="5"/>
      <c r="D9" s="5"/>
      <c r="E9" s="5"/>
      <c r="F9" s="5"/>
      <c r="G9" s="5"/>
      <c r="H9" s="5"/>
      <c r="I9" s="5" t="s">
        <v>24</v>
      </c>
      <c r="J9" s="5"/>
      <c r="K9" s="5"/>
      <c r="L9" s="5"/>
      <c r="M9" s="5"/>
      <c r="N9" s="5"/>
      <c r="O9" s="5"/>
      <c r="P9" s="5" t="s">
        <v>25</v>
      </c>
      <c r="Q9" s="5"/>
      <c r="R9" s="5"/>
      <c r="S9" s="5"/>
      <c r="T9" s="5"/>
      <c r="U9" s="5"/>
      <c r="V9" s="5"/>
      <c r="W9" s="5" t="s">
        <v>1</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15</v>
      </c>
      <c r="BC9" s="5"/>
      <c r="BD9" s="5"/>
      <c r="BE9" s="5"/>
      <c r="BF9" s="5"/>
      <c r="BG9" s="5"/>
      <c r="BH9" s="5"/>
      <c r="BI9" s="5"/>
      <c r="BJ9" s="3"/>
      <c r="BK9" s="3"/>
      <c r="BL9" s="29" t="s">
        <v>33</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2.65</v>
      </c>
      <c r="Q10" s="7"/>
      <c r="R10" s="7"/>
      <c r="S10" s="7"/>
      <c r="T10" s="7"/>
      <c r="U10" s="7"/>
      <c r="V10" s="7"/>
      <c r="W10" s="22">
        <f>データ!$Q$6</f>
        <v>1554</v>
      </c>
      <c r="X10" s="22"/>
      <c r="Y10" s="22"/>
      <c r="Z10" s="22"/>
      <c r="AA10" s="22"/>
      <c r="AB10" s="22"/>
      <c r="AC10" s="22"/>
      <c r="AD10" s="2"/>
      <c r="AE10" s="2"/>
      <c r="AF10" s="2"/>
      <c r="AG10" s="2"/>
      <c r="AH10" s="2"/>
      <c r="AI10" s="2"/>
      <c r="AJ10" s="2"/>
      <c r="AK10" s="2"/>
      <c r="AL10" s="22">
        <f>データ!$U$6</f>
        <v>1279</v>
      </c>
      <c r="AM10" s="22"/>
      <c r="AN10" s="22"/>
      <c r="AO10" s="22"/>
      <c r="AP10" s="22"/>
      <c r="AQ10" s="22"/>
      <c r="AR10" s="22"/>
      <c r="AS10" s="22"/>
      <c r="AT10" s="7">
        <f>データ!$V$6</f>
        <v>4.22</v>
      </c>
      <c r="AU10" s="7"/>
      <c r="AV10" s="7"/>
      <c r="AW10" s="7"/>
      <c r="AX10" s="7"/>
      <c r="AY10" s="7"/>
      <c r="AZ10" s="7"/>
      <c r="BA10" s="7"/>
      <c r="BB10" s="7">
        <f>データ!$W$6</f>
        <v>303.08</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101</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6</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0"/>
    </row>
    <row r="84" spans="1:78" hidden="1">
      <c r="B84" s="12" t="s">
        <v>46</v>
      </c>
      <c r="C84" s="12"/>
      <c r="D84" s="12"/>
      <c r="E84" s="12" t="s">
        <v>48</v>
      </c>
      <c r="F84" s="12" t="s">
        <v>50</v>
      </c>
      <c r="G84" s="12" t="s">
        <v>51</v>
      </c>
      <c r="H84" s="12" t="s">
        <v>44</v>
      </c>
      <c r="I84" s="12" t="s">
        <v>8</v>
      </c>
      <c r="J84" s="12" t="s">
        <v>28</v>
      </c>
      <c r="K84" s="12" t="s">
        <v>52</v>
      </c>
      <c r="L84" s="12" t="s">
        <v>54</v>
      </c>
      <c r="M84" s="12" t="s">
        <v>34</v>
      </c>
      <c r="N84" s="12" t="s">
        <v>55</v>
      </c>
      <c r="O84" s="12" t="s">
        <v>57</v>
      </c>
    </row>
    <row r="85" spans="1:78" hidden="1">
      <c r="B85" s="12"/>
      <c r="C85" s="12"/>
      <c r="D85" s="12"/>
      <c r="E85" s="12" t="str">
        <f>データ!AH6</f>
        <v>【76.03】</v>
      </c>
      <c r="F85" s="12" t="s">
        <v>39</v>
      </c>
      <c r="G85" s="12" t="s">
        <v>39</v>
      </c>
      <c r="H85" s="12" t="str">
        <f>データ!BO6</f>
        <v>【1,084.05】</v>
      </c>
      <c r="I85" s="12" t="str">
        <f>データ!BZ6</f>
        <v>【53.46】</v>
      </c>
      <c r="J85" s="12" t="str">
        <f>データ!CK6</f>
        <v>【300.47】</v>
      </c>
      <c r="K85" s="12" t="str">
        <f>データ!CV6</f>
        <v>【54.90】</v>
      </c>
      <c r="L85" s="12" t="str">
        <f>データ!DG6</f>
        <v>【73.31】</v>
      </c>
      <c r="M85" s="12" t="s">
        <v>39</v>
      </c>
      <c r="N85" s="12" t="s">
        <v>39</v>
      </c>
      <c r="O85" s="12" t="str">
        <f>データ!EN6</f>
        <v>【0.56】</v>
      </c>
    </row>
  </sheetData>
  <sheetProtection algorithmName="SHA-512" hashValue="BYoVqonXVL3aB/zzsW9w/O+sQn3npJsliQJ6jzcw/B/CPK3+DMTpjf+jFpFCTIa2XQE8zVm3oNvsdwffdrptVg==" saltValue="o45qoXINvh9wef7DIZueb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49</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6" t="s">
        <v>58</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22</v>
      </c>
      <c r="B3" s="68" t="s">
        <v>53</v>
      </c>
      <c r="C3" s="68" t="s">
        <v>18</v>
      </c>
      <c r="D3" s="68" t="s">
        <v>59</v>
      </c>
      <c r="E3" s="68" t="s">
        <v>61</v>
      </c>
      <c r="F3" s="68" t="s">
        <v>60</v>
      </c>
      <c r="G3" s="68" t="s">
        <v>27</v>
      </c>
      <c r="H3" s="76" t="s">
        <v>31</v>
      </c>
      <c r="I3" s="79"/>
      <c r="J3" s="79"/>
      <c r="K3" s="79"/>
      <c r="L3" s="79"/>
      <c r="M3" s="79"/>
      <c r="N3" s="79"/>
      <c r="O3" s="79"/>
      <c r="P3" s="79"/>
      <c r="Q3" s="79"/>
      <c r="R3" s="79"/>
      <c r="S3" s="79"/>
      <c r="T3" s="79"/>
      <c r="U3" s="79"/>
      <c r="V3" s="79"/>
      <c r="W3" s="83"/>
      <c r="X3" s="85" t="s">
        <v>56</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10</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66" t="s">
        <v>62</v>
      </c>
      <c r="B4" s="69"/>
      <c r="C4" s="69"/>
      <c r="D4" s="69"/>
      <c r="E4" s="69"/>
      <c r="F4" s="69"/>
      <c r="G4" s="69"/>
      <c r="H4" s="77"/>
      <c r="I4" s="80"/>
      <c r="J4" s="80"/>
      <c r="K4" s="80"/>
      <c r="L4" s="80"/>
      <c r="M4" s="80"/>
      <c r="N4" s="80"/>
      <c r="O4" s="80"/>
      <c r="P4" s="80"/>
      <c r="Q4" s="80"/>
      <c r="R4" s="80"/>
      <c r="S4" s="80"/>
      <c r="T4" s="80"/>
      <c r="U4" s="80"/>
      <c r="V4" s="80"/>
      <c r="W4" s="84"/>
      <c r="X4" s="86" t="s">
        <v>26</v>
      </c>
      <c r="Y4" s="86"/>
      <c r="Z4" s="86"/>
      <c r="AA4" s="86"/>
      <c r="AB4" s="86"/>
      <c r="AC4" s="86"/>
      <c r="AD4" s="86"/>
      <c r="AE4" s="86"/>
      <c r="AF4" s="86"/>
      <c r="AG4" s="86"/>
      <c r="AH4" s="86"/>
      <c r="AI4" s="86" t="s">
        <v>47</v>
      </c>
      <c r="AJ4" s="86"/>
      <c r="AK4" s="86"/>
      <c r="AL4" s="86"/>
      <c r="AM4" s="86"/>
      <c r="AN4" s="86"/>
      <c r="AO4" s="86"/>
      <c r="AP4" s="86"/>
      <c r="AQ4" s="86"/>
      <c r="AR4" s="86"/>
      <c r="AS4" s="86"/>
      <c r="AT4" s="86" t="s">
        <v>41</v>
      </c>
      <c r="AU4" s="86"/>
      <c r="AV4" s="86"/>
      <c r="AW4" s="86"/>
      <c r="AX4" s="86"/>
      <c r="AY4" s="86"/>
      <c r="AZ4" s="86"/>
      <c r="BA4" s="86"/>
      <c r="BB4" s="86"/>
      <c r="BC4" s="86"/>
      <c r="BD4" s="86"/>
      <c r="BE4" s="86" t="s">
        <v>64</v>
      </c>
      <c r="BF4" s="86"/>
      <c r="BG4" s="86"/>
      <c r="BH4" s="86"/>
      <c r="BI4" s="86"/>
      <c r="BJ4" s="86"/>
      <c r="BK4" s="86"/>
      <c r="BL4" s="86"/>
      <c r="BM4" s="86"/>
      <c r="BN4" s="86"/>
      <c r="BO4" s="86"/>
      <c r="BP4" s="86" t="s">
        <v>36</v>
      </c>
      <c r="BQ4" s="86"/>
      <c r="BR4" s="86"/>
      <c r="BS4" s="86"/>
      <c r="BT4" s="86"/>
      <c r="BU4" s="86"/>
      <c r="BV4" s="86"/>
      <c r="BW4" s="86"/>
      <c r="BX4" s="86"/>
      <c r="BY4" s="86"/>
      <c r="BZ4" s="86"/>
      <c r="CA4" s="86" t="s">
        <v>65</v>
      </c>
      <c r="CB4" s="86"/>
      <c r="CC4" s="86"/>
      <c r="CD4" s="86"/>
      <c r="CE4" s="86"/>
      <c r="CF4" s="86"/>
      <c r="CG4" s="86"/>
      <c r="CH4" s="86"/>
      <c r="CI4" s="86"/>
      <c r="CJ4" s="86"/>
      <c r="CK4" s="86"/>
      <c r="CL4" s="86" t="s">
        <v>67</v>
      </c>
      <c r="CM4" s="86"/>
      <c r="CN4" s="86"/>
      <c r="CO4" s="86"/>
      <c r="CP4" s="86"/>
      <c r="CQ4" s="86"/>
      <c r="CR4" s="86"/>
      <c r="CS4" s="86"/>
      <c r="CT4" s="86"/>
      <c r="CU4" s="86"/>
      <c r="CV4" s="86"/>
      <c r="CW4" s="86" t="s">
        <v>68</v>
      </c>
      <c r="CX4" s="86"/>
      <c r="CY4" s="86"/>
      <c r="CZ4" s="86"/>
      <c r="DA4" s="86"/>
      <c r="DB4" s="86"/>
      <c r="DC4" s="86"/>
      <c r="DD4" s="86"/>
      <c r="DE4" s="86"/>
      <c r="DF4" s="86"/>
      <c r="DG4" s="86"/>
      <c r="DH4" s="86" t="s">
        <v>69</v>
      </c>
      <c r="DI4" s="86"/>
      <c r="DJ4" s="86"/>
      <c r="DK4" s="86"/>
      <c r="DL4" s="86"/>
      <c r="DM4" s="86"/>
      <c r="DN4" s="86"/>
      <c r="DO4" s="86"/>
      <c r="DP4" s="86"/>
      <c r="DQ4" s="86"/>
      <c r="DR4" s="86"/>
      <c r="DS4" s="86" t="s">
        <v>63</v>
      </c>
      <c r="DT4" s="86"/>
      <c r="DU4" s="86"/>
      <c r="DV4" s="86"/>
      <c r="DW4" s="86"/>
      <c r="DX4" s="86"/>
      <c r="DY4" s="86"/>
      <c r="DZ4" s="86"/>
      <c r="EA4" s="86"/>
      <c r="EB4" s="86"/>
      <c r="EC4" s="86"/>
      <c r="ED4" s="86" t="s">
        <v>70</v>
      </c>
      <c r="EE4" s="86"/>
      <c r="EF4" s="86"/>
      <c r="EG4" s="86"/>
      <c r="EH4" s="86"/>
      <c r="EI4" s="86"/>
      <c r="EJ4" s="86"/>
      <c r="EK4" s="86"/>
      <c r="EL4" s="86"/>
      <c r="EM4" s="86"/>
      <c r="EN4" s="86"/>
    </row>
    <row r="5" spans="1:144">
      <c r="A5" s="66" t="s">
        <v>29</v>
      </c>
      <c r="B5" s="70"/>
      <c r="C5" s="70"/>
      <c r="D5" s="70"/>
      <c r="E5" s="70"/>
      <c r="F5" s="70"/>
      <c r="G5" s="70"/>
      <c r="H5" s="78" t="s">
        <v>17</v>
      </c>
      <c r="I5" s="78" t="s">
        <v>71</v>
      </c>
      <c r="J5" s="78" t="s">
        <v>72</v>
      </c>
      <c r="K5" s="78" t="s">
        <v>73</v>
      </c>
      <c r="L5" s="78" t="s">
        <v>74</v>
      </c>
      <c r="M5" s="78" t="s">
        <v>75</v>
      </c>
      <c r="N5" s="78" t="s">
        <v>76</v>
      </c>
      <c r="O5" s="78" t="s">
        <v>77</v>
      </c>
      <c r="P5" s="78" t="s">
        <v>78</v>
      </c>
      <c r="Q5" s="78" t="s">
        <v>79</v>
      </c>
      <c r="R5" s="78" t="s">
        <v>80</v>
      </c>
      <c r="S5" s="78" t="s">
        <v>81</v>
      </c>
      <c r="T5" s="78" t="s">
        <v>66</v>
      </c>
      <c r="U5" s="78" t="s">
        <v>82</v>
      </c>
      <c r="V5" s="78" t="s">
        <v>83</v>
      </c>
      <c r="W5" s="78" t="s">
        <v>84</v>
      </c>
      <c r="X5" s="78" t="s">
        <v>85</v>
      </c>
      <c r="Y5" s="78" t="s">
        <v>86</v>
      </c>
      <c r="Z5" s="78" t="s">
        <v>87</v>
      </c>
      <c r="AA5" s="78" t="s">
        <v>88</v>
      </c>
      <c r="AB5" s="78" t="s">
        <v>89</v>
      </c>
      <c r="AC5" s="78" t="s">
        <v>91</v>
      </c>
      <c r="AD5" s="78" t="s">
        <v>92</v>
      </c>
      <c r="AE5" s="78" t="s">
        <v>93</v>
      </c>
      <c r="AF5" s="78" t="s">
        <v>94</v>
      </c>
      <c r="AG5" s="78" t="s">
        <v>95</v>
      </c>
      <c r="AH5" s="78" t="s">
        <v>46</v>
      </c>
      <c r="AI5" s="78" t="s">
        <v>85</v>
      </c>
      <c r="AJ5" s="78" t="s">
        <v>86</v>
      </c>
      <c r="AK5" s="78" t="s">
        <v>87</v>
      </c>
      <c r="AL5" s="78" t="s">
        <v>88</v>
      </c>
      <c r="AM5" s="78" t="s">
        <v>89</v>
      </c>
      <c r="AN5" s="78" t="s">
        <v>91</v>
      </c>
      <c r="AO5" s="78" t="s">
        <v>92</v>
      </c>
      <c r="AP5" s="78" t="s">
        <v>93</v>
      </c>
      <c r="AQ5" s="78" t="s">
        <v>94</v>
      </c>
      <c r="AR5" s="78" t="s">
        <v>95</v>
      </c>
      <c r="AS5" s="78" t="s">
        <v>90</v>
      </c>
      <c r="AT5" s="78" t="s">
        <v>85</v>
      </c>
      <c r="AU5" s="78" t="s">
        <v>86</v>
      </c>
      <c r="AV5" s="78" t="s">
        <v>87</v>
      </c>
      <c r="AW5" s="78" t="s">
        <v>88</v>
      </c>
      <c r="AX5" s="78" t="s">
        <v>89</v>
      </c>
      <c r="AY5" s="78" t="s">
        <v>91</v>
      </c>
      <c r="AZ5" s="78" t="s">
        <v>92</v>
      </c>
      <c r="BA5" s="78" t="s">
        <v>93</v>
      </c>
      <c r="BB5" s="78" t="s">
        <v>94</v>
      </c>
      <c r="BC5" s="78" t="s">
        <v>95</v>
      </c>
      <c r="BD5" s="78" t="s">
        <v>90</v>
      </c>
      <c r="BE5" s="78" t="s">
        <v>85</v>
      </c>
      <c r="BF5" s="78" t="s">
        <v>86</v>
      </c>
      <c r="BG5" s="78" t="s">
        <v>87</v>
      </c>
      <c r="BH5" s="78" t="s">
        <v>88</v>
      </c>
      <c r="BI5" s="78" t="s">
        <v>89</v>
      </c>
      <c r="BJ5" s="78" t="s">
        <v>91</v>
      </c>
      <c r="BK5" s="78" t="s">
        <v>92</v>
      </c>
      <c r="BL5" s="78" t="s">
        <v>93</v>
      </c>
      <c r="BM5" s="78" t="s">
        <v>94</v>
      </c>
      <c r="BN5" s="78" t="s">
        <v>95</v>
      </c>
      <c r="BO5" s="78" t="s">
        <v>90</v>
      </c>
      <c r="BP5" s="78" t="s">
        <v>85</v>
      </c>
      <c r="BQ5" s="78" t="s">
        <v>86</v>
      </c>
      <c r="BR5" s="78" t="s">
        <v>87</v>
      </c>
      <c r="BS5" s="78" t="s">
        <v>88</v>
      </c>
      <c r="BT5" s="78" t="s">
        <v>89</v>
      </c>
      <c r="BU5" s="78" t="s">
        <v>91</v>
      </c>
      <c r="BV5" s="78" t="s">
        <v>92</v>
      </c>
      <c r="BW5" s="78" t="s">
        <v>93</v>
      </c>
      <c r="BX5" s="78" t="s">
        <v>94</v>
      </c>
      <c r="BY5" s="78" t="s">
        <v>95</v>
      </c>
      <c r="BZ5" s="78" t="s">
        <v>90</v>
      </c>
      <c r="CA5" s="78" t="s">
        <v>85</v>
      </c>
      <c r="CB5" s="78" t="s">
        <v>86</v>
      </c>
      <c r="CC5" s="78" t="s">
        <v>87</v>
      </c>
      <c r="CD5" s="78" t="s">
        <v>88</v>
      </c>
      <c r="CE5" s="78" t="s">
        <v>89</v>
      </c>
      <c r="CF5" s="78" t="s">
        <v>91</v>
      </c>
      <c r="CG5" s="78" t="s">
        <v>92</v>
      </c>
      <c r="CH5" s="78" t="s">
        <v>93</v>
      </c>
      <c r="CI5" s="78" t="s">
        <v>94</v>
      </c>
      <c r="CJ5" s="78" t="s">
        <v>95</v>
      </c>
      <c r="CK5" s="78" t="s">
        <v>90</v>
      </c>
      <c r="CL5" s="78" t="s">
        <v>85</v>
      </c>
      <c r="CM5" s="78" t="s">
        <v>86</v>
      </c>
      <c r="CN5" s="78" t="s">
        <v>87</v>
      </c>
      <c r="CO5" s="78" t="s">
        <v>88</v>
      </c>
      <c r="CP5" s="78" t="s">
        <v>89</v>
      </c>
      <c r="CQ5" s="78" t="s">
        <v>91</v>
      </c>
      <c r="CR5" s="78" t="s">
        <v>92</v>
      </c>
      <c r="CS5" s="78" t="s">
        <v>93</v>
      </c>
      <c r="CT5" s="78" t="s">
        <v>94</v>
      </c>
      <c r="CU5" s="78" t="s">
        <v>95</v>
      </c>
      <c r="CV5" s="78" t="s">
        <v>90</v>
      </c>
      <c r="CW5" s="78" t="s">
        <v>85</v>
      </c>
      <c r="CX5" s="78" t="s">
        <v>86</v>
      </c>
      <c r="CY5" s="78" t="s">
        <v>87</v>
      </c>
      <c r="CZ5" s="78" t="s">
        <v>88</v>
      </c>
      <c r="DA5" s="78" t="s">
        <v>89</v>
      </c>
      <c r="DB5" s="78" t="s">
        <v>91</v>
      </c>
      <c r="DC5" s="78" t="s">
        <v>92</v>
      </c>
      <c r="DD5" s="78" t="s">
        <v>93</v>
      </c>
      <c r="DE5" s="78" t="s">
        <v>94</v>
      </c>
      <c r="DF5" s="78" t="s">
        <v>95</v>
      </c>
      <c r="DG5" s="78" t="s">
        <v>90</v>
      </c>
      <c r="DH5" s="78" t="s">
        <v>85</v>
      </c>
      <c r="DI5" s="78" t="s">
        <v>86</v>
      </c>
      <c r="DJ5" s="78" t="s">
        <v>87</v>
      </c>
      <c r="DK5" s="78" t="s">
        <v>88</v>
      </c>
      <c r="DL5" s="78" t="s">
        <v>89</v>
      </c>
      <c r="DM5" s="78" t="s">
        <v>91</v>
      </c>
      <c r="DN5" s="78" t="s">
        <v>92</v>
      </c>
      <c r="DO5" s="78" t="s">
        <v>93</v>
      </c>
      <c r="DP5" s="78" t="s">
        <v>94</v>
      </c>
      <c r="DQ5" s="78" t="s">
        <v>95</v>
      </c>
      <c r="DR5" s="78" t="s">
        <v>90</v>
      </c>
      <c r="DS5" s="78" t="s">
        <v>85</v>
      </c>
      <c r="DT5" s="78" t="s">
        <v>86</v>
      </c>
      <c r="DU5" s="78" t="s">
        <v>87</v>
      </c>
      <c r="DV5" s="78" t="s">
        <v>88</v>
      </c>
      <c r="DW5" s="78" t="s">
        <v>89</v>
      </c>
      <c r="DX5" s="78" t="s">
        <v>91</v>
      </c>
      <c r="DY5" s="78" t="s">
        <v>92</v>
      </c>
      <c r="DZ5" s="78" t="s">
        <v>93</v>
      </c>
      <c r="EA5" s="78" t="s">
        <v>94</v>
      </c>
      <c r="EB5" s="78" t="s">
        <v>95</v>
      </c>
      <c r="EC5" s="78" t="s">
        <v>90</v>
      </c>
      <c r="ED5" s="78" t="s">
        <v>85</v>
      </c>
      <c r="EE5" s="78" t="s">
        <v>86</v>
      </c>
      <c r="EF5" s="78" t="s">
        <v>87</v>
      </c>
      <c r="EG5" s="78" t="s">
        <v>88</v>
      </c>
      <c r="EH5" s="78" t="s">
        <v>89</v>
      </c>
      <c r="EI5" s="78" t="s">
        <v>91</v>
      </c>
      <c r="EJ5" s="78" t="s">
        <v>92</v>
      </c>
      <c r="EK5" s="78" t="s">
        <v>93</v>
      </c>
      <c r="EL5" s="78" t="s">
        <v>94</v>
      </c>
      <c r="EM5" s="78" t="s">
        <v>95</v>
      </c>
      <c r="EN5" s="78" t="s">
        <v>90</v>
      </c>
    </row>
    <row r="6" spans="1:144" s="65" customFormat="1">
      <c r="A6" s="66" t="s">
        <v>96</v>
      </c>
      <c r="B6" s="71">
        <f t="shared" ref="B6:W6" si="1">B7</f>
        <v>2019</v>
      </c>
      <c r="C6" s="71">
        <f t="shared" si="1"/>
        <v>222259</v>
      </c>
      <c r="D6" s="71">
        <f t="shared" si="1"/>
        <v>47</v>
      </c>
      <c r="E6" s="71">
        <f t="shared" si="1"/>
        <v>1</v>
      </c>
      <c r="F6" s="71">
        <f t="shared" si="1"/>
        <v>0</v>
      </c>
      <c r="G6" s="71">
        <f t="shared" si="1"/>
        <v>0</v>
      </c>
      <c r="H6" s="71" t="str">
        <f t="shared" si="1"/>
        <v>静岡県　伊豆の国市</v>
      </c>
      <c r="I6" s="71" t="str">
        <f t="shared" si="1"/>
        <v>法非適用</v>
      </c>
      <c r="J6" s="71" t="str">
        <f t="shared" si="1"/>
        <v>水道事業</v>
      </c>
      <c r="K6" s="71" t="str">
        <f t="shared" si="1"/>
        <v>簡易水道事業</v>
      </c>
      <c r="L6" s="71" t="str">
        <f t="shared" si="1"/>
        <v>D4</v>
      </c>
      <c r="M6" s="71" t="str">
        <f t="shared" si="1"/>
        <v>非設置</v>
      </c>
      <c r="N6" s="81" t="str">
        <f t="shared" si="1"/>
        <v>-</v>
      </c>
      <c r="O6" s="81" t="str">
        <f t="shared" si="1"/>
        <v>該当数値なし</v>
      </c>
      <c r="P6" s="81">
        <f t="shared" si="1"/>
        <v>2.65</v>
      </c>
      <c r="Q6" s="81">
        <f t="shared" si="1"/>
        <v>1554</v>
      </c>
      <c r="R6" s="81">
        <f t="shared" si="1"/>
        <v>48476</v>
      </c>
      <c r="S6" s="81">
        <f t="shared" si="1"/>
        <v>94.62</v>
      </c>
      <c r="T6" s="81">
        <f t="shared" si="1"/>
        <v>512.32000000000005</v>
      </c>
      <c r="U6" s="81">
        <f t="shared" si="1"/>
        <v>1279</v>
      </c>
      <c r="V6" s="81">
        <f t="shared" si="1"/>
        <v>4.22</v>
      </c>
      <c r="W6" s="81">
        <f t="shared" si="1"/>
        <v>303.08</v>
      </c>
      <c r="X6" s="87">
        <f t="shared" ref="X6:AG6" si="2">IF(X7="",NA(),X7)</f>
        <v>84.43</v>
      </c>
      <c r="Y6" s="87">
        <f t="shared" si="2"/>
        <v>80.3</v>
      </c>
      <c r="Z6" s="87">
        <f t="shared" si="2"/>
        <v>79.05</v>
      </c>
      <c r="AA6" s="87">
        <f t="shared" si="2"/>
        <v>107.3</v>
      </c>
      <c r="AB6" s="87">
        <f t="shared" si="2"/>
        <v>60.48</v>
      </c>
      <c r="AC6" s="87">
        <f t="shared" si="2"/>
        <v>72.03</v>
      </c>
      <c r="AD6" s="87">
        <f t="shared" si="2"/>
        <v>72.11</v>
      </c>
      <c r="AE6" s="87">
        <f t="shared" si="2"/>
        <v>74.05</v>
      </c>
      <c r="AF6" s="87">
        <f t="shared" si="2"/>
        <v>73.25</v>
      </c>
      <c r="AG6" s="87">
        <f t="shared" si="2"/>
        <v>75.06</v>
      </c>
      <c r="AH6" s="81" t="str">
        <f>IF(AH7="","",IF(AH7="-","【-】","【"&amp;SUBSTITUTE(TEXT(AH7,"#,##0.00"),"-","△")&amp;"】"))</f>
        <v>【76.03】</v>
      </c>
      <c r="AI6" s="81" t="e">
        <f t="shared" ref="AI6:AR6" si="3">IF(AI7="",NA(),AI7)</f>
        <v>#N/A</v>
      </c>
      <c r="AJ6" s="81" t="e">
        <f t="shared" si="3"/>
        <v>#N/A</v>
      </c>
      <c r="AK6" s="81" t="e">
        <f t="shared" si="3"/>
        <v>#N/A</v>
      </c>
      <c r="AL6" s="81" t="e">
        <f t="shared" si="3"/>
        <v>#N/A</v>
      </c>
      <c r="AM6" s="81" t="e">
        <f t="shared" si="3"/>
        <v>#N/A</v>
      </c>
      <c r="AN6" s="81" t="e">
        <f t="shared" si="3"/>
        <v>#N/A</v>
      </c>
      <c r="AO6" s="81" t="e">
        <f t="shared" si="3"/>
        <v>#N/A</v>
      </c>
      <c r="AP6" s="81" t="e">
        <f t="shared" si="3"/>
        <v>#N/A</v>
      </c>
      <c r="AQ6" s="81" t="e">
        <f t="shared" si="3"/>
        <v>#N/A</v>
      </c>
      <c r="AR6" s="81" t="e">
        <f t="shared" si="3"/>
        <v>#N/A</v>
      </c>
      <c r="AS6" s="81" t="str">
        <f>IF(AS7="","",IF(AS7="-","【-】","【"&amp;SUBSTITUTE(TEXT(AS7,"#,##0.00"),"-","△")&amp;"】"))</f>
        <v/>
      </c>
      <c r="AT6" s="81" t="e">
        <f t="shared" ref="AT6:BC6" si="4">IF(AT7="",NA(),AT7)</f>
        <v>#N/A</v>
      </c>
      <c r="AU6" s="81" t="e">
        <f t="shared" si="4"/>
        <v>#N/A</v>
      </c>
      <c r="AV6" s="81" t="e">
        <f t="shared" si="4"/>
        <v>#N/A</v>
      </c>
      <c r="AW6" s="81" t="e">
        <f t="shared" si="4"/>
        <v>#N/A</v>
      </c>
      <c r="AX6" s="81" t="e">
        <f t="shared" si="4"/>
        <v>#N/A</v>
      </c>
      <c r="AY6" s="81" t="e">
        <f t="shared" si="4"/>
        <v>#N/A</v>
      </c>
      <c r="AZ6" s="81" t="e">
        <f t="shared" si="4"/>
        <v>#N/A</v>
      </c>
      <c r="BA6" s="81" t="e">
        <f t="shared" si="4"/>
        <v>#N/A</v>
      </c>
      <c r="BB6" s="81" t="e">
        <f t="shared" si="4"/>
        <v>#N/A</v>
      </c>
      <c r="BC6" s="81" t="e">
        <f t="shared" si="4"/>
        <v>#N/A</v>
      </c>
      <c r="BD6" s="81" t="str">
        <f>IF(BD7="","",IF(BD7="-","【-】","【"&amp;SUBSTITUTE(TEXT(BD7,"#,##0.00"),"-","△")&amp;"】"))</f>
        <v/>
      </c>
      <c r="BE6" s="87">
        <f t="shared" ref="BE6:BN6" si="5">IF(BE7="",NA(),BE7)</f>
        <v>815.88</v>
      </c>
      <c r="BF6" s="87">
        <f t="shared" si="5"/>
        <v>1361.2</v>
      </c>
      <c r="BG6" s="87">
        <f t="shared" si="5"/>
        <v>1817.24</v>
      </c>
      <c r="BH6" s="87">
        <f t="shared" si="5"/>
        <v>2607.29</v>
      </c>
      <c r="BI6" s="87">
        <f t="shared" si="5"/>
        <v>2402.6999999999998</v>
      </c>
      <c r="BJ6" s="87">
        <f t="shared" si="5"/>
        <v>1510.14</v>
      </c>
      <c r="BK6" s="87">
        <f t="shared" si="5"/>
        <v>1595.62</v>
      </c>
      <c r="BL6" s="87">
        <f t="shared" si="5"/>
        <v>1302.33</v>
      </c>
      <c r="BM6" s="87">
        <f t="shared" si="5"/>
        <v>1274.21</v>
      </c>
      <c r="BN6" s="87">
        <f t="shared" si="5"/>
        <v>1183.92</v>
      </c>
      <c r="BO6" s="81" t="str">
        <f>IF(BO7="","",IF(BO7="-","【-】","【"&amp;SUBSTITUTE(TEXT(BO7,"#,##0.00"),"-","△")&amp;"】"))</f>
        <v>【1,084.05】</v>
      </c>
      <c r="BP6" s="87">
        <f t="shared" ref="BP6:BY6" si="6">IF(BP7="",NA(),BP7)</f>
        <v>42.93</v>
      </c>
      <c r="BQ6" s="87">
        <f t="shared" si="6"/>
        <v>28.71</v>
      </c>
      <c r="BR6" s="87">
        <f t="shared" si="6"/>
        <v>17.79</v>
      </c>
      <c r="BS6" s="87">
        <f t="shared" si="6"/>
        <v>19.79</v>
      </c>
      <c r="BT6" s="87">
        <f t="shared" si="6"/>
        <v>18.87</v>
      </c>
      <c r="BU6" s="87">
        <f t="shared" si="6"/>
        <v>22.67</v>
      </c>
      <c r="BV6" s="87">
        <f t="shared" si="6"/>
        <v>37.92</v>
      </c>
      <c r="BW6" s="87">
        <f t="shared" si="6"/>
        <v>40.89</v>
      </c>
      <c r="BX6" s="87">
        <f t="shared" si="6"/>
        <v>41.25</v>
      </c>
      <c r="BY6" s="87">
        <f t="shared" si="6"/>
        <v>42.5</v>
      </c>
      <c r="BZ6" s="81" t="str">
        <f>IF(BZ7="","",IF(BZ7="-","【-】","【"&amp;SUBSTITUTE(TEXT(BZ7,"#,##0.00"),"-","△")&amp;"】"))</f>
        <v>【53.46】</v>
      </c>
      <c r="CA6" s="87">
        <f t="shared" ref="CA6:CJ6" si="7">IF(CA7="",NA(),CA7)</f>
        <v>197.74</v>
      </c>
      <c r="CB6" s="87">
        <f t="shared" si="7"/>
        <v>301.32</v>
      </c>
      <c r="CC6" s="87">
        <f t="shared" si="7"/>
        <v>480.63</v>
      </c>
      <c r="CD6" s="87">
        <f t="shared" si="7"/>
        <v>457.06</v>
      </c>
      <c r="CE6" s="87">
        <f t="shared" si="7"/>
        <v>486.15</v>
      </c>
      <c r="CF6" s="87">
        <f t="shared" si="7"/>
        <v>789.62</v>
      </c>
      <c r="CG6" s="87">
        <f t="shared" si="7"/>
        <v>423.18</v>
      </c>
      <c r="CH6" s="87">
        <f t="shared" si="7"/>
        <v>383.2</v>
      </c>
      <c r="CI6" s="87">
        <f t="shared" si="7"/>
        <v>383.25</v>
      </c>
      <c r="CJ6" s="87">
        <f t="shared" si="7"/>
        <v>377.72</v>
      </c>
      <c r="CK6" s="81" t="str">
        <f>IF(CK7="","",IF(CK7="-","【-】","【"&amp;SUBSTITUTE(TEXT(CK7,"#,##0.00"),"-","△")&amp;"】"))</f>
        <v>【300.47】</v>
      </c>
      <c r="CL6" s="87">
        <f t="shared" ref="CL6:CU6" si="8">IF(CL7="",NA(),CL7)</f>
        <v>43.81</v>
      </c>
      <c r="CM6" s="87">
        <f t="shared" si="8"/>
        <v>43.2</v>
      </c>
      <c r="CN6" s="87">
        <f t="shared" si="8"/>
        <v>42.61</v>
      </c>
      <c r="CO6" s="87">
        <f t="shared" si="8"/>
        <v>41.27</v>
      </c>
      <c r="CP6" s="87">
        <f t="shared" si="8"/>
        <v>46.15</v>
      </c>
      <c r="CQ6" s="87">
        <f t="shared" si="8"/>
        <v>48.7</v>
      </c>
      <c r="CR6" s="87">
        <f t="shared" si="8"/>
        <v>46.9</v>
      </c>
      <c r="CS6" s="87">
        <f t="shared" si="8"/>
        <v>47.95</v>
      </c>
      <c r="CT6" s="87">
        <f t="shared" si="8"/>
        <v>48.26</v>
      </c>
      <c r="CU6" s="87">
        <f t="shared" si="8"/>
        <v>48.01</v>
      </c>
      <c r="CV6" s="81" t="str">
        <f>IF(CV7="","",IF(CV7="-","【-】","【"&amp;SUBSTITUTE(TEXT(CV7,"#,##0.00"),"-","△")&amp;"】"))</f>
        <v>【54.90】</v>
      </c>
      <c r="CW6" s="87">
        <f t="shared" ref="CW6:DF6" si="9">IF(CW7="",NA(),CW7)</f>
        <v>94.52</v>
      </c>
      <c r="CX6" s="87">
        <f t="shared" si="9"/>
        <v>94.43</v>
      </c>
      <c r="CY6" s="87">
        <f t="shared" si="9"/>
        <v>94.43</v>
      </c>
      <c r="CZ6" s="87">
        <f t="shared" si="9"/>
        <v>94.43</v>
      </c>
      <c r="DA6" s="87">
        <f t="shared" si="9"/>
        <v>94.34</v>
      </c>
      <c r="DB6" s="87">
        <f t="shared" si="9"/>
        <v>74.959999999999994</v>
      </c>
      <c r="DC6" s="87">
        <f t="shared" si="9"/>
        <v>74.63</v>
      </c>
      <c r="DD6" s="87">
        <f t="shared" si="9"/>
        <v>74.900000000000006</v>
      </c>
      <c r="DE6" s="87">
        <f t="shared" si="9"/>
        <v>72.72</v>
      </c>
      <c r="DF6" s="87">
        <f t="shared" si="9"/>
        <v>72.75</v>
      </c>
      <c r="DG6" s="81" t="str">
        <f>IF(DG7="","",IF(DG7="-","【-】","【"&amp;SUBSTITUTE(TEXT(DG7,"#,##0.00"),"-","△")&amp;"】"))</f>
        <v>【73.31】</v>
      </c>
      <c r="DH6" s="81" t="e">
        <f t="shared" ref="DH6:DQ6" si="10">IF(DH7="",NA(),DH7)</f>
        <v>#N/A</v>
      </c>
      <c r="DI6" s="81" t="e">
        <f t="shared" si="10"/>
        <v>#N/A</v>
      </c>
      <c r="DJ6" s="81" t="e">
        <f t="shared" si="10"/>
        <v>#N/A</v>
      </c>
      <c r="DK6" s="81" t="e">
        <f t="shared" si="10"/>
        <v>#N/A</v>
      </c>
      <c r="DL6" s="81" t="e">
        <f t="shared" si="10"/>
        <v>#N/A</v>
      </c>
      <c r="DM6" s="81" t="e">
        <f t="shared" si="10"/>
        <v>#N/A</v>
      </c>
      <c r="DN6" s="81" t="e">
        <f t="shared" si="10"/>
        <v>#N/A</v>
      </c>
      <c r="DO6" s="81" t="e">
        <f t="shared" si="10"/>
        <v>#N/A</v>
      </c>
      <c r="DP6" s="81" t="e">
        <f t="shared" si="10"/>
        <v>#N/A</v>
      </c>
      <c r="DQ6" s="81" t="e">
        <f t="shared" si="10"/>
        <v>#N/A</v>
      </c>
      <c r="DR6" s="81" t="str">
        <f>IF(DR7="","",IF(DR7="-","【-】","【"&amp;SUBSTITUTE(TEXT(DR7,"#,##0.00"),"-","△")&amp;"】"))</f>
        <v/>
      </c>
      <c r="DS6" s="81" t="e">
        <f t="shared" ref="DS6:EB6" si="11">IF(DS7="",NA(),DS7)</f>
        <v>#N/A</v>
      </c>
      <c r="DT6" s="81" t="e">
        <f t="shared" si="11"/>
        <v>#N/A</v>
      </c>
      <c r="DU6" s="81" t="e">
        <f t="shared" si="11"/>
        <v>#N/A</v>
      </c>
      <c r="DV6" s="81" t="e">
        <f t="shared" si="11"/>
        <v>#N/A</v>
      </c>
      <c r="DW6" s="81" t="e">
        <f t="shared" si="11"/>
        <v>#N/A</v>
      </c>
      <c r="DX6" s="81" t="e">
        <f t="shared" si="11"/>
        <v>#N/A</v>
      </c>
      <c r="DY6" s="81" t="e">
        <f t="shared" si="11"/>
        <v>#N/A</v>
      </c>
      <c r="DZ6" s="81" t="e">
        <f t="shared" si="11"/>
        <v>#N/A</v>
      </c>
      <c r="EA6" s="81" t="e">
        <f t="shared" si="11"/>
        <v>#N/A</v>
      </c>
      <c r="EB6" s="81" t="e">
        <f t="shared" si="11"/>
        <v>#N/A</v>
      </c>
      <c r="EC6" s="81" t="str">
        <f>IF(EC7="","",IF(EC7="-","【-】","【"&amp;SUBSTITUTE(TEXT(EC7,"#,##0.00"),"-","△")&amp;"】"))</f>
        <v/>
      </c>
      <c r="ED6" s="81">
        <f t="shared" ref="ED6:EM6" si="12">IF(ED7="",NA(),ED7)</f>
        <v>0</v>
      </c>
      <c r="EE6" s="87">
        <f t="shared" si="12"/>
        <v>0.33</v>
      </c>
      <c r="EF6" s="87">
        <f t="shared" si="12"/>
        <v>0.16</v>
      </c>
      <c r="EG6" s="87">
        <f t="shared" si="12"/>
        <v>5.e-002</v>
      </c>
      <c r="EH6" s="81">
        <f t="shared" si="12"/>
        <v>0</v>
      </c>
      <c r="EI6" s="87">
        <f t="shared" si="12"/>
        <v>1.26</v>
      </c>
      <c r="EJ6" s="87">
        <f t="shared" si="12"/>
        <v>0.78</v>
      </c>
      <c r="EK6" s="87">
        <f t="shared" si="12"/>
        <v>0.56999999999999995</v>
      </c>
      <c r="EL6" s="87">
        <f t="shared" si="12"/>
        <v>0.62</v>
      </c>
      <c r="EM6" s="87">
        <f t="shared" si="12"/>
        <v>0.39</v>
      </c>
      <c r="EN6" s="81" t="str">
        <f>IF(EN7="","",IF(EN7="-","【-】","【"&amp;SUBSTITUTE(TEXT(EN7,"#,##0.00"),"-","△")&amp;"】"))</f>
        <v>【0.56】</v>
      </c>
    </row>
    <row r="7" spans="1:144" s="65" customFormat="1">
      <c r="A7" s="66"/>
      <c r="B7" s="72">
        <v>2019</v>
      </c>
      <c r="C7" s="72">
        <v>222259</v>
      </c>
      <c r="D7" s="72">
        <v>47</v>
      </c>
      <c r="E7" s="72">
        <v>1</v>
      </c>
      <c r="F7" s="72">
        <v>0</v>
      </c>
      <c r="G7" s="72">
        <v>0</v>
      </c>
      <c r="H7" s="72" t="s">
        <v>3</v>
      </c>
      <c r="I7" s="72" t="s">
        <v>97</v>
      </c>
      <c r="J7" s="72" t="s">
        <v>98</v>
      </c>
      <c r="K7" s="72" t="s">
        <v>99</v>
      </c>
      <c r="L7" s="72" t="s">
        <v>100</v>
      </c>
      <c r="M7" s="72" t="s">
        <v>14</v>
      </c>
      <c r="N7" s="82" t="s">
        <v>39</v>
      </c>
      <c r="O7" s="82" t="s">
        <v>102</v>
      </c>
      <c r="P7" s="82">
        <v>2.65</v>
      </c>
      <c r="Q7" s="82">
        <v>1554</v>
      </c>
      <c r="R7" s="82">
        <v>48476</v>
      </c>
      <c r="S7" s="82">
        <v>94.62</v>
      </c>
      <c r="T7" s="82">
        <v>512.32000000000005</v>
      </c>
      <c r="U7" s="82">
        <v>1279</v>
      </c>
      <c r="V7" s="82">
        <v>4.22</v>
      </c>
      <c r="W7" s="82">
        <v>303.08</v>
      </c>
      <c r="X7" s="82">
        <v>84.43</v>
      </c>
      <c r="Y7" s="82">
        <v>80.3</v>
      </c>
      <c r="Z7" s="82">
        <v>79.05</v>
      </c>
      <c r="AA7" s="82">
        <v>107.3</v>
      </c>
      <c r="AB7" s="82">
        <v>60.48</v>
      </c>
      <c r="AC7" s="82">
        <v>72.03</v>
      </c>
      <c r="AD7" s="82">
        <v>72.11</v>
      </c>
      <c r="AE7" s="82">
        <v>74.05</v>
      </c>
      <c r="AF7" s="82">
        <v>73.25</v>
      </c>
      <c r="AG7" s="82">
        <v>75.06</v>
      </c>
      <c r="AH7" s="82">
        <v>76.03</v>
      </c>
      <c r="AI7" s="82"/>
      <c r="AJ7" s="82"/>
      <c r="AK7" s="82"/>
      <c r="AL7" s="82"/>
      <c r="AM7" s="82"/>
      <c r="AN7" s="82"/>
      <c r="AO7" s="82"/>
      <c r="AP7" s="82"/>
      <c r="AQ7" s="82"/>
      <c r="AR7" s="82"/>
      <c r="AS7" s="82"/>
      <c r="AT7" s="82"/>
      <c r="AU7" s="82"/>
      <c r="AV7" s="82"/>
      <c r="AW7" s="82"/>
      <c r="AX7" s="82"/>
      <c r="AY7" s="82"/>
      <c r="AZ7" s="82"/>
      <c r="BA7" s="82"/>
      <c r="BB7" s="82"/>
      <c r="BC7" s="82"/>
      <c r="BD7" s="82"/>
      <c r="BE7" s="82">
        <v>815.88</v>
      </c>
      <c r="BF7" s="82">
        <v>1361.2</v>
      </c>
      <c r="BG7" s="82">
        <v>1817.24</v>
      </c>
      <c r="BH7" s="82">
        <v>2607.29</v>
      </c>
      <c r="BI7" s="82">
        <v>2402.6999999999998</v>
      </c>
      <c r="BJ7" s="82">
        <v>1510.14</v>
      </c>
      <c r="BK7" s="82">
        <v>1595.62</v>
      </c>
      <c r="BL7" s="82">
        <v>1302.33</v>
      </c>
      <c r="BM7" s="82">
        <v>1274.21</v>
      </c>
      <c r="BN7" s="82">
        <v>1183.92</v>
      </c>
      <c r="BO7" s="82">
        <v>1084.05</v>
      </c>
      <c r="BP7" s="82">
        <v>42.93</v>
      </c>
      <c r="BQ7" s="82">
        <v>28.71</v>
      </c>
      <c r="BR7" s="82">
        <v>17.79</v>
      </c>
      <c r="BS7" s="82">
        <v>19.79</v>
      </c>
      <c r="BT7" s="82">
        <v>18.87</v>
      </c>
      <c r="BU7" s="82">
        <v>22.67</v>
      </c>
      <c r="BV7" s="82">
        <v>37.92</v>
      </c>
      <c r="BW7" s="82">
        <v>40.89</v>
      </c>
      <c r="BX7" s="82">
        <v>41.25</v>
      </c>
      <c r="BY7" s="82">
        <v>42.5</v>
      </c>
      <c r="BZ7" s="82">
        <v>53.46</v>
      </c>
      <c r="CA7" s="82">
        <v>197.74</v>
      </c>
      <c r="CB7" s="82">
        <v>301.32</v>
      </c>
      <c r="CC7" s="82">
        <v>480.63</v>
      </c>
      <c r="CD7" s="82">
        <v>457.06</v>
      </c>
      <c r="CE7" s="82">
        <v>486.15</v>
      </c>
      <c r="CF7" s="82">
        <v>789.62</v>
      </c>
      <c r="CG7" s="82">
        <v>423.18</v>
      </c>
      <c r="CH7" s="82">
        <v>383.2</v>
      </c>
      <c r="CI7" s="82">
        <v>383.25</v>
      </c>
      <c r="CJ7" s="82">
        <v>377.72</v>
      </c>
      <c r="CK7" s="82">
        <v>300.47000000000003</v>
      </c>
      <c r="CL7" s="82">
        <v>43.81</v>
      </c>
      <c r="CM7" s="82">
        <v>43.2</v>
      </c>
      <c r="CN7" s="82">
        <v>42.61</v>
      </c>
      <c r="CO7" s="82">
        <v>41.27</v>
      </c>
      <c r="CP7" s="82">
        <v>46.15</v>
      </c>
      <c r="CQ7" s="82">
        <v>48.7</v>
      </c>
      <c r="CR7" s="82">
        <v>46.9</v>
      </c>
      <c r="CS7" s="82">
        <v>47.95</v>
      </c>
      <c r="CT7" s="82">
        <v>48.26</v>
      </c>
      <c r="CU7" s="82">
        <v>48.01</v>
      </c>
      <c r="CV7" s="82">
        <v>54.9</v>
      </c>
      <c r="CW7" s="82">
        <v>94.52</v>
      </c>
      <c r="CX7" s="82">
        <v>94.43</v>
      </c>
      <c r="CY7" s="82">
        <v>94.43</v>
      </c>
      <c r="CZ7" s="82">
        <v>94.43</v>
      </c>
      <c r="DA7" s="82">
        <v>94.34</v>
      </c>
      <c r="DB7" s="82">
        <v>74.959999999999994</v>
      </c>
      <c r="DC7" s="82">
        <v>74.63</v>
      </c>
      <c r="DD7" s="82">
        <v>74.900000000000006</v>
      </c>
      <c r="DE7" s="82">
        <v>72.72</v>
      </c>
      <c r="DF7" s="82">
        <v>72.75</v>
      </c>
      <c r="DG7" s="82">
        <v>73.31</v>
      </c>
      <c r="DH7" s="82"/>
      <c r="DI7" s="82"/>
      <c r="DJ7" s="82"/>
      <c r="DK7" s="82"/>
      <c r="DL7" s="82"/>
      <c r="DM7" s="82"/>
      <c r="DN7" s="82"/>
      <c r="DO7" s="82"/>
      <c r="DP7" s="82"/>
      <c r="DQ7" s="82"/>
      <c r="DR7" s="82"/>
      <c r="DS7" s="82"/>
      <c r="DT7" s="82"/>
      <c r="DU7" s="82"/>
      <c r="DV7" s="82"/>
      <c r="DW7" s="82"/>
      <c r="DX7" s="82"/>
      <c r="DY7" s="82"/>
      <c r="DZ7" s="82"/>
      <c r="EA7" s="82"/>
      <c r="EB7" s="82"/>
      <c r="EC7" s="82"/>
      <c r="ED7" s="82">
        <v>0</v>
      </c>
      <c r="EE7" s="82">
        <v>0.33</v>
      </c>
      <c r="EF7" s="82">
        <v>0.16</v>
      </c>
      <c r="EG7" s="82">
        <v>5.e-002</v>
      </c>
      <c r="EH7" s="82">
        <v>0</v>
      </c>
      <c r="EI7" s="82">
        <v>1.26</v>
      </c>
      <c r="EJ7" s="82">
        <v>0.78</v>
      </c>
      <c r="EK7" s="82">
        <v>0.56999999999999995</v>
      </c>
      <c r="EL7" s="82">
        <v>0.62</v>
      </c>
      <c r="EM7" s="82">
        <v>0.39</v>
      </c>
      <c r="EN7" s="82">
        <v>0.56000000000000005</v>
      </c>
    </row>
    <row r="8" spans="1:144">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row>
    <row r="9" spans="1:144">
      <c r="A9" s="67"/>
      <c r="B9" s="67" t="s">
        <v>103</v>
      </c>
      <c r="C9" s="67" t="s">
        <v>104</v>
      </c>
      <c r="D9" s="67" t="s">
        <v>105</v>
      </c>
      <c r="E9" s="67" t="s">
        <v>106</v>
      </c>
      <c r="F9" s="67" t="s">
        <v>107</v>
      </c>
      <c r="X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4">
      <c r="A10" s="67" t="s">
        <v>53</v>
      </c>
      <c r="B10" s="73">
        <f>DATEVALUE($B7+12-B11&amp;"/1/"&amp;B12)</f>
        <v>46388</v>
      </c>
      <c r="C10" s="73">
        <f>DATEVALUE($B7+12-C11&amp;"/1/"&amp;C12)</f>
        <v>46753</v>
      </c>
      <c r="D10" s="73">
        <f>DATEVALUE($B7+12-D11&amp;"/1/"&amp;D12)</f>
        <v>47119</v>
      </c>
      <c r="E10" s="73">
        <f>DATEVALUE($B7+12-E11&amp;"/1/"&amp;E12)</f>
        <v>47484</v>
      </c>
      <c r="F10" s="75">
        <f>DATEVALUE($B7+12-F11&amp;"/1/"&amp;F12)</f>
        <v>47849</v>
      </c>
    </row>
    <row r="11" spans="1:144">
      <c r="B11">
        <v>4</v>
      </c>
      <c r="C11">
        <v>3</v>
      </c>
      <c r="D11">
        <v>2</v>
      </c>
      <c r="E11">
        <v>1</v>
      </c>
      <c r="F11">
        <v>0</v>
      </c>
      <c r="G11" t="s">
        <v>108</v>
      </c>
    </row>
    <row r="12" spans="1:144">
      <c r="B12">
        <v>1</v>
      </c>
      <c r="C12">
        <v>1</v>
      </c>
      <c r="D12">
        <v>1</v>
      </c>
      <c r="E12">
        <v>1</v>
      </c>
      <c r="F12">
        <v>1</v>
      </c>
      <c r="G12" t="s">
        <v>109</v>
      </c>
    </row>
    <row r="13" spans="1:144">
      <c r="B13" t="s">
        <v>110</v>
      </c>
      <c r="C13" t="s">
        <v>110</v>
      </c>
      <c r="D13" t="s">
        <v>110</v>
      </c>
      <c r="E13" t="s">
        <v>110</v>
      </c>
      <c r="F13" t="s">
        <v>111</v>
      </c>
      <c r="G13" t="s">
        <v>112</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2021-01-18T02:05:33Z</cp:lastPrinted>
  <dcterms:created xsi:type="dcterms:W3CDTF">2020-12-04T02:21:05Z</dcterms:created>
  <dcterms:modified xsi:type="dcterms:W3CDTF">2021-02-18T01:03:29Z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2021-02-18T01:03:29Z</vt:filetime>
  </property>
</Properties>
</file>