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j-4001s\UserData\910.菊川病院\R2\05 経営企画課\610.調査\20210127〆【財政課】公営企業に係る｢経営比較分析表｣の公表について\20210217〆【財政課】経営比較分析表の修正について\"/>
    </mc:Choice>
  </mc:AlternateContent>
  <workbookProtection workbookAlgorithmName="SHA-512" workbookHashValue="zCB+rvqd+8L0+4w04nnOpYdIKoQSLEJhyakuyQoWzAAQPBQOZHc8PR7rs16H4Zg6BC8gOo9WLfQ8oU5SzuQpcw==" workbookSaltValue="KdO1XS6C4ZvGyCGMg5uNU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FL54" i="4"/>
  <c r="FL32" i="4"/>
  <c r="MH78" i="4"/>
  <c r="IZ54" i="4"/>
  <c r="IZ32" i="4"/>
  <c r="CS78" i="4"/>
  <c r="BX54" i="4"/>
  <c r="BX32" i="4"/>
  <c r="C11" i="5"/>
  <c r="D11" i="5"/>
  <c r="E11" i="5"/>
  <c r="B11" i="5"/>
  <c r="KC78" i="4" l="1"/>
  <c r="HG54" i="4"/>
  <c r="FH78" i="4"/>
  <c r="DS54" i="4"/>
  <c r="DS32" i="4"/>
  <c r="KU54" i="4"/>
  <c r="KU32" i="4"/>
  <c r="HG32" i="4"/>
  <c r="AN78" i="4"/>
  <c r="AE54" i="4"/>
  <c r="AE32" i="4"/>
  <c r="KF54" i="4"/>
  <c r="KF32" i="4"/>
  <c r="EO78" i="4"/>
  <c r="JJ78" i="4"/>
  <c r="GR54" i="4"/>
  <c r="GR32" i="4"/>
  <c r="DD32" i="4"/>
  <c r="U78" i="4"/>
  <c r="P54" i="4"/>
  <c r="P32" i="4"/>
  <c r="DD54" i="4"/>
  <c r="BZ78" i="4"/>
  <c r="BI54" i="4"/>
  <c r="IK54" i="4"/>
  <c r="LY54" i="4"/>
  <c r="LY32" i="4"/>
  <c r="GT78" i="4"/>
  <c r="EW54" i="4"/>
  <c r="EW32" i="4"/>
  <c r="BI32" i="4"/>
  <c r="LO78" i="4"/>
  <c r="IK32" i="4"/>
  <c r="GA78" i="4"/>
  <c r="EH54" i="4"/>
  <c r="EH32" i="4"/>
  <c r="LJ32" i="4"/>
  <c r="BG78" i="4"/>
  <c r="AT54" i="4"/>
  <c r="AT32" i="4"/>
  <c r="KV78" i="4"/>
  <c r="HV54" i="4"/>
  <c r="HV32" i="4"/>
  <c r="LJ54" i="4"/>
</calcChain>
</file>

<file path=xl/sharedStrings.xml><?xml version="1.0" encoding="utf-8"?>
<sst xmlns="http://schemas.openxmlformats.org/spreadsheetml/2006/main" count="321" uniqueCount="184">
  <si>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</si>
  <si>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</si>
  <si>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</si>
  <si>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</si>
  <si>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</si>
  <si>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</si>
  <si>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</si>
  <si>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</si>
  <si>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</si>
  <si>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</si>
  <si>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</si>
  <si>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</si>
  <si>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</si>
  <si>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</si>
  <si>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</si>
  <si>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</si>
  <si>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</si>
  <si>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</si>
  <si>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</si>
  <si>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</si>
  <si>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</si>
  <si>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</si>
  <si>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</si>
  <si>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</si>
  <si>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</si>
  <si>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</si>
  <si>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</si>
  <si>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</si>
  <si>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</si>
  <si>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</si>
  <si>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</si>
  <si>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</si>
  <si>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</si>
  <si>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</si>
  <si>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</si>
  <si>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</si>
  <si>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</si>
  <si>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</si>
  <si>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</si>
  <si>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</si>
  <si>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</si>
  <si>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</si>
  <si>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</si>
  <si>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</si>
  <si>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</si>
  <si>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</si>
  <si>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</si>
  <si>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</si>
  <si>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</si>
  <si>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</si>
  <si>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</si>
  <si>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</si>
  <si>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</si>
  <si>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</si>
  <si>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</si>
  <si>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</si>
  <si>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</si>
  <si>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</si>
  <si>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</si>
  <si>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</si>
  <si>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</si>
  <si>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</si>
  <si>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</si>
  <si>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</si>
  <si>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</si>
  <si>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</si>
  <si>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</si>
  <si>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</si>
  <si>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</si>
  <si>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</si>
  <si>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</si>
  <si>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</si>
  <si>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</si>
  <si>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</si>
  <si>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</si>
  <si>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</si>
  <si>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</si>
  <si>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</si>
  <si>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</si>
  <si>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</si>
  <si>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</si>
  <si>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</si>
  <si>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</si>
  <si>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</si>
  <si>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</si>
  <si>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</si>
  <si>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</si>
  <si>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</si>
  <si>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</si>
  <si>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</si>
  <si>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</si>
  <si>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</si>
  <si>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</si>
  <si>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</si>
  <si>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</si>
  <si>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</si>
  <si>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</si>
  <si>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</si>
  <si>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</si>
  <si>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</si>
  <si>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</si>
  <si>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</si>
  <si>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</si>
  <si>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</si>
  <si>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</si>
  <si>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</si>
  <si>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</si>
  <si>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</si>
  <si>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</si>
  <si>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</si>
  <si>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</si>
  <si>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</si>
  <si>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</si>
  <si>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</si>
  <si>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</si>
  <si>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</si>
  <si>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</si>
  <si>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</si>
  <si>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</si>
  <si>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</si>
  <si>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</si>
  <si>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</si>
  <si>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</si>
  <si>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</si>
  <si>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</si>
  <si>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</si>
  <si>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</si>
  <si>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</si>
  <si>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</si>
  <si>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</si>
  <si>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</si>
  <si>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</si>
  <si>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</si>
  <si>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</si>
  <si>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</si>
  <si>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</si>
  <si>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</si>
  <si>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</si>
  <si>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</si>
  <si>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</si>
  <si>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</si>
  <si>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</si>
  <si>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</si>
  <si>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</si>
  <si>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</si>
  <si>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</si>
  <si>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</si>
  <si>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</si>
  <si>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</si>
  <si>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</si>
  <si>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</si>
  <si>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</si>
  <si>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</si>
  <si>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</si>
  <si>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</si>
  <si>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</si>
  <si>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</si>
  <si>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</si>
  <si>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</si>
  <si>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</si>
  <si>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</si>
  <si>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</si>
  <si>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菊川市</t>
  </si>
  <si>
    <t>菊川市立総合病院</t>
  </si>
  <si>
    <t>当然財務</t>
  </si>
  <si>
    <t>病院事業</t>
  </si>
  <si>
    <t>一般病院</t>
  </si>
  <si>
    <t>200床以上～300床未満</t>
  </si>
  <si>
    <t>非設置</t>
  </si>
  <si>
    <t>直営</t>
  </si>
  <si>
    <t>対象</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</si>
  <si>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</si>
  <si>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</si>
  <si>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</si>
  <si>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</si>
  <si>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</si>
  <si>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</si>
  <si>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</si>
  <si>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</si>
  <si>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</si>
  <si>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移転から約20年が経過し、建物関係における減価償却の累計額は大きくなり、老朽化に伴う建物・建築物の修繕費なども増加傾向となっている。
　医療機器は、５年償還のため１年当たりの負担が大きくなっている。また、財政状況が厳しいこともあり、耐用年数を超えて使用を続けている機器数も増えてきており、電子カルテや検査機器等の高額医療機器については、10年程度の購入計画を定め、各年度の財政負担の平準化に努めたい。</t>
    <phoneticPr fontId="5"/>
  </si>
  <si>
    <t>　開院以来、地域の公立病院として菊川市周辺の急性期医療と二次救急を中心に担ってきている。近年は、これらの機能に加え新たに回復期機能を整備し、入院から在宅まで切れ目のない支援を目指している。リハビリに特化した回復期リハビリテーション病棟に加え、地域包括ケア病棟を有効に活用することで、在宅復帰に向けた支援を行っている。また、プライマリケアの充実のため、診療所を設置し、家庭医（総合診療医）による予防・外来・在宅診療を提供している。</t>
    <phoneticPr fontId="5"/>
  </si>
  <si>
    <t>　令和元年度の経常収支比率は、平成30年度比で悪化となっている。
　医業収支比率は、費用の減に対して、収益の減がさらに大きくなっているため、平成30年度比で悪化している。
　医業収益は、外来患者数が増となったものの単価が低かったことにより微減。入院は、患者数、単価の減により減収となっている。収益減の主な要因として、年明けからの新型コロナウイルス感染症の影響により、当院でも入院や手術の延期や中止、感染への警戒感が強まったことによる受診抑制などで入院患者が減少したためである。一方、費用面は平成30年度に引き続き給与費増となった。その要因としては期末勤勉手当や法定福利費の増加、臨時職員が増加したことによるものである。材料費等は増加傾向が続いていたものの減となっている。
　また、当院は精神科病棟、地域包括ケア病棟、回復期病棟といった一般急性期以外を設置しているため、入院患者１人１日当たり収益は平均値を下回っている。一方で、地域ニーズに合った病院を目指した取り組みを行っている。外来１人１日当たりの収益も平均を下回っているが、これは診療科・設備の違いからだと考えられる。
　当院はこれまで急性期病床を回復期病床（回復期リハビリテーション病床や地域包括ケア病床）に転換し、入院から在宅復帰までの切れ目のない医療提供を目標としている。今後も回復期病床の有効活用を推進し、病床利用率を高めることにより、収益確保に努めるとともに、費用面の見直しも進め、さらなる収支改善に向けた取り組んでいく。</t>
    <rPh sb="23" eb="25">
      <t>アッカ</t>
    </rPh>
    <rPh sb="42" eb="44">
      <t>ヒヨウ</t>
    </rPh>
    <rPh sb="45" eb="46">
      <t>ゲン</t>
    </rPh>
    <rPh sb="47" eb="48">
      <t>タイ</t>
    </rPh>
    <rPh sb="51" eb="53">
      <t>シュウエキ</t>
    </rPh>
    <rPh sb="54" eb="55">
      <t>ゲン</t>
    </rPh>
    <rPh sb="59" eb="60">
      <t>オオ</t>
    </rPh>
    <rPh sb="70" eb="72">
      <t>ヘイセイ</t>
    </rPh>
    <rPh sb="74" eb="76">
      <t>ネンド</t>
    </rPh>
    <rPh sb="76" eb="77">
      <t>ヒ</t>
    </rPh>
    <rPh sb="87" eb="89">
      <t>イギョウ</t>
    </rPh>
    <rPh sb="89" eb="91">
      <t>シュウエキ</t>
    </rPh>
    <rPh sb="93" eb="95">
      <t>ガイライ</t>
    </rPh>
    <rPh sb="95" eb="98">
      <t>カンジャスウ</t>
    </rPh>
    <rPh sb="99" eb="100">
      <t>ゾウ</t>
    </rPh>
    <rPh sb="107" eb="109">
      <t>タンカ</t>
    </rPh>
    <rPh sb="110" eb="111">
      <t>ヒク</t>
    </rPh>
    <rPh sb="119" eb="121">
      <t>ビゲン</t>
    </rPh>
    <rPh sb="122" eb="124">
      <t>ニュウイン</t>
    </rPh>
    <rPh sb="126" eb="129">
      <t>カンジャスウ</t>
    </rPh>
    <rPh sb="130" eb="132">
      <t>タンカ</t>
    </rPh>
    <rPh sb="133" eb="134">
      <t>ゲン</t>
    </rPh>
    <rPh sb="137" eb="139">
      <t>ゲンシュウ</t>
    </rPh>
    <rPh sb="252" eb="253">
      <t>ヒ</t>
    </rPh>
    <rPh sb="254" eb="255">
      <t>ツヅ</t>
    </rPh>
    <rPh sb="259" eb="260">
      <t>ゾウ</t>
    </rPh>
    <rPh sb="273" eb="275">
      <t>キマツ</t>
    </rPh>
    <rPh sb="275" eb="277">
      <t>キンベン</t>
    </rPh>
    <rPh sb="277" eb="279">
      <t>テアテ</t>
    </rPh>
    <rPh sb="280" eb="282">
      <t>ホウテイ</t>
    </rPh>
    <rPh sb="282" eb="284">
      <t>フクリ</t>
    </rPh>
    <rPh sb="284" eb="285">
      <t>ヒ</t>
    </rPh>
    <rPh sb="286" eb="288">
      <t>ゾウカ</t>
    </rPh>
    <rPh sb="289" eb="291">
      <t>リンジ</t>
    </rPh>
    <rPh sb="291" eb="293">
      <t>ショクイン</t>
    </rPh>
    <rPh sb="294" eb="296">
      <t>ゾウカ</t>
    </rPh>
    <rPh sb="319" eb="320">
      <t>ツヅ</t>
    </rPh>
    <rPh sb="327" eb="328">
      <t>ゲン</t>
    </rPh>
    <phoneticPr fontId="5"/>
  </si>
  <si>
    <t>　令和９年度以降、病院建設時の償還金の負担が少なくなるため、キャッシュフローを維持していけるよう経営努力をしていく。
　令和元年９月26日に厚生労働省より全国1,455の公立・公的医療機関等のうち、再編・統合の議論が必要と判断した424の病院が公表され、その中には当院も含まれている。しかしながら、現状では近隣病院とのバランスの取れた病床提供及び地域ニーズに合った医療提供ができていると認識している。今回の公表を足元を見直す良い機会と捉え、今後も時代のニーズに合った医療提供をしていく。
　また、一般会計繰入金は年々増額している。加えて病院の期末資金残高も十分とは言えない状況である。今後は、新型コロナウイルス感染症の影響を大きく受け、入院・外来の患者数が大きく落ち込むことが予想される。病院運営を安定させるため、特別減収対策企業債の借入を実施した。厳しい経営が続くため、引き続き費用削除やスタッフの安定確保による収益増に努めたい。費用削減については、機器の点検・保守・更新の見直しや時間外勤務手当の削減等を実施する。スタッフの安定確保については、新規職員の採用と離職防止のためワークライフバランスを尊重した働き方ができる職場環境を整える。また、職員給与費対医業収益比率が年々増加しているため、時間外勤務手当の削減を積極的に実施する。具体的な実施策については、今後院内で経営改革WGを立ち上げ検討していく。</t>
    <rPh sb="248" eb="250">
      <t>イッパン</t>
    </rPh>
    <rPh sb="250" eb="252">
      <t>カイケイ</t>
    </rPh>
    <rPh sb="252" eb="254">
      <t>クリイレ</t>
    </rPh>
    <rPh sb="254" eb="255">
      <t>キン</t>
    </rPh>
    <rPh sb="256" eb="258">
      <t>ネンネン</t>
    </rPh>
    <rPh sb="273" eb="275">
      <t>シキン</t>
    </rPh>
    <rPh sb="407" eb="410">
      <t>シュウエキゾウ</t>
    </rPh>
    <rPh sb="411" eb="412">
      <t>ツト</t>
    </rPh>
    <rPh sb="416" eb="418">
      <t>ヒヨウ</t>
    </rPh>
    <rPh sb="418" eb="420">
      <t>サクゲン</t>
    </rPh>
    <rPh sb="426" eb="428">
      <t>キキ</t>
    </rPh>
    <rPh sb="429" eb="431">
      <t>テンケン</t>
    </rPh>
    <rPh sb="432" eb="434">
      <t>ホシュ</t>
    </rPh>
    <rPh sb="435" eb="437">
      <t>コウシン</t>
    </rPh>
    <rPh sb="438" eb="440">
      <t>ミナオ</t>
    </rPh>
    <rPh sb="442" eb="444">
      <t>ジカン</t>
    </rPh>
    <rPh sb="444" eb="445">
      <t>ガイ</t>
    </rPh>
    <rPh sb="445" eb="447">
      <t>キンム</t>
    </rPh>
    <rPh sb="447" eb="449">
      <t>テアテ</t>
    </rPh>
    <rPh sb="450" eb="452">
      <t>サクゲン</t>
    </rPh>
    <rPh sb="452" eb="453">
      <t>トウ</t>
    </rPh>
    <rPh sb="454" eb="456">
      <t>ジッシ</t>
    </rPh>
    <rPh sb="464" eb="466">
      <t>アンテイ</t>
    </rPh>
    <rPh sb="466" eb="468">
      <t>カクホ</t>
    </rPh>
    <rPh sb="474" eb="476">
      <t>シンキ</t>
    </rPh>
    <rPh sb="476" eb="478">
      <t>ショクイン</t>
    </rPh>
    <rPh sb="479" eb="481">
      <t>サイヨウ</t>
    </rPh>
    <rPh sb="482" eb="484">
      <t>リショク</t>
    </rPh>
    <rPh sb="484" eb="486">
      <t>ボウシ</t>
    </rPh>
    <rPh sb="500" eb="502">
      <t>ソンチョウ</t>
    </rPh>
    <rPh sb="504" eb="505">
      <t>ハタラ</t>
    </rPh>
    <rPh sb="506" eb="507">
      <t>カタ</t>
    </rPh>
    <rPh sb="511" eb="513">
      <t>ショクバ</t>
    </rPh>
    <rPh sb="513" eb="515">
      <t>カンキョウ</t>
    </rPh>
    <rPh sb="516" eb="517">
      <t>トトノ</t>
    </rPh>
    <rPh sb="523" eb="525">
      <t>ショクイン</t>
    </rPh>
    <rPh sb="525" eb="527">
      <t>キュウヨ</t>
    </rPh>
    <rPh sb="527" eb="528">
      <t>ヒ</t>
    </rPh>
    <rPh sb="528" eb="529">
      <t>タイ</t>
    </rPh>
    <rPh sb="529" eb="531">
      <t>イギョウ</t>
    </rPh>
    <rPh sb="531" eb="533">
      <t>シュウエキ</t>
    </rPh>
    <rPh sb="533" eb="535">
      <t>ヒリツ</t>
    </rPh>
    <rPh sb="536" eb="538">
      <t>ネンネン</t>
    </rPh>
    <rPh sb="538" eb="540">
      <t>ゾウカ</t>
    </rPh>
    <rPh sb="547" eb="550">
      <t>ジカンガイ</t>
    </rPh>
    <rPh sb="550" eb="552">
      <t>キンム</t>
    </rPh>
    <rPh sb="552" eb="554">
      <t>テアテ</t>
    </rPh>
    <rPh sb="555" eb="557">
      <t>サクゲン</t>
    </rPh>
    <rPh sb="558" eb="561">
      <t>セッキョクテキ</t>
    </rPh>
    <rPh sb="562" eb="564">
      <t>ジッシ</t>
    </rPh>
    <rPh sb="567" eb="570">
      <t>グタイテキ</t>
    </rPh>
    <rPh sb="571" eb="573">
      <t>ジッシ</t>
    </rPh>
    <rPh sb="573" eb="574">
      <t>サク</t>
    </rPh>
    <rPh sb="580" eb="582">
      <t>コンゴ</t>
    </rPh>
    <rPh sb="582" eb="584">
      <t>インナイ</t>
    </rPh>
    <rPh sb="585" eb="587">
      <t>ケイエイ</t>
    </rPh>
    <rPh sb="587" eb="589">
      <t>カイカク</t>
    </rPh>
    <rPh sb="592" eb="593">
      <t>タ</t>
    </rPh>
    <rPh sb="594" eb="595">
      <t>ア</t>
    </rPh>
    <rPh sb="596" eb="59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</si>
</sst>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3000000000000007"/>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75.5</c:v>
                </c:pt>
                <c:pt idx="1">
                  <c:v>75</c:v>
                </c:pt>
                <c:pt idx="2">
                  <c:v>74.5</c:v>
                </c:pt>
                <c:pt idx="3">
                  <c:v>74.400000000000006</c:v>
                </c:pt>
                <c:pt idx="4">
                  <c:v>73.099999999999994</c:v>
                </c:pt>
              </c:numCache>
            </c:numRef>
          </c:val>
          <c:extLst xmlns:c16r2="http://schemas.microsoft.com/office/drawing/2015/06/chart">
            <c:ext xmlns:c16="http://schemas.microsoft.com/office/drawing/2014/chart" uri="{C3380CC4-5D6E-409C-BE32-E72D297353CC}">
              <c16:uniqueId val="{00000000-4B08-4A65-A20A-4BA379FF2C6D}"/>
            </c:ext>
          </c:extLst>
        </c:ser>
        <c:dLbls>
          <c:showLegendKey val="0"/>
          <c:showVal val="0"/>
          <c:showCatName val="0"/>
          <c:showSerName val="0"/>
          <c:showPercent val="0"/>
          <c:showBubbleSize val="0"/>
        </c:dLbls>
        <c:gapWidth val="150"/>
        <c:axId val="388295808"/>
        <c:axId val="17705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4B08-4A65-A20A-4BA379FF2C6D}"/>
            </c:ext>
          </c:extLst>
        </c:ser>
        <c:dLbls>
          <c:showLegendKey val="0"/>
          <c:showVal val="0"/>
          <c:showCatName val="0"/>
          <c:showSerName val="0"/>
          <c:showPercent val="0"/>
          <c:showBubbleSize val="0"/>
        </c:dLbls>
        <c:marker val="1"/>
        <c:smooth val="0"/>
        <c:axId val="388295808"/>
        <c:axId val="177058384"/>
      </c:lineChart>
      <c:catAx>
        <c:axId val="388295808"/>
        <c:scaling>
          <c:orientation val="minMax"/>
        </c:scaling>
        <c:delete val="1"/>
        <c:axPos val="b"/>
        <c:numFmt formatCode="General" sourceLinked="1"/>
        <c:majorTickMark val="none"/>
        <c:minorTickMark val="none"/>
        <c:tickLblPos val="none"/>
        <c:crossAx val="177058384"/>
        <c:crosses val="autoZero"/>
        <c:auto val="1"/>
        <c:lblAlgn val="ctr"/>
        <c:lblOffset val="100"/>
        <c:noMultiLvlLbl val="1"/>
      </c:catAx>
      <c:valAx>
        <c:axId val="17705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29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9124</c:v>
                </c:pt>
                <c:pt idx="1">
                  <c:v>9586</c:v>
                </c:pt>
                <c:pt idx="2">
                  <c:v>9903</c:v>
                </c:pt>
                <c:pt idx="3">
                  <c:v>9947</c:v>
                </c:pt>
                <c:pt idx="4">
                  <c:v>9890</c:v>
                </c:pt>
              </c:numCache>
            </c:numRef>
          </c:val>
          <c:extLst xmlns:c16r2="http://schemas.microsoft.com/office/drawing/2015/06/chart">
            <c:ext xmlns:c16="http://schemas.microsoft.com/office/drawing/2014/chart" uri="{C3380CC4-5D6E-409C-BE32-E72D297353CC}">
              <c16:uniqueId val="{00000000-A965-4FEF-B53F-D0B795D75C75}"/>
            </c:ext>
          </c:extLst>
        </c:ser>
        <c:dLbls>
          <c:showLegendKey val="0"/>
          <c:showVal val="0"/>
          <c:showCatName val="0"/>
          <c:showSerName val="0"/>
          <c:showPercent val="0"/>
          <c:showBubbleSize val="0"/>
        </c:dLbls>
        <c:gapWidth val="150"/>
        <c:axId val="389754776"/>
        <c:axId val="38975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A965-4FEF-B53F-D0B795D75C75}"/>
            </c:ext>
          </c:extLst>
        </c:ser>
        <c:dLbls>
          <c:showLegendKey val="0"/>
          <c:showVal val="0"/>
          <c:showCatName val="0"/>
          <c:showSerName val="0"/>
          <c:showPercent val="0"/>
          <c:showBubbleSize val="0"/>
        </c:dLbls>
        <c:marker val="1"/>
        <c:smooth val="0"/>
        <c:axId val="389754776"/>
        <c:axId val="389756736"/>
      </c:lineChart>
      <c:catAx>
        <c:axId val="389754776"/>
        <c:scaling>
          <c:orientation val="minMax"/>
        </c:scaling>
        <c:delete val="1"/>
        <c:axPos val="b"/>
        <c:numFmt formatCode="General" sourceLinked="1"/>
        <c:majorTickMark val="none"/>
        <c:minorTickMark val="none"/>
        <c:tickLblPos val="none"/>
        <c:crossAx val="389756736"/>
        <c:crosses val="autoZero"/>
        <c:auto val="1"/>
        <c:lblAlgn val="ctr"/>
        <c:lblOffset val="100"/>
        <c:noMultiLvlLbl val="1"/>
      </c:catAx>
      <c:valAx>
        <c:axId val="38975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75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42045</c:v>
                </c:pt>
                <c:pt idx="1">
                  <c:v>41503</c:v>
                </c:pt>
                <c:pt idx="2">
                  <c:v>43073</c:v>
                </c:pt>
                <c:pt idx="3">
                  <c:v>43224</c:v>
                </c:pt>
                <c:pt idx="4">
                  <c:v>42704</c:v>
                </c:pt>
              </c:numCache>
            </c:numRef>
          </c:val>
          <c:extLst xmlns:c16r2="http://schemas.microsoft.com/office/drawing/2015/06/chart">
            <c:ext xmlns:c16="http://schemas.microsoft.com/office/drawing/2014/chart" uri="{C3380CC4-5D6E-409C-BE32-E72D297353CC}">
              <c16:uniqueId val="{00000000-FA43-4DC8-8060-47F38982ED1E}"/>
            </c:ext>
          </c:extLst>
        </c:ser>
        <c:dLbls>
          <c:showLegendKey val="0"/>
          <c:showVal val="0"/>
          <c:showCatName val="0"/>
          <c:showSerName val="0"/>
          <c:showPercent val="0"/>
          <c:showBubbleSize val="0"/>
        </c:dLbls>
        <c:gapWidth val="150"/>
        <c:axId val="389755952"/>
        <c:axId val="3897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FA43-4DC8-8060-47F38982ED1E}"/>
            </c:ext>
          </c:extLst>
        </c:ser>
        <c:dLbls>
          <c:showLegendKey val="0"/>
          <c:showVal val="0"/>
          <c:showCatName val="0"/>
          <c:showSerName val="0"/>
          <c:showPercent val="0"/>
          <c:showBubbleSize val="0"/>
        </c:dLbls>
        <c:marker val="1"/>
        <c:smooth val="0"/>
        <c:axId val="389755952"/>
        <c:axId val="389755168"/>
      </c:lineChart>
      <c:catAx>
        <c:axId val="389755952"/>
        <c:scaling>
          <c:orientation val="minMax"/>
        </c:scaling>
        <c:delete val="1"/>
        <c:axPos val="b"/>
        <c:numFmt formatCode="General" sourceLinked="1"/>
        <c:majorTickMark val="none"/>
        <c:minorTickMark val="none"/>
        <c:tickLblPos val="none"/>
        <c:crossAx val="389755168"/>
        <c:crosses val="autoZero"/>
        <c:auto val="1"/>
        <c:lblAlgn val="ctr"/>
        <c:lblOffset val="100"/>
        <c:noMultiLvlLbl val="1"/>
      </c:catAx>
      <c:valAx>
        <c:axId val="389755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75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80.5</c:v>
                </c:pt>
                <c:pt idx="1">
                  <c:v>82.4</c:v>
                </c:pt>
                <c:pt idx="2">
                  <c:v>81.3</c:v>
                </c:pt>
                <c:pt idx="3">
                  <c:v>81.8</c:v>
                </c:pt>
                <c:pt idx="4">
                  <c:v>85.6</c:v>
                </c:pt>
              </c:numCache>
            </c:numRef>
          </c:val>
          <c:extLst xmlns:c16r2="http://schemas.microsoft.com/office/drawing/2015/06/chart">
            <c:ext xmlns:c16="http://schemas.microsoft.com/office/drawing/2014/chart" uri="{C3380CC4-5D6E-409C-BE32-E72D297353CC}">
              <c16:uniqueId val="{00000000-974F-4047-A350-7E88F8AE484B}"/>
            </c:ext>
          </c:extLst>
        </c:ser>
        <c:dLbls>
          <c:showLegendKey val="0"/>
          <c:showVal val="0"/>
          <c:showCatName val="0"/>
          <c:showSerName val="0"/>
          <c:showPercent val="0"/>
          <c:showBubbleSize val="0"/>
        </c:dLbls>
        <c:gapWidth val="150"/>
        <c:axId val="177058776"/>
        <c:axId val="1770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974F-4047-A350-7E88F8AE484B}"/>
            </c:ext>
          </c:extLst>
        </c:ser>
        <c:dLbls>
          <c:showLegendKey val="0"/>
          <c:showVal val="0"/>
          <c:showCatName val="0"/>
          <c:showSerName val="0"/>
          <c:showPercent val="0"/>
          <c:showBubbleSize val="0"/>
        </c:dLbls>
        <c:marker val="1"/>
        <c:smooth val="0"/>
        <c:axId val="177058776"/>
        <c:axId val="177059168"/>
      </c:lineChart>
      <c:catAx>
        <c:axId val="177058776"/>
        <c:scaling>
          <c:orientation val="minMax"/>
        </c:scaling>
        <c:delete val="1"/>
        <c:axPos val="b"/>
        <c:numFmt formatCode="General" sourceLinked="1"/>
        <c:majorTickMark val="none"/>
        <c:minorTickMark val="none"/>
        <c:tickLblPos val="none"/>
        <c:crossAx val="177059168"/>
        <c:crosses val="autoZero"/>
        <c:auto val="1"/>
        <c:lblAlgn val="ctr"/>
        <c:lblOffset val="100"/>
        <c:noMultiLvlLbl val="1"/>
      </c:catAx>
      <c:valAx>
        <c:axId val="17705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5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91.3</c:v>
                </c:pt>
                <c:pt idx="1">
                  <c:v>91.9</c:v>
                </c:pt>
                <c:pt idx="2">
                  <c:v>92.4</c:v>
                </c:pt>
                <c:pt idx="3">
                  <c:v>91.3</c:v>
                </c:pt>
                <c:pt idx="4">
                  <c:v>89.8</c:v>
                </c:pt>
              </c:numCache>
            </c:numRef>
          </c:val>
          <c:extLst xmlns:c16r2="http://schemas.microsoft.com/office/drawing/2015/06/chart">
            <c:ext xmlns:c16="http://schemas.microsoft.com/office/drawing/2014/chart" uri="{C3380CC4-5D6E-409C-BE32-E72D297353CC}">
              <c16:uniqueId val="{00000000-5477-4F71-BB55-B6048C0B076A}"/>
            </c:ext>
          </c:extLst>
        </c:ser>
        <c:dLbls>
          <c:showLegendKey val="0"/>
          <c:showVal val="0"/>
          <c:showCatName val="0"/>
          <c:showSerName val="0"/>
          <c:showPercent val="0"/>
          <c:showBubbleSize val="0"/>
        </c:dLbls>
        <c:gapWidth val="150"/>
        <c:axId val="177059952"/>
        <c:axId val="38865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5477-4F71-BB55-B6048C0B076A}"/>
            </c:ext>
          </c:extLst>
        </c:ser>
        <c:dLbls>
          <c:showLegendKey val="0"/>
          <c:showVal val="0"/>
          <c:showCatName val="0"/>
          <c:showSerName val="0"/>
          <c:showPercent val="0"/>
          <c:showBubbleSize val="0"/>
        </c:dLbls>
        <c:marker val="1"/>
        <c:smooth val="0"/>
        <c:axId val="177059952"/>
        <c:axId val="388656776"/>
      </c:lineChart>
      <c:catAx>
        <c:axId val="177059952"/>
        <c:scaling>
          <c:orientation val="minMax"/>
        </c:scaling>
        <c:delete val="1"/>
        <c:axPos val="b"/>
        <c:numFmt formatCode="General" sourceLinked="1"/>
        <c:majorTickMark val="none"/>
        <c:minorTickMark val="none"/>
        <c:tickLblPos val="none"/>
        <c:crossAx val="388656776"/>
        <c:crosses val="autoZero"/>
        <c:auto val="1"/>
        <c:lblAlgn val="ctr"/>
        <c:lblOffset val="100"/>
        <c:noMultiLvlLbl val="1"/>
      </c:catAx>
      <c:valAx>
        <c:axId val="38865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5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98.2</c:v>
                </c:pt>
                <c:pt idx="1">
                  <c:v>99.1</c:v>
                </c:pt>
                <c:pt idx="2">
                  <c:v>99.1</c:v>
                </c:pt>
                <c:pt idx="3">
                  <c:v>99.5</c:v>
                </c:pt>
                <c:pt idx="4">
                  <c:v>98.3</c:v>
                </c:pt>
              </c:numCache>
            </c:numRef>
          </c:val>
          <c:extLst xmlns:c16r2="http://schemas.microsoft.com/office/drawing/2015/06/chart">
            <c:ext xmlns:c16="http://schemas.microsoft.com/office/drawing/2014/chart" uri="{C3380CC4-5D6E-409C-BE32-E72D297353CC}">
              <c16:uniqueId val="{00000000-DE3C-4CC7-AB49-C8C8983EA673}"/>
            </c:ext>
          </c:extLst>
        </c:ser>
        <c:dLbls>
          <c:showLegendKey val="0"/>
          <c:showVal val="0"/>
          <c:showCatName val="0"/>
          <c:showSerName val="0"/>
          <c:showPercent val="0"/>
          <c:showBubbleSize val="0"/>
        </c:dLbls>
        <c:gapWidth val="150"/>
        <c:axId val="388652856"/>
        <c:axId val="38865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DE3C-4CC7-AB49-C8C8983EA673}"/>
            </c:ext>
          </c:extLst>
        </c:ser>
        <c:dLbls>
          <c:showLegendKey val="0"/>
          <c:showVal val="0"/>
          <c:showCatName val="0"/>
          <c:showSerName val="0"/>
          <c:showPercent val="0"/>
          <c:showBubbleSize val="0"/>
        </c:dLbls>
        <c:marker val="1"/>
        <c:smooth val="0"/>
        <c:axId val="388652856"/>
        <c:axId val="388653640"/>
      </c:lineChart>
      <c:catAx>
        <c:axId val="388652856"/>
        <c:scaling>
          <c:orientation val="minMax"/>
        </c:scaling>
        <c:delete val="1"/>
        <c:axPos val="b"/>
        <c:numFmt formatCode="General" sourceLinked="1"/>
        <c:majorTickMark val="none"/>
        <c:minorTickMark val="none"/>
        <c:tickLblPos val="none"/>
        <c:crossAx val="388653640"/>
        <c:crosses val="autoZero"/>
        <c:auto val="1"/>
        <c:lblAlgn val="ctr"/>
        <c:lblOffset val="100"/>
        <c:noMultiLvlLbl val="1"/>
      </c:catAx>
      <c:valAx>
        <c:axId val="388653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865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63.5</c:v>
                </c:pt>
                <c:pt idx="1">
                  <c:v>63.3</c:v>
                </c:pt>
                <c:pt idx="2">
                  <c:v>64.8</c:v>
                </c:pt>
                <c:pt idx="3">
                  <c:v>66.400000000000006</c:v>
                </c:pt>
                <c:pt idx="4">
                  <c:v>67.8</c:v>
                </c:pt>
              </c:numCache>
            </c:numRef>
          </c:val>
          <c:extLst xmlns:c16r2="http://schemas.microsoft.com/office/drawing/2015/06/chart">
            <c:ext xmlns:c16="http://schemas.microsoft.com/office/drawing/2014/chart" uri="{C3380CC4-5D6E-409C-BE32-E72D297353CC}">
              <c16:uniqueId val="{00000000-83B0-4392-AF5B-6292FB321A02}"/>
            </c:ext>
          </c:extLst>
        </c:ser>
        <c:dLbls>
          <c:showLegendKey val="0"/>
          <c:showVal val="0"/>
          <c:showCatName val="0"/>
          <c:showSerName val="0"/>
          <c:showPercent val="0"/>
          <c:showBubbleSize val="0"/>
        </c:dLbls>
        <c:gapWidth val="150"/>
        <c:axId val="388659128"/>
        <c:axId val="38865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83B0-4392-AF5B-6292FB321A02}"/>
            </c:ext>
          </c:extLst>
        </c:ser>
        <c:dLbls>
          <c:showLegendKey val="0"/>
          <c:showVal val="0"/>
          <c:showCatName val="0"/>
          <c:showSerName val="0"/>
          <c:showPercent val="0"/>
          <c:showBubbleSize val="0"/>
        </c:dLbls>
        <c:marker val="1"/>
        <c:smooth val="0"/>
        <c:axId val="388659128"/>
        <c:axId val="388659912"/>
      </c:lineChart>
      <c:catAx>
        <c:axId val="388659128"/>
        <c:scaling>
          <c:orientation val="minMax"/>
        </c:scaling>
        <c:delete val="1"/>
        <c:axPos val="b"/>
        <c:numFmt formatCode="General" sourceLinked="1"/>
        <c:majorTickMark val="none"/>
        <c:minorTickMark val="none"/>
        <c:tickLblPos val="none"/>
        <c:crossAx val="388659912"/>
        <c:crosses val="autoZero"/>
        <c:auto val="1"/>
        <c:lblAlgn val="ctr"/>
        <c:lblOffset val="100"/>
        <c:noMultiLvlLbl val="1"/>
      </c:catAx>
      <c:valAx>
        <c:axId val="38865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5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66.3</c:v>
                </c:pt>
                <c:pt idx="1">
                  <c:v>61.6</c:v>
                </c:pt>
                <c:pt idx="2">
                  <c:v>63.3</c:v>
                </c:pt>
                <c:pt idx="3">
                  <c:v>66.400000000000006</c:v>
                </c:pt>
                <c:pt idx="4">
                  <c:v>69.3</c:v>
                </c:pt>
              </c:numCache>
            </c:numRef>
          </c:val>
          <c:extLst xmlns:c16r2="http://schemas.microsoft.com/office/drawing/2015/06/chart">
            <c:ext xmlns:c16="http://schemas.microsoft.com/office/drawing/2014/chart" uri="{C3380CC4-5D6E-409C-BE32-E72D297353CC}">
              <c16:uniqueId val="{00000000-09B4-4BA9-81BA-DC093790084D}"/>
            </c:ext>
          </c:extLst>
        </c:ser>
        <c:dLbls>
          <c:showLegendKey val="0"/>
          <c:showVal val="0"/>
          <c:showCatName val="0"/>
          <c:showSerName val="0"/>
          <c:showPercent val="0"/>
          <c:showBubbleSize val="0"/>
        </c:dLbls>
        <c:gapWidth val="150"/>
        <c:axId val="388658736"/>
        <c:axId val="3886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09B4-4BA9-81BA-DC093790084D}"/>
            </c:ext>
          </c:extLst>
        </c:ser>
        <c:dLbls>
          <c:showLegendKey val="0"/>
          <c:showVal val="0"/>
          <c:showCatName val="0"/>
          <c:showSerName val="0"/>
          <c:showPercent val="0"/>
          <c:showBubbleSize val="0"/>
        </c:dLbls>
        <c:marker val="1"/>
        <c:smooth val="0"/>
        <c:axId val="388658736"/>
        <c:axId val="388653248"/>
      </c:lineChart>
      <c:catAx>
        <c:axId val="388658736"/>
        <c:scaling>
          <c:orientation val="minMax"/>
        </c:scaling>
        <c:delete val="1"/>
        <c:axPos val="b"/>
        <c:numFmt formatCode="General" sourceLinked="1"/>
        <c:majorTickMark val="none"/>
        <c:minorTickMark val="none"/>
        <c:tickLblPos val="none"/>
        <c:crossAx val="388653248"/>
        <c:crosses val="autoZero"/>
        <c:auto val="1"/>
        <c:lblAlgn val="ctr"/>
        <c:lblOffset val="100"/>
        <c:noMultiLvlLbl val="1"/>
      </c:catAx>
      <c:valAx>
        <c:axId val="38865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5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39501362</c:v>
                </c:pt>
                <c:pt idx="1">
                  <c:v>38966454</c:v>
                </c:pt>
                <c:pt idx="2">
                  <c:v>38898850</c:v>
                </c:pt>
                <c:pt idx="3">
                  <c:v>39358577</c:v>
                </c:pt>
                <c:pt idx="4">
                  <c:v>39247942</c:v>
                </c:pt>
              </c:numCache>
            </c:numRef>
          </c:val>
          <c:extLst xmlns:c16r2="http://schemas.microsoft.com/office/drawing/2015/06/chart">
            <c:ext xmlns:c16="http://schemas.microsoft.com/office/drawing/2014/chart" uri="{C3380CC4-5D6E-409C-BE32-E72D297353CC}">
              <c16:uniqueId val="{00000000-73E5-49D5-B006-7D1BA2405A86}"/>
            </c:ext>
          </c:extLst>
        </c:ser>
        <c:dLbls>
          <c:showLegendKey val="0"/>
          <c:showVal val="0"/>
          <c:showCatName val="0"/>
          <c:showSerName val="0"/>
          <c:showPercent val="0"/>
          <c:showBubbleSize val="0"/>
        </c:dLbls>
        <c:gapWidth val="150"/>
        <c:axId val="388654424"/>
        <c:axId val="3886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73E5-49D5-B006-7D1BA2405A86}"/>
            </c:ext>
          </c:extLst>
        </c:ser>
        <c:dLbls>
          <c:showLegendKey val="0"/>
          <c:showVal val="0"/>
          <c:showCatName val="0"/>
          <c:showSerName val="0"/>
          <c:showPercent val="0"/>
          <c:showBubbleSize val="0"/>
        </c:dLbls>
        <c:marker val="1"/>
        <c:smooth val="0"/>
        <c:axId val="388654424"/>
        <c:axId val="388654816"/>
      </c:lineChart>
      <c:catAx>
        <c:axId val="388654424"/>
        <c:scaling>
          <c:orientation val="minMax"/>
        </c:scaling>
        <c:delete val="1"/>
        <c:axPos val="b"/>
        <c:numFmt formatCode="General" sourceLinked="1"/>
        <c:majorTickMark val="none"/>
        <c:minorTickMark val="none"/>
        <c:tickLblPos val="none"/>
        <c:crossAx val="388654816"/>
        <c:crosses val="autoZero"/>
        <c:auto val="1"/>
        <c:lblAlgn val="ctr"/>
        <c:lblOffset val="100"/>
        <c:noMultiLvlLbl val="1"/>
      </c:catAx>
      <c:valAx>
        <c:axId val="38865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65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16.600000000000001</c:v>
                </c:pt>
                <c:pt idx="1">
                  <c:v>15.8</c:v>
                </c:pt>
                <c:pt idx="2">
                  <c:v>16.2</c:v>
                </c:pt>
                <c:pt idx="3">
                  <c:v>15.4</c:v>
                </c:pt>
                <c:pt idx="4">
                  <c:v>15.4</c:v>
                </c:pt>
              </c:numCache>
            </c:numRef>
          </c:val>
          <c:extLst xmlns:c16r2="http://schemas.microsoft.com/office/drawing/2015/06/chart">
            <c:ext xmlns:c16="http://schemas.microsoft.com/office/drawing/2014/chart" uri="{C3380CC4-5D6E-409C-BE32-E72D297353CC}">
              <c16:uniqueId val="{00000000-A56B-47C7-97D0-045C41B41B14}"/>
            </c:ext>
          </c:extLst>
        </c:ser>
        <c:dLbls>
          <c:showLegendKey val="0"/>
          <c:showVal val="0"/>
          <c:showCatName val="0"/>
          <c:showSerName val="0"/>
          <c:showPercent val="0"/>
          <c:showBubbleSize val="0"/>
        </c:dLbls>
        <c:gapWidth val="150"/>
        <c:axId val="388656384"/>
        <c:axId val="38865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A56B-47C7-97D0-045C41B41B14}"/>
            </c:ext>
          </c:extLst>
        </c:ser>
        <c:dLbls>
          <c:showLegendKey val="0"/>
          <c:showVal val="0"/>
          <c:showCatName val="0"/>
          <c:showSerName val="0"/>
          <c:showPercent val="0"/>
          <c:showBubbleSize val="0"/>
        </c:dLbls>
        <c:marker val="1"/>
        <c:smooth val="0"/>
        <c:axId val="388656384"/>
        <c:axId val="388655600"/>
      </c:lineChart>
      <c:catAx>
        <c:axId val="388656384"/>
        <c:scaling>
          <c:orientation val="minMax"/>
        </c:scaling>
        <c:delete val="1"/>
        <c:axPos val="b"/>
        <c:numFmt formatCode="General" sourceLinked="1"/>
        <c:majorTickMark val="none"/>
        <c:minorTickMark val="none"/>
        <c:tickLblPos val="none"/>
        <c:crossAx val="388655600"/>
        <c:crosses val="autoZero"/>
        <c:auto val="1"/>
        <c:lblAlgn val="ctr"/>
        <c:lblOffset val="100"/>
        <c:noMultiLvlLbl val="1"/>
      </c:catAx>
      <c:valAx>
        <c:axId val="38865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5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61.8</c:v>
                </c:pt>
                <c:pt idx="1">
                  <c:v>62.4</c:v>
                </c:pt>
                <c:pt idx="2">
                  <c:v>62</c:v>
                </c:pt>
                <c:pt idx="3">
                  <c:v>64.400000000000006</c:v>
                </c:pt>
                <c:pt idx="4">
                  <c:v>65.7</c:v>
                </c:pt>
              </c:numCache>
            </c:numRef>
          </c:val>
          <c:extLst xmlns:c16r2="http://schemas.microsoft.com/office/drawing/2015/06/chart">
            <c:ext xmlns:c16="http://schemas.microsoft.com/office/drawing/2014/chart" uri="{C3380CC4-5D6E-409C-BE32-E72D297353CC}">
              <c16:uniqueId val="{00000000-4B98-4C60-B6C6-F315AC898E83}"/>
            </c:ext>
          </c:extLst>
        </c:ser>
        <c:dLbls>
          <c:showLegendKey val="0"/>
          <c:showVal val="0"/>
          <c:showCatName val="0"/>
          <c:showSerName val="0"/>
          <c:showPercent val="0"/>
          <c:showBubbleSize val="0"/>
        </c:dLbls>
        <c:gapWidth val="150"/>
        <c:axId val="388657168"/>
        <c:axId val="38865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4B98-4C60-B6C6-F315AC898E83}"/>
            </c:ext>
          </c:extLst>
        </c:ser>
        <c:dLbls>
          <c:showLegendKey val="0"/>
          <c:showVal val="0"/>
          <c:showCatName val="0"/>
          <c:showSerName val="0"/>
          <c:showPercent val="0"/>
          <c:showBubbleSize val="0"/>
        </c:dLbls>
        <c:marker val="1"/>
        <c:smooth val="0"/>
        <c:axId val="388657168"/>
        <c:axId val="388657560"/>
      </c:lineChart>
      <c:catAx>
        <c:axId val="388657168"/>
        <c:scaling>
          <c:orientation val="minMax"/>
        </c:scaling>
        <c:delete val="1"/>
        <c:axPos val="b"/>
        <c:numFmt formatCode="General" sourceLinked="1"/>
        <c:majorTickMark val="none"/>
        <c:minorTickMark val="none"/>
        <c:tickLblPos val="none"/>
        <c:crossAx val="388657560"/>
        <c:crosses val="autoZero"/>
        <c:auto val="1"/>
        <c:lblAlgn val="ctr"/>
        <c:lblOffset val="100"/>
        <c:noMultiLvlLbl val="1"/>
      </c:catAx>
      <c:valAx>
        <c:axId val="38865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5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9" zoomScale="80" zoomScaleNormal="80" zoomScaleSheetLayoutView="70" workbookViewId="0">
      <selection activeCell="OS75" sqref="OS75"/>
    </sheetView>
  </sheetViews>
  <sheetFormatPr defaultColWidth="2.625" defaultRowHeight="13.5"/>
  <cols>
    <col min="1" max="1" width="2" customWidth="1"/>
    <col min="2" max="2" width="0.875" customWidth="1"/>
    <col min="3" max="372" width="0.625" customWidth="1"/>
    <col min="373" max="373" width="2.25" customWidth="1"/>
    <col min="374" max="387" width="6.625" customWidth="1"/>
    <col min="388" max="388" width="7.75"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静岡県菊川市　菊川市立総合病院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202</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58</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260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48598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17452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202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202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181</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98.2</v>
      </c>
      <c r="Q33" s="86"/>
      <c r="R33" s="86"/>
      <c r="S33" s="86"/>
      <c r="T33" s="86"/>
      <c r="U33" s="86"/>
      <c r="V33" s="86"/>
      <c r="W33" s="86"/>
      <c r="X33" s="86"/>
      <c r="Y33" s="86"/>
      <c r="Z33" s="86"/>
      <c r="AA33" s="86"/>
      <c r="AB33" s="86"/>
      <c r="AC33" s="86"/>
      <c r="AD33" s="87"/>
      <c r="AE33" s="85">
        <f>データ!AI7</f>
        <v>99.1</v>
      </c>
      <c r="AF33" s="86"/>
      <c r="AG33" s="86"/>
      <c r="AH33" s="86"/>
      <c r="AI33" s="86"/>
      <c r="AJ33" s="86"/>
      <c r="AK33" s="86"/>
      <c r="AL33" s="86"/>
      <c r="AM33" s="86"/>
      <c r="AN33" s="86"/>
      <c r="AO33" s="86"/>
      <c r="AP33" s="86"/>
      <c r="AQ33" s="86"/>
      <c r="AR33" s="86"/>
      <c r="AS33" s="87"/>
      <c r="AT33" s="85">
        <f>データ!AJ7</f>
        <v>99.1</v>
      </c>
      <c r="AU33" s="86"/>
      <c r="AV33" s="86"/>
      <c r="AW33" s="86"/>
      <c r="AX33" s="86"/>
      <c r="AY33" s="86"/>
      <c r="AZ33" s="86"/>
      <c r="BA33" s="86"/>
      <c r="BB33" s="86"/>
      <c r="BC33" s="86"/>
      <c r="BD33" s="86"/>
      <c r="BE33" s="86"/>
      <c r="BF33" s="86"/>
      <c r="BG33" s="86"/>
      <c r="BH33" s="87"/>
      <c r="BI33" s="85">
        <f>データ!AK7</f>
        <v>99.5</v>
      </c>
      <c r="BJ33" s="86"/>
      <c r="BK33" s="86"/>
      <c r="BL33" s="86"/>
      <c r="BM33" s="86"/>
      <c r="BN33" s="86"/>
      <c r="BO33" s="86"/>
      <c r="BP33" s="86"/>
      <c r="BQ33" s="86"/>
      <c r="BR33" s="86"/>
      <c r="BS33" s="86"/>
      <c r="BT33" s="86"/>
      <c r="BU33" s="86"/>
      <c r="BV33" s="86"/>
      <c r="BW33" s="87"/>
      <c r="BX33" s="85">
        <f>データ!AL7</f>
        <v>98.3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91.3</v>
      </c>
      <c r="DE33" s="86"/>
      <c r="DF33" s="86"/>
      <c r="DG33" s="86"/>
      <c r="DH33" s="86"/>
      <c r="DI33" s="86"/>
      <c r="DJ33" s="86"/>
      <c r="DK33" s="86"/>
      <c r="DL33" s="86"/>
      <c r="DM33" s="86"/>
      <c r="DN33" s="86"/>
      <c r="DO33" s="86"/>
      <c r="DP33" s="86"/>
      <c r="DQ33" s="86"/>
      <c r="DR33" s="87"/>
      <c r="DS33" s="85">
        <f>データ!AT7</f>
        <v>91.9</v>
      </c>
      <c r="DT33" s="86"/>
      <c r="DU33" s="86"/>
      <c r="DV33" s="86"/>
      <c r="DW33" s="86"/>
      <c r="DX33" s="86"/>
      <c r="DY33" s="86"/>
      <c r="DZ33" s="86"/>
      <c r="EA33" s="86"/>
      <c r="EB33" s="86"/>
      <c r="EC33" s="86"/>
      <c r="ED33" s="86"/>
      <c r="EE33" s="86"/>
      <c r="EF33" s="86"/>
      <c r="EG33" s="87"/>
      <c r="EH33" s="85">
        <f>データ!AU7</f>
        <v>92.4</v>
      </c>
      <c r="EI33" s="86"/>
      <c r="EJ33" s="86"/>
      <c r="EK33" s="86"/>
      <c r="EL33" s="86"/>
      <c r="EM33" s="86"/>
      <c r="EN33" s="86"/>
      <c r="EO33" s="86"/>
      <c r="EP33" s="86"/>
      <c r="EQ33" s="86"/>
      <c r="ER33" s="86"/>
      <c r="ES33" s="86"/>
      <c r="ET33" s="86"/>
      <c r="EU33" s="86"/>
      <c r="EV33" s="87"/>
      <c r="EW33" s="85">
        <f>データ!AV7</f>
        <v>91.3</v>
      </c>
      <c r="EX33" s="86"/>
      <c r="EY33" s="86"/>
      <c r="EZ33" s="86"/>
      <c r="FA33" s="86"/>
      <c r="FB33" s="86"/>
      <c r="FC33" s="86"/>
      <c r="FD33" s="86"/>
      <c r="FE33" s="86"/>
      <c r="FF33" s="86"/>
      <c r="FG33" s="86"/>
      <c r="FH33" s="86"/>
      <c r="FI33" s="86"/>
      <c r="FJ33" s="86"/>
      <c r="FK33" s="87"/>
      <c r="FL33" s="85">
        <f>データ!AW7</f>
        <v>89.8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80.5</v>
      </c>
      <c r="GS33" s="86"/>
      <c r="GT33" s="86"/>
      <c r="GU33" s="86"/>
      <c r="GV33" s="86"/>
      <c r="GW33" s="86"/>
      <c r="GX33" s="86"/>
      <c r="GY33" s="86"/>
      <c r="GZ33" s="86"/>
      <c r="HA33" s="86"/>
      <c r="HB33" s="86"/>
      <c r="HC33" s="86"/>
      <c r="HD33" s="86"/>
      <c r="HE33" s="86"/>
      <c r="HF33" s="87"/>
      <c r="HG33" s="85">
        <f>データ!BE7</f>
        <v>82.4</v>
      </c>
      <c r="HH33" s="86"/>
      <c r="HI33" s="86"/>
      <c r="HJ33" s="86"/>
      <c r="HK33" s="86"/>
      <c r="HL33" s="86"/>
      <c r="HM33" s="86"/>
      <c r="HN33" s="86"/>
      <c r="HO33" s="86"/>
      <c r="HP33" s="86"/>
      <c r="HQ33" s="86"/>
      <c r="HR33" s="86"/>
      <c r="HS33" s="86"/>
      <c r="HT33" s="86"/>
      <c r="HU33" s="87"/>
      <c r="HV33" s="85">
        <f>データ!BF7</f>
        <v>81.3</v>
      </c>
      <c r="HW33" s="86"/>
      <c r="HX33" s="86"/>
      <c r="HY33" s="86"/>
      <c r="HZ33" s="86"/>
      <c r="IA33" s="86"/>
      <c r="IB33" s="86"/>
      <c r="IC33" s="86"/>
      <c r="ID33" s="86"/>
      <c r="IE33" s="86"/>
      <c r="IF33" s="86"/>
      <c r="IG33" s="86"/>
      <c r="IH33" s="86"/>
      <c r="II33" s="86"/>
      <c r="IJ33" s="87"/>
      <c r="IK33" s="85">
        <f>データ!BG7</f>
        <v>81.8</v>
      </c>
      <c r="IL33" s="86"/>
      <c r="IM33" s="86"/>
      <c r="IN33" s="86"/>
      <c r="IO33" s="86"/>
      <c r="IP33" s="86"/>
      <c r="IQ33" s="86"/>
      <c r="IR33" s="86"/>
      <c r="IS33" s="86"/>
      <c r="IT33" s="86"/>
      <c r="IU33" s="86"/>
      <c r="IV33" s="86"/>
      <c r="IW33" s="86"/>
      <c r="IX33" s="86"/>
      <c r="IY33" s="87"/>
      <c r="IZ33" s="85">
        <f>データ!BH7</f>
        <v>85.6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75.5</v>
      </c>
      <c r="KG33" s="86"/>
      <c r="KH33" s="86"/>
      <c r="KI33" s="86"/>
      <c r="KJ33" s="86"/>
      <c r="KK33" s="86"/>
      <c r="KL33" s="86"/>
      <c r="KM33" s="86"/>
      <c r="KN33" s="86"/>
      <c r="KO33" s="86"/>
      <c r="KP33" s="86"/>
      <c r="KQ33" s="86"/>
      <c r="KR33" s="86"/>
      <c r="KS33" s="86"/>
      <c r="KT33" s="87"/>
      <c r="KU33" s="85">
        <f>データ!BP7</f>
        <v>75</v>
      </c>
      <c r="KV33" s="86"/>
      <c r="KW33" s="86"/>
      <c r="KX33" s="86"/>
      <c r="KY33" s="86"/>
      <c r="KZ33" s="86"/>
      <c r="LA33" s="86"/>
      <c r="LB33" s="86"/>
      <c r="LC33" s="86"/>
      <c r="LD33" s="86"/>
      <c r="LE33" s="86"/>
      <c r="LF33" s="86"/>
      <c r="LG33" s="86"/>
      <c r="LH33" s="86"/>
      <c r="LI33" s="87"/>
      <c r="LJ33" s="85">
        <f>データ!BQ7</f>
        <v>74.5</v>
      </c>
      <c r="LK33" s="86"/>
      <c r="LL33" s="86"/>
      <c r="LM33" s="86"/>
      <c r="LN33" s="86"/>
      <c r="LO33" s="86"/>
      <c r="LP33" s="86"/>
      <c r="LQ33" s="86"/>
      <c r="LR33" s="86"/>
      <c r="LS33" s="86"/>
      <c r="LT33" s="86"/>
      <c r="LU33" s="86"/>
      <c r="LV33" s="86"/>
      <c r="LW33" s="86"/>
      <c r="LX33" s="87"/>
      <c r="LY33" s="85">
        <f>データ!BR7</f>
        <v>74.400000000000006</v>
      </c>
      <c r="LZ33" s="86"/>
      <c r="MA33" s="86"/>
      <c r="MB33" s="86"/>
      <c r="MC33" s="86"/>
      <c r="MD33" s="86"/>
      <c r="ME33" s="86"/>
      <c r="MF33" s="86"/>
      <c r="MG33" s="86"/>
      <c r="MH33" s="86"/>
      <c r="MI33" s="86"/>
      <c r="MJ33" s="86"/>
      <c r="MK33" s="86"/>
      <c r="ML33" s="86"/>
      <c r="MM33" s="87"/>
      <c r="MN33" s="85">
        <f>データ!BS7</f>
        <v>73.099999999999994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42045</v>
      </c>
      <c r="Q55" s="104"/>
      <c r="R55" s="104"/>
      <c r="S55" s="104"/>
      <c r="T55" s="104"/>
      <c r="U55" s="104"/>
      <c r="V55" s="104"/>
      <c r="W55" s="104"/>
      <c r="X55" s="104"/>
      <c r="Y55" s="104"/>
      <c r="Z55" s="104"/>
      <c r="AA55" s="104"/>
      <c r="AB55" s="104"/>
      <c r="AC55" s="104"/>
      <c r="AD55" s="105"/>
      <c r="AE55" s="103">
        <f>データ!CA7</f>
        <v>41503</v>
      </c>
      <c r="AF55" s="104"/>
      <c r="AG55" s="104"/>
      <c r="AH55" s="104"/>
      <c r="AI55" s="104"/>
      <c r="AJ55" s="104"/>
      <c r="AK55" s="104"/>
      <c r="AL55" s="104"/>
      <c r="AM55" s="104"/>
      <c r="AN55" s="104"/>
      <c r="AO55" s="104"/>
      <c r="AP55" s="104"/>
      <c r="AQ55" s="104"/>
      <c r="AR55" s="104"/>
      <c r="AS55" s="105"/>
      <c r="AT55" s="103">
        <f>データ!CB7</f>
        <v>43073</v>
      </c>
      <c r="AU55" s="104"/>
      <c r="AV55" s="104"/>
      <c r="AW55" s="104"/>
      <c r="AX55" s="104"/>
      <c r="AY55" s="104"/>
      <c r="AZ55" s="104"/>
      <c r="BA55" s="104"/>
      <c r="BB55" s="104"/>
      <c r="BC55" s="104"/>
      <c r="BD55" s="104"/>
      <c r="BE55" s="104"/>
      <c r="BF55" s="104"/>
      <c r="BG55" s="104"/>
      <c r="BH55" s="105"/>
      <c r="BI55" s="103">
        <f>データ!CC7</f>
        <v>43224</v>
      </c>
      <c r="BJ55" s="104"/>
      <c r="BK55" s="104"/>
      <c r="BL55" s="104"/>
      <c r="BM55" s="104"/>
      <c r="BN55" s="104"/>
      <c r="BO55" s="104"/>
      <c r="BP55" s="104"/>
      <c r="BQ55" s="104"/>
      <c r="BR55" s="104"/>
      <c r="BS55" s="104"/>
      <c r="BT55" s="104"/>
      <c r="BU55" s="104"/>
      <c r="BV55" s="104"/>
      <c r="BW55" s="105"/>
      <c r="BX55" s="103">
        <f>データ!CD7</f>
        <v>42704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9124</v>
      </c>
      <c r="DE55" s="104"/>
      <c r="DF55" s="104"/>
      <c r="DG55" s="104"/>
      <c r="DH55" s="104"/>
      <c r="DI55" s="104"/>
      <c r="DJ55" s="104"/>
      <c r="DK55" s="104"/>
      <c r="DL55" s="104"/>
      <c r="DM55" s="104"/>
      <c r="DN55" s="104"/>
      <c r="DO55" s="104"/>
      <c r="DP55" s="104"/>
      <c r="DQ55" s="104"/>
      <c r="DR55" s="105"/>
      <c r="DS55" s="103">
        <f>データ!CL7</f>
        <v>9586</v>
      </c>
      <c r="DT55" s="104"/>
      <c r="DU55" s="104"/>
      <c r="DV55" s="104"/>
      <c r="DW55" s="104"/>
      <c r="DX55" s="104"/>
      <c r="DY55" s="104"/>
      <c r="DZ55" s="104"/>
      <c r="EA55" s="104"/>
      <c r="EB55" s="104"/>
      <c r="EC55" s="104"/>
      <c r="ED55" s="104"/>
      <c r="EE55" s="104"/>
      <c r="EF55" s="104"/>
      <c r="EG55" s="105"/>
      <c r="EH55" s="103">
        <f>データ!CM7</f>
        <v>9903</v>
      </c>
      <c r="EI55" s="104"/>
      <c r="EJ55" s="104"/>
      <c r="EK55" s="104"/>
      <c r="EL55" s="104"/>
      <c r="EM55" s="104"/>
      <c r="EN55" s="104"/>
      <c r="EO55" s="104"/>
      <c r="EP55" s="104"/>
      <c r="EQ55" s="104"/>
      <c r="ER55" s="104"/>
      <c r="ES55" s="104"/>
      <c r="ET55" s="104"/>
      <c r="EU55" s="104"/>
      <c r="EV55" s="105"/>
      <c r="EW55" s="103">
        <f>データ!CN7</f>
        <v>9947</v>
      </c>
      <c r="EX55" s="104"/>
      <c r="EY55" s="104"/>
      <c r="EZ55" s="104"/>
      <c r="FA55" s="104"/>
      <c r="FB55" s="104"/>
      <c r="FC55" s="104"/>
      <c r="FD55" s="104"/>
      <c r="FE55" s="104"/>
      <c r="FF55" s="104"/>
      <c r="FG55" s="104"/>
      <c r="FH55" s="104"/>
      <c r="FI55" s="104"/>
      <c r="FJ55" s="104"/>
      <c r="FK55" s="105"/>
      <c r="FL55" s="103">
        <f>データ!CO7</f>
        <v>9890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61.8</v>
      </c>
      <c r="GS55" s="86"/>
      <c r="GT55" s="86"/>
      <c r="GU55" s="86"/>
      <c r="GV55" s="86"/>
      <c r="GW55" s="86"/>
      <c r="GX55" s="86"/>
      <c r="GY55" s="86"/>
      <c r="GZ55" s="86"/>
      <c r="HA55" s="86"/>
      <c r="HB55" s="86"/>
      <c r="HC55" s="86"/>
      <c r="HD55" s="86"/>
      <c r="HE55" s="86"/>
      <c r="HF55" s="87"/>
      <c r="HG55" s="85">
        <f>データ!CW7</f>
        <v>62.4</v>
      </c>
      <c r="HH55" s="86"/>
      <c r="HI55" s="86"/>
      <c r="HJ55" s="86"/>
      <c r="HK55" s="86"/>
      <c r="HL55" s="86"/>
      <c r="HM55" s="86"/>
      <c r="HN55" s="86"/>
      <c r="HO55" s="86"/>
      <c r="HP55" s="86"/>
      <c r="HQ55" s="86"/>
      <c r="HR55" s="86"/>
      <c r="HS55" s="86"/>
      <c r="HT55" s="86"/>
      <c r="HU55" s="87"/>
      <c r="HV55" s="85">
        <f>データ!CX7</f>
        <v>62</v>
      </c>
      <c r="HW55" s="86"/>
      <c r="HX55" s="86"/>
      <c r="HY55" s="86"/>
      <c r="HZ55" s="86"/>
      <c r="IA55" s="86"/>
      <c r="IB55" s="86"/>
      <c r="IC55" s="86"/>
      <c r="ID55" s="86"/>
      <c r="IE55" s="86"/>
      <c r="IF55" s="86"/>
      <c r="IG55" s="86"/>
      <c r="IH55" s="86"/>
      <c r="II55" s="86"/>
      <c r="IJ55" s="87"/>
      <c r="IK55" s="85">
        <f>データ!CY7</f>
        <v>64.400000000000006</v>
      </c>
      <c r="IL55" s="86"/>
      <c r="IM55" s="86"/>
      <c r="IN55" s="86"/>
      <c r="IO55" s="86"/>
      <c r="IP55" s="86"/>
      <c r="IQ55" s="86"/>
      <c r="IR55" s="86"/>
      <c r="IS55" s="86"/>
      <c r="IT55" s="86"/>
      <c r="IU55" s="86"/>
      <c r="IV55" s="86"/>
      <c r="IW55" s="86"/>
      <c r="IX55" s="86"/>
      <c r="IY55" s="87"/>
      <c r="IZ55" s="85">
        <f>データ!CZ7</f>
        <v>65.7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16.600000000000001</v>
      </c>
      <c r="KG55" s="86"/>
      <c r="KH55" s="86"/>
      <c r="KI55" s="86"/>
      <c r="KJ55" s="86"/>
      <c r="KK55" s="86"/>
      <c r="KL55" s="86"/>
      <c r="KM55" s="86"/>
      <c r="KN55" s="86"/>
      <c r="KO55" s="86"/>
      <c r="KP55" s="86"/>
      <c r="KQ55" s="86"/>
      <c r="KR55" s="86"/>
      <c r="KS55" s="86"/>
      <c r="KT55" s="87"/>
      <c r="KU55" s="85">
        <f>データ!DH7</f>
        <v>15.8</v>
      </c>
      <c r="KV55" s="86"/>
      <c r="KW55" s="86"/>
      <c r="KX55" s="86"/>
      <c r="KY55" s="86"/>
      <c r="KZ55" s="86"/>
      <c r="LA55" s="86"/>
      <c r="LB55" s="86"/>
      <c r="LC55" s="86"/>
      <c r="LD55" s="86"/>
      <c r="LE55" s="86"/>
      <c r="LF55" s="86"/>
      <c r="LG55" s="86"/>
      <c r="LH55" s="86"/>
      <c r="LI55" s="87"/>
      <c r="LJ55" s="85">
        <f>データ!DI7</f>
        <v>16.2</v>
      </c>
      <c r="LK55" s="86"/>
      <c r="LL55" s="86"/>
      <c r="LM55" s="86"/>
      <c r="LN55" s="86"/>
      <c r="LO55" s="86"/>
      <c r="LP55" s="86"/>
      <c r="LQ55" s="86"/>
      <c r="LR55" s="86"/>
      <c r="LS55" s="86"/>
      <c r="LT55" s="86"/>
      <c r="LU55" s="86"/>
      <c r="LV55" s="86"/>
      <c r="LW55" s="86"/>
      <c r="LX55" s="87"/>
      <c r="LY55" s="85">
        <f>データ!DJ7</f>
        <v>15.4</v>
      </c>
      <c r="LZ55" s="86"/>
      <c r="MA55" s="86"/>
      <c r="MB55" s="86"/>
      <c r="MC55" s="86"/>
      <c r="MD55" s="86"/>
      <c r="ME55" s="86"/>
      <c r="MF55" s="86"/>
      <c r="MG55" s="86"/>
      <c r="MH55" s="86"/>
      <c r="MI55" s="86"/>
      <c r="MJ55" s="86"/>
      <c r="MK55" s="86"/>
      <c r="ML55" s="86"/>
      <c r="MM55" s="87"/>
      <c r="MN55" s="85">
        <f>データ!DK7</f>
        <v>15.4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63.5</v>
      </c>
      <c r="V79" s="80"/>
      <c r="W79" s="80"/>
      <c r="X79" s="80"/>
      <c r="Y79" s="80"/>
      <c r="Z79" s="80"/>
      <c r="AA79" s="80"/>
      <c r="AB79" s="80"/>
      <c r="AC79" s="80"/>
      <c r="AD79" s="80"/>
      <c r="AE79" s="80"/>
      <c r="AF79" s="80"/>
      <c r="AG79" s="80"/>
      <c r="AH79" s="80"/>
      <c r="AI79" s="80"/>
      <c r="AJ79" s="80"/>
      <c r="AK79" s="80"/>
      <c r="AL79" s="80"/>
      <c r="AM79" s="80"/>
      <c r="AN79" s="80">
        <f>データ!DS7</f>
        <v>63.3</v>
      </c>
      <c r="AO79" s="80"/>
      <c r="AP79" s="80"/>
      <c r="AQ79" s="80"/>
      <c r="AR79" s="80"/>
      <c r="AS79" s="80"/>
      <c r="AT79" s="80"/>
      <c r="AU79" s="80"/>
      <c r="AV79" s="80"/>
      <c r="AW79" s="80"/>
      <c r="AX79" s="80"/>
      <c r="AY79" s="80"/>
      <c r="AZ79" s="80"/>
      <c r="BA79" s="80"/>
      <c r="BB79" s="80"/>
      <c r="BC79" s="80"/>
      <c r="BD79" s="80"/>
      <c r="BE79" s="80"/>
      <c r="BF79" s="80"/>
      <c r="BG79" s="80">
        <f>データ!DT7</f>
        <v>64.8</v>
      </c>
      <c r="BH79" s="80"/>
      <c r="BI79" s="80"/>
      <c r="BJ79" s="80"/>
      <c r="BK79" s="80"/>
      <c r="BL79" s="80"/>
      <c r="BM79" s="80"/>
      <c r="BN79" s="80"/>
      <c r="BO79" s="80"/>
      <c r="BP79" s="80"/>
      <c r="BQ79" s="80"/>
      <c r="BR79" s="80"/>
      <c r="BS79" s="80"/>
      <c r="BT79" s="80"/>
      <c r="BU79" s="80"/>
      <c r="BV79" s="80"/>
      <c r="BW79" s="80"/>
      <c r="BX79" s="80"/>
      <c r="BY79" s="80"/>
      <c r="BZ79" s="80">
        <f>データ!DU7</f>
        <v>66.400000000000006</v>
      </c>
      <c r="CA79" s="80"/>
      <c r="CB79" s="80"/>
      <c r="CC79" s="80"/>
      <c r="CD79" s="80"/>
      <c r="CE79" s="80"/>
      <c r="CF79" s="80"/>
      <c r="CG79" s="80"/>
      <c r="CH79" s="80"/>
      <c r="CI79" s="80"/>
      <c r="CJ79" s="80"/>
      <c r="CK79" s="80"/>
      <c r="CL79" s="80"/>
      <c r="CM79" s="80"/>
      <c r="CN79" s="80"/>
      <c r="CO79" s="80"/>
      <c r="CP79" s="80"/>
      <c r="CQ79" s="80"/>
      <c r="CR79" s="80"/>
      <c r="CS79" s="80">
        <f>データ!DV7</f>
        <v>67.8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66.3</v>
      </c>
      <c r="EP79" s="80"/>
      <c r="EQ79" s="80"/>
      <c r="ER79" s="80"/>
      <c r="ES79" s="80"/>
      <c r="ET79" s="80"/>
      <c r="EU79" s="80"/>
      <c r="EV79" s="80"/>
      <c r="EW79" s="80"/>
      <c r="EX79" s="80"/>
      <c r="EY79" s="80"/>
      <c r="EZ79" s="80"/>
      <c r="FA79" s="80"/>
      <c r="FB79" s="80"/>
      <c r="FC79" s="80"/>
      <c r="FD79" s="80"/>
      <c r="FE79" s="80"/>
      <c r="FF79" s="80"/>
      <c r="FG79" s="80"/>
      <c r="FH79" s="80">
        <f>データ!ED7</f>
        <v>61.6</v>
      </c>
      <c r="FI79" s="80"/>
      <c r="FJ79" s="80"/>
      <c r="FK79" s="80"/>
      <c r="FL79" s="80"/>
      <c r="FM79" s="80"/>
      <c r="FN79" s="80"/>
      <c r="FO79" s="80"/>
      <c r="FP79" s="80"/>
      <c r="FQ79" s="80"/>
      <c r="FR79" s="80"/>
      <c r="FS79" s="80"/>
      <c r="FT79" s="80"/>
      <c r="FU79" s="80"/>
      <c r="FV79" s="80"/>
      <c r="FW79" s="80"/>
      <c r="FX79" s="80"/>
      <c r="FY79" s="80"/>
      <c r="FZ79" s="80"/>
      <c r="GA79" s="80">
        <f>データ!EE7</f>
        <v>63.3</v>
      </c>
      <c r="GB79" s="80"/>
      <c r="GC79" s="80"/>
      <c r="GD79" s="80"/>
      <c r="GE79" s="80"/>
      <c r="GF79" s="80"/>
      <c r="GG79" s="80"/>
      <c r="GH79" s="80"/>
      <c r="GI79" s="80"/>
      <c r="GJ79" s="80"/>
      <c r="GK79" s="80"/>
      <c r="GL79" s="80"/>
      <c r="GM79" s="80"/>
      <c r="GN79" s="80"/>
      <c r="GO79" s="80"/>
      <c r="GP79" s="80"/>
      <c r="GQ79" s="80"/>
      <c r="GR79" s="80"/>
      <c r="GS79" s="80"/>
      <c r="GT79" s="80">
        <f>データ!EF7</f>
        <v>66.400000000000006</v>
      </c>
      <c r="GU79" s="80"/>
      <c r="GV79" s="80"/>
      <c r="GW79" s="80"/>
      <c r="GX79" s="80"/>
      <c r="GY79" s="80"/>
      <c r="GZ79" s="80"/>
      <c r="HA79" s="80"/>
      <c r="HB79" s="80"/>
      <c r="HC79" s="80"/>
      <c r="HD79" s="80"/>
      <c r="HE79" s="80"/>
      <c r="HF79" s="80"/>
      <c r="HG79" s="80"/>
      <c r="HH79" s="80"/>
      <c r="HI79" s="80"/>
      <c r="HJ79" s="80"/>
      <c r="HK79" s="80"/>
      <c r="HL79" s="80"/>
      <c r="HM79" s="80">
        <f>データ!EG7</f>
        <v>69.3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39501362</v>
      </c>
      <c r="JK79" s="79"/>
      <c r="JL79" s="79"/>
      <c r="JM79" s="79"/>
      <c r="JN79" s="79"/>
      <c r="JO79" s="79"/>
      <c r="JP79" s="79"/>
      <c r="JQ79" s="79"/>
      <c r="JR79" s="79"/>
      <c r="JS79" s="79"/>
      <c r="JT79" s="79"/>
      <c r="JU79" s="79"/>
      <c r="JV79" s="79"/>
      <c r="JW79" s="79"/>
      <c r="JX79" s="79"/>
      <c r="JY79" s="79"/>
      <c r="JZ79" s="79"/>
      <c r="KA79" s="79"/>
      <c r="KB79" s="79"/>
      <c r="KC79" s="79">
        <f>データ!EO7</f>
        <v>38966454</v>
      </c>
      <c r="KD79" s="79"/>
      <c r="KE79" s="79"/>
      <c r="KF79" s="79"/>
      <c r="KG79" s="79"/>
      <c r="KH79" s="79"/>
      <c r="KI79" s="79"/>
      <c r="KJ79" s="79"/>
      <c r="KK79" s="79"/>
      <c r="KL79" s="79"/>
      <c r="KM79" s="79"/>
      <c r="KN79" s="79"/>
      <c r="KO79" s="79"/>
      <c r="KP79" s="79"/>
      <c r="KQ79" s="79"/>
      <c r="KR79" s="79"/>
      <c r="KS79" s="79"/>
      <c r="KT79" s="79"/>
      <c r="KU79" s="79"/>
      <c r="KV79" s="79">
        <f>データ!EP7</f>
        <v>38898850</v>
      </c>
      <c r="KW79" s="79"/>
      <c r="KX79" s="79"/>
      <c r="KY79" s="79"/>
      <c r="KZ79" s="79"/>
      <c r="LA79" s="79"/>
      <c r="LB79" s="79"/>
      <c r="LC79" s="79"/>
      <c r="LD79" s="79"/>
      <c r="LE79" s="79"/>
      <c r="LF79" s="79"/>
      <c r="LG79" s="79"/>
      <c r="LH79" s="79"/>
      <c r="LI79" s="79"/>
      <c r="LJ79" s="79"/>
      <c r="LK79" s="79"/>
      <c r="LL79" s="79"/>
      <c r="LM79" s="79"/>
      <c r="LN79" s="79"/>
      <c r="LO79" s="79">
        <f>データ!EQ7</f>
        <v>39358577</v>
      </c>
      <c r="LP79" s="79"/>
      <c r="LQ79" s="79"/>
      <c r="LR79" s="79"/>
      <c r="LS79" s="79"/>
      <c r="LT79" s="79"/>
      <c r="LU79" s="79"/>
      <c r="LV79" s="79"/>
      <c r="LW79" s="79"/>
      <c r="LX79" s="79"/>
      <c r="LY79" s="79"/>
      <c r="LZ79" s="79"/>
      <c r="MA79" s="79"/>
      <c r="MB79" s="79"/>
      <c r="MC79" s="79"/>
      <c r="MD79" s="79"/>
      <c r="ME79" s="79"/>
      <c r="MF79" s="79"/>
      <c r="MG79" s="79"/>
      <c r="MH79" s="79">
        <f>データ!ER7</f>
        <v>39247942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IlUfQmcIkMOaC7X5UwJTszfd48meVjTqRsZ7F0ABibaBBa+5TwcKuDLDV+uF6F6Mwn5o54ZbPaNorkZfUCQlA==" saltValue="CINLkW9vkouPGBpzfmTaI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153</v>
      </c>
      <c r="AX5" s="62" t="s">
        <v>145</v>
      </c>
      <c r="AY5" s="62" t="s">
        <v>146</v>
      </c>
      <c r="AZ5" s="62" t="s">
        <v>147</v>
      </c>
      <c r="BA5" s="62" t="s">
        <v>148</v>
      </c>
      <c r="BB5" s="62" t="s">
        <v>149</v>
      </c>
      <c r="BC5" s="62" t="s">
        <v>150</v>
      </c>
      <c r="BD5" s="62" t="s">
        <v>140</v>
      </c>
      <c r="BE5" s="62" t="s">
        <v>152</v>
      </c>
      <c r="BF5" s="62" t="s">
        <v>142</v>
      </c>
      <c r="BG5" s="62" t="s">
        <v>143</v>
      </c>
      <c r="BH5" s="62" t="s">
        <v>153</v>
      </c>
      <c r="BI5" s="62" t="s">
        <v>145</v>
      </c>
      <c r="BJ5" s="62" t="s">
        <v>146</v>
      </c>
      <c r="BK5" s="62" t="s">
        <v>147</v>
      </c>
      <c r="BL5" s="62" t="s">
        <v>148</v>
      </c>
      <c r="BM5" s="62" t="s">
        <v>149</v>
      </c>
      <c r="BN5" s="62" t="s">
        <v>150</v>
      </c>
      <c r="BO5" s="62" t="s">
        <v>140</v>
      </c>
      <c r="BP5" s="62" t="s">
        <v>152</v>
      </c>
      <c r="BQ5" s="62" t="s">
        <v>142</v>
      </c>
      <c r="BR5" s="62" t="s">
        <v>143</v>
      </c>
      <c r="BS5" s="62" t="s">
        <v>153</v>
      </c>
      <c r="BT5" s="62" t="s">
        <v>145</v>
      </c>
      <c r="BU5" s="62" t="s">
        <v>146</v>
      </c>
      <c r="BV5" s="62" t="s">
        <v>147</v>
      </c>
      <c r="BW5" s="62" t="s">
        <v>148</v>
      </c>
      <c r="BX5" s="62" t="s">
        <v>149</v>
      </c>
      <c r="BY5" s="62" t="s">
        <v>150</v>
      </c>
      <c r="BZ5" s="62" t="s">
        <v>140</v>
      </c>
      <c r="CA5" s="62" t="s">
        <v>152</v>
      </c>
      <c r="CB5" s="62" t="s">
        <v>142</v>
      </c>
      <c r="CC5" s="62" t="s">
        <v>143</v>
      </c>
      <c r="CD5" s="62" t="s">
        <v>153</v>
      </c>
      <c r="CE5" s="62" t="s">
        <v>145</v>
      </c>
      <c r="CF5" s="62" t="s">
        <v>146</v>
      </c>
      <c r="CG5" s="62" t="s">
        <v>147</v>
      </c>
      <c r="CH5" s="62" t="s">
        <v>148</v>
      </c>
      <c r="CI5" s="62" t="s">
        <v>149</v>
      </c>
      <c r="CJ5" s="62" t="s">
        <v>150</v>
      </c>
      <c r="CK5" s="62" t="s">
        <v>140</v>
      </c>
      <c r="CL5" s="62" t="s">
        <v>152</v>
      </c>
      <c r="CM5" s="62" t="s">
        <v>142</v>
      </c>
      <c r="CN5" s="62" t="s">
        <v>154</v>
      </c>
      <c r="CO5" s="62" t="s">
        <v>153</v>
      </c>
      <c r="CP5" s="62" t="s">
        <v>145</v>
      </c>
      <c r="CQ5" s="62" t="s">
        <v>146</v>
      </c>
      <c r="CR5" s="62" t="s">
        <v>147</v>
      </c>
      <c r="CS5" s="62" t="s">
        <v>148</v>
      </c>
      <c r="CT5" s="62" t="s">
        <v>149</v>
      </c>
      <c r="CU5" s="62" t="s">
        <v>150</v>
      </c>
      <c r="CV5" s="62" t="s">
        <v>140</v>
      </c>
      <c r="CW5" s="62" t="s">
        <v>155</v>
      </c>
      <c r="CX5" s="62" t="s">
        <v>156</v>
      </c>
      <c r="CY5" s="62" t="s">
        <v>143</v>
      </c>
      <c r="CZ5" s="62" t="s">
        <v>153</v>
      </c>
      <c r="DA5" s="62" t="s">
        <v>145</v>
      </c>
      <c r="DB5" s="62" t="s">
        <v>146</v>
      </c>
      <c r="DC5" s="62" t="s">
        <v>147</v>
      </c>
      <c r="DD5" s="62" t="s">
        <v>148</v>
      </c>
      <c r="DE5" s="62" t="s">
        <v>149</v>
      </c>
      <c r="DF5" s="62" t="s">
        <v>150</v>
      </c>
      <c r="DG5" s="62" t="s">
        <v>140</v>
      </c>
      <c r="DH5" s="62" t="s">
        <v>141</v>
      </c>
      <c r="DI5" s="62" t="s">
        <v>142</v>
      </c>
      <c r="DJ5" s="62" t="s">
        <v>143</v>
      </c>
      <c r="DK5" s="62" t="s">
        <v>153</v>
      </c>
      <c r="DL5" s="62" t="s">
        <v>145</v>
      </c>
      <c r="DM5" s="62" t="s">
        <v>146</v>
      </c>
      <c r="DN5" s="62" t="s">
        <v>147</v>
      </c>
      <c r="DO5" s="62" t="s">
        <v>148</v>
      </c>
      <c r="DP5" s="62" t="s">
        <v>149</v>
      </c>
      <c r="DQ5" s="62" t="s">
        <v>150</v>
      </c>
      <c r="DR5" s="62" t="s">
        <v>140</v>
      </c>
      <c r="DS5" s="62" t="s">
        <v>152</v>
      </c>
      <c r="DT5" s="62" t="s">
        <v>142</v>
      </c>
      <c r="DU5" s="62" t="s">
        <v>143</v>
      </c>
      <c r="DV5" s="62" t="s">
        <v>153</v>
      </c>
      <c r="DW5" s="62" t="s">
        <v>145</v>
      </c>
      <c r="DX5" s="62" t="s">
        <v>146</v>
      </c>
      <c r="DY5" s="62" t="s">
        <v>147</v>
      </c>
      <c r="DZ5" s="62" t="s">
        <v>148</v>
      </c>
      <c r="EA5" s="62" t="s">
        <v>149</v>
      </c>
      <c r="EB5" s="62" t="s">
        <v>150</v>
      </c>
      <c r="EC5" s="62" t="s">
        <v>151</v>
      </c>
      <c r="ED5" s="62" t="s">
        <v>152</v>
      </c>
      <c r="EE5" s="62" t="s">
        <v>142</v>
      </c>
      <c r="EF5" s="62" t="s">
        <v>143</v>
      </c>
      <c r="EG5" s="62" t="s">
        <v>157</v>
      </c>
      <c r="EH5" s="62" t="s">
        <v>145</v>
      </c>
      <c r="EI5" s="62" t="s">
        <v>146</v>
      </c>
      <c r="EJ5" s="62" t="s">
        <v>147</v>
      </c>
      <c r="EK5" s="62" t="s">
        <v>148</v>
      </c>
      <c r="EL5" s="62" t="s">
        <v>149</v>
      </c>
      <c r="EM5" s="62" t="s">
        <v>158</v>
      </c>
      <c r="EN5" s="62" t="s">
        <v>140</v>
      </c>
      <c r="EO5" s="62" t="s">
        <v>152</v>
      </c>
      <c r="EP5" s="62" t="s">
        <v>142</v>
      </c>
      <c r="EQ5" s="62" t="s">
        <v>143</v>
      </c>
      <c r="ER5" s="62" t="s">
        <v>153</v>
      </c>
      <c r="ES5" s="62" t="s">
        <v>145</v>
      </c>
      <c r="ET5" s="62" t="s">
        <v>146</v>
      </c>
      <c r="EU5" s="62" t="s">
        <v>147</v>
      </c>
      <c r="EV5" s="62" t="s">
        <v>148</v>
      </c>
      <c r="EW5" s="62" t="s">
        <v>149</v>
      </c>
      <c r="EX5" s="62" t="s">
        <v>150</v>
      </c>
    </row>
    <row r="6" spans="1:154" s="67" customFormat="1">
      <c r="A6" s="48" t="s">
        <v>159</v>
      </c>
      <c r="B6" s="63">
        <f>B8</f>
        <v>2019</v>
      </c>
      <c r="C6" s="63">
        <f t="shared" ref="C6:M6" si="2">C8</f>
        <v>222241</v>
      </c>
      <c r="D6" s="63">
        <f t="shared" si="2"/>
        <v>46</v>
      </c>
      <c r="E6" s="63">
        <f t="shared" si="2"/>
        <v>6</v>
      </c>
      <c r="F6" s="63">
        <f t="shared" si="2"/>
        <v>0</v>
      </c>
      <c r="G6" s="63">
        <f t="shared" si="2"/>
        <v>1</v>
      </c>
      <c r="H6" s="164" t="str">
        <f>IF(H8&lt;&gt;I8,H8,"")&amp;IF(I8&lt;&gt;J8,I8,"")&amp;"　"&amp;J8</f>
        <v>静岡県菊川市　菊川市立総合病院</v>
      </c>
      <c r="I6" s="165"/>
      <c r="J6" s="166"/>
      <c r="K6" s="63" t="str">
        <f t="shared" si="2"/>
        <v>当然財務</v>
      </c>
      <c r="L6" s="63" t="str">
        <f t="shared" si="2"/>
        <v>病院事業</v>
      </c>
      <c r="M6" s="63" t="str">
        <f t="shared" si="2"/>
        <v>一般病院</v>
      </c>
      <c r="N6" s="63" t="str">
        <f>N8</f>
        <v>200床以上～300床未満</v>
      </c>
      <c r="O6" s="63" t="str">
        <f>O8</f>
        <v>非設置</v>
      </c>
      <c r="P6" s="63" t="str">
        <f>P8</f>
        <v>直営</v>
      </c>
      <c r="Q6" s="64">
        <f t="shared" ref="Q6:AG6" si="3">Q8</f>
        <v>15</v>
      </c>
      <c r="R6" s="63" t="str">
        <f t="shared" si="3"/>
        <v>対象</v>
      </c>
      <c r="S6" s="63" t="str">
        <f t="shared" si="3"/>
        <v>ド 透 訓</v>
      </c>
      <c r="T6" s="63" t="str">
        <f t="shared" si="3"/>
        <v>救 臨 輪</v>
      </c>
      <c r="U6" s="64">
        <f>U8</f>
        <v>48598</v>
      </c>
      <c r="V6" s="64">
        <f>V8</f>
        <v>17452</v>
      </c>
      <c r="W6" s="63" t="str">
        <f>W8</f>
        <v>非該当</v>
      </c>
      <c r="X6" s="63" t="str">
        <f t="shared" si="3"/>
        <v>１０：１</v>
      </c>
      <c r="Y6" s="64">
        <f t="shared" si="3"/>
        <v>202</v>
      </c>
      <c r="Z6" s="64" t="str">
        <f t="shared" si="3"/>
        <v>-</v>
      </c>
      <c r="AA6" s="64" t="str">
        <f t="shared" si="3"/>
        <v>-</v>
      </c>
      <c r="AB6" s="64">
        <f t="shared" si="3"/>
        <v>58</v>
      </c>
      <c r="AC6" s="64" t="str">
        <f t="shared" si="3"/>
        <v>-</v>
      </c>
      <c r="AD6" s="64">
        <f t="shared" si="3"/>
        <v>260</v>
      </c>
      <c r="AE6" s="64">
        <f t="shared" si="3"/>
        <v>202</v>
      </c>
      <c r="AF6" s="64" t="str">
        <f t="shared" si="3"/>
        <v>-</v>
      </c>
      <c r="AG6" s="64">
        <f t="shared" si="3"/>
        <v>202</v>
      </c>
      <c r="AH6" s="65">
        <f>IF(AH8="-",NA(),AH8)</f>
        <v>98.2</v>
      </c>
      <c r="AI6" s="65">
        <f t="shared" ref="AI6:AQ6" si="4">IF(AI8="-",NA(),AI8)</f>
        <v>99.1</v>
      </c>
      <c r="AJ6" s="65">
        <f t="shared" si="4"/>
        <v>99.1</v>
      </c>
      <c r="AK6" s="65">
        <f t="shared" si="4"/>
        <v>99.5</v>
      </c>
      <c r="AL6" s="65">
        <f t="shared" si="4"/>
        <v>98.3</v>
      </c>
      <c r="AM6" s="65">
        <f t="shared" si="4"/>
        <v>96.6</v>
      </c>
      <c r="AN6" s="65">
        <f t="shared" si="4"/>
        <v>96.2</v>
      </c>
      <c r="AO6" s="65">
        <f t="shared" si="4"/>
        <v>97.2</v>
      </c>
      <c r="AP6" s="65">
        <f t="shared" si="4"/>
        <v>97.5</v>
      </c>
      <c r="AQ6" s="65">
        <f t="shared" si="4"/>
        <v>96.9</v>
      </c>
      <c r="AR6" s="65" t="str">
        <f>IF(AR8="-","【-】","【"&amp;SUBSTITUTE(TEXT(AR8,"#,##0.0"),"-","△")&amp;"】")</f>
        <v>【98.2】</v>
      </c>
      <c r="AS6" s="65">
        <f>IF(AS8="-",NA(),AS8)</f>
        <v>91.3</v>
      </c>
      <c r="AT6" s="65">
        <f t="shared" ref="AT6:BB6" si="5">IF(AT8="-",NA(),AT8)</f>
        <v>91.9</v>
      </c>
      <c r="AU6" s="65">
        <f t="shared" si="5"/>
        <v>92.4</v>
      </c>
      <c r="AV6" s="65">
        <f t="shared" si="5"/>
        <v>91.3</v>
      </c>
      <c r="AW6" s="65">
        <f t="shared" si="5"/>
        <v>89.8</v>
      </c>
      <c r="AX6" s="65">
        <f t="shared" si="5"/>
        <v>86.2</v>
      </c>
      <c r="AY6" s="65">
        <f t="shared" si="5"/>
        <v>85.7</v>
      </c>
      <c r="AZ6" s="65">
        <f t="shared" si="5"/>
        <v>85.9</v>
      </c>
      <c r="BA6" s="65">
        <f t="shared" si="5"/>
        <v>86</v>
      </c>
      <c r="BB6" s="65">
        <f t="shared" si="5"/>
        <v>86</v>
      </c>
      <c r="BC6" s="65" t="str">
        <f>IF(BC8="-","【-】","【"&amp;SUBSTITUTE(TEXT(BC8,"#,##0.0"),"-","△")&amp;"】")</f>
        <v>【89.5】</v>
      </c>
      <c r="BD6" s="65">
        <f>IF(BD8="-",NA(),BD8)</f>
        <v>80.5</v>
      </c>
      <c r="BE6" s="65">
        <f t="shared" ref="BE6:BM6" si="6">IF(BE8="-",NA(),BE8)</f>
        <v>82.4</v>
      </c>
      <c r="BF6" s="65">
        <f t="shared" si="6"/>
        <v>81.3</v>
      </c>
      <c r="BG6" s="65">
        <f t="shared" si="6"/>
        <v>81.8</v>
      </c>
      <c r="BH6" s="65">
        <f t="shared" si="6"/>
        <v>85.6</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75.5</v>
      </c>
      <c r="BP6" s="65">
        <f t="shared" ref="BP6:BX6" si="7">IF(BP8="-",NA(),BP8)</f>
        <v>75</v>
      </c>
      <c r="BQ6" s="65">
        <f t="shared" si="7"/>
        <v>74.5</v>
      </c>
      <c r="BR6" s="65">
        <f t="shared" si="7"/>
        <v>74.400000000000006</v>
      </c>
      <c r="BS6" s="65">
        <f t="shared" si="7"/>
        <v>73.099999999999994</v>
      </c>
      <c r="BT6" s="65">
        <f t="shared" si="7"/>
        <v>69.8</v>
      </c>
      <c r="BU6" s="65">
        <f t="shared" si="7"/>
        <v>71.2</v>
      </c>
      <c r="BV6" s="65">
        <f t="shared" si="7"/>
        <v>73</v>
      </c>
      <c r="BW6" s="65">
        <f t="shared" si="7"/>
        <v>72.099999999999994</v>
      </c>
      <c r="BX6" s="65">
        <f t="shared" si="7"/>
        <v>72.900000000000006</v>
      </c>
      <c r="BY6" s="65" t="str">
        <f>IF(BY8="-","【-】","【"&amp;SUBSTITUTE(TEXT(BY8,"#,##0.0"),"-","△")&amp;"】")</f>
        <v>【74.7】</v>
      </c>
      <c r="BZ6" s="66">
        <f>IF(BZ8="-",NA(),BZ8)</f>
        <v>42045</v>
      </c>
      <c r="CA6" s="66">
        <f t="shared" ref="CA6:CI6" si="8">IF(CA8="-",NA(),CA8)</f>
        <v>41503</v>
      </c>
      <c r="CB6" s="66">
        <f t="shared" si="8"/>
        <v>43073</v>
      </c>
      <c r="CC6" s="66">
        <f t="shared" si="8"/>
        <v>43224</v>
      </c>
      <c r="CD6" s="66">
        <f t="shared" si="8"/>
        <v>42704</v>
      </c>
      <c r="CE6" s="66">
        <f t="shared" si="8"/>
        <v>45085</v>
      </c>
      <c r="CF6" s="66">
        <f t="shared" si="8"/>
        <v>44825</v>
      </c>
      <c r="CG6" s="66">
        <f t="shared" si="8"/>
        <v>45494</v>
      </c>
      <c r="CH6" s="66">
        <f t="shared" si="8"/>
        <v>47924</v>
      </c>
      <c r="CI6" s="66">
        <f t="shared" si="8"/>
        <v>48807</v>
      </c>
      <c r="CJ6" s="65" t="str">
        <f>IF(CJ8="-","【-】","【"&amp;SUBSTITUTE(TEXT(CJ8,"#,##0"),"-","△")&amp;"】")</f>
        <v>【53,621】</v>
      </c>
      <c r="CK6" s="66">
        <f>IF(CK8="-",NA(),CK8)</f>
        <v>9124</v>
      </c>
      <c r="CL6" s="66">
        <f t="shared" ref="CL6:CT6" si="9">IF(CL8="-",NA(),CL8)</f>
        <v>9586</v>
      </c>
      <c r="CM6" s="66">
        <f t="shared" si="9"/>
        <v>9903</v>
      </c>
      <c r="CN6" s="66">
        <f t="shared" si="9"/>
        <v>9947</v>
      </c>
      <c r="CO6" s="66">
        <f t="shared" si="9"/>
        <v>9890</v>
      </c>
      <c r="CP6" s="66">
        <f t="shared" si="9"/>
        <v>11881</v>
      </c>
      <c r="CQ6" s="66">
        <f t="shared" si="9"/>
        <v>12023</v>
      </c>
      <c r="CR6" s="66">
        <f t="shared" si="9"/>
        <v>12309</v>
      </c>
      <c r="CS6" s="66">
        <f t="shared" si="9"/>
        <v>12502</v>
      </c>
      <c r="CT6" s="66">
        <f t="shared" si="9"/>
        <v>12970</v>
      </c>
      <c r="CU6" s="65" t="str">
        <f>IF(CU8="-","【-】","【"&amp;SUBSTITUTE(TEXT(CU8,"#,##0"),"-","△")&amp;"】")</f>
        <v>【15,586】</v>
      </c>
      <c r="CV6" s="65">
        <f>IF(CV8="-",NA(),CV8)</f>
        <v>61.8</v>
      </c>
      <c r="CW6" s="65">
        <f t="shared" ref="CW6:DE6" si="10">IF(CW8="-",NA(),CW8)</f>
        <v>62.4</v>
      </c>
      <c r="CX6" s="65">
        <f t="shared" si="10"/>
        <v>62</v>
      </c>
      <c r="CY6" s="65">
        <f t="shared" si="10"/>
        <v>64.400000000000006</v>
      </c>
      <c r="CZ6" s="65">
        <f t="shared" si="10"/>
        <v>65.7</v>
      </c>
      <c r="DA6" s="65">
        <f t="shared" si="10"/>
        <v>58.3</v>
      </c>
      <c r="DB6" s="65">
        <f t="shared" si="10"/>
        <v>59.7</v>
      </c>
      <c r="DC6" s="65">
        <f t="shared" si="10"/>
        <v>59</v>
      </c>
      <c r="DD6" s="65">
        <f t="shared" si="10"/>
        <v>59.4</v>
      </c>
      <c r="DE6" s="65">
        <f t="shared" si="10"/>
        <v>59.9</v>
      </c>
      <c r="DF6" s="65" t="str">
        <f>IF(DF8="-","【-】","【"&amp;SUBSTITUTE(TEXT(DF8,"#,##0.0"),"-","△")&amp;"】")</f>
        <v>【54.6】</v>
      </c>
      <c r="DG6" s="65">
        <f>IF(DG8="-",NA(),DG8)</f>
        <v>16.600000000000001</v>
      </c>
      <c r="DH6" s="65">
        <f t="shared" ref="DH6:DP6" si="11">IF(DH8="-",NA(),DH8)</f>
        <v>15.8</v>
      </c>
      <c r="DI6" s="65">
        <f t="shared" si="11"/>
        <v>16.2</v>
      </c>
      <c r="DJ6" s="65">
        <f t="shared" si="11"/>
        <v>15.4</v>
      </c>
      <c r="DK6" s="65">
        <f t="shared" si="11"/>
        <v>15.4</v>
      </c>
      <c r="DL6" s="65">
        <f t="shared" si="11"/>
        <v>22</v>
      </c>
      <c r="DM6" s="65">
        <f t="shared" si="11"/>
        <v>20.9</v>
      </c>
      <c r="DN6" s="65">
        <f t="shared" si="11"/>
        <v>20.7</v>
      </c>
      <c r="DO6" s="65">
        <f t="shared" si="11"/>
        <v>20.6</v>
      </c>
      <c r="DP6" s="65">
        <f t="shared" si="11"/>
        <v>20.5</v>
      </c>
      <c r="DQ6" s="65" t="str">
        <f>IF(DQ8="-","【-】","【"&amp;SUBSTITUTE(TEXT(DQ8,"#,##0.0"),"-","△")&amp;"】")</f>
        <v>【25.0】</v>
      </c>
      <c r="DR6" s="65">
        <f>IF(DR8="-",NA(),DR8)</f>
        <v>63.5</v>
      </c>
      <c r="DS6" s="65">
        <f t="shared" ref="DS6:EA6" si="12">IF(DS8="-",NA(),DS8)</f>
        <v>63.3</v>
      </c>
      <c r="DT6" s="65">
        <f t="shared" si="12"/>
        <v>64.8</v>
      </c>
      <c r="DU6" s="65">
        <f t="shared" si="12"/>
        <v>66.400000000000006</v>
      </c>
      <c r="DV6" s="65">
        <f t="shared" si="12"/>
        <v>67.8</v>
      </c>
      <c r="DW6" s="65">
        <f t="shared" si="12"/>
        <v>48.1</v>
      </c>
      <c r="DX6" s="65">
        <f t="shared" si="12"/>
        <v>44.7</v>
      </c>
      <c r="DY6" s="65">
        <f t="shared" si="12"/>
        <v>46.9</v>
      </c>
      <c r="DZ6" s="65">
        <f t="shared" si="12"/>
        <v>48.6</v>
      </c>
      <c r="EA6" s="65">
        <f t="shared" si="12"/>
        <v>50.8</v>
      </c>
      <c r="EB6" s="65" t="str">
        <f>IF(EB8="-","【-】","【"&amp;SUBSTITUTE(TEXT(EB8,"#,##0.0"),"-","△")&amp;"】")</f>
        <v>【53.5】</v>
      </c>
      <c r="EC6" s="65">
        <f>IF(EC8="-",NA(),EC8)</f>
        <v>66.3</v>
      </c>
      <c r="ED6" s="65">
        <f t="shared" ref="ED6:EL6" si="13">IF(ED8="-",NA(),ED8)</f>
        <v>61.6</v>
      </c>
      <c r="EE6" s="65">
        <f t="shared" si="13"/>
        <v>63.3</v>
      </c>
      <c r="EF6" s="65">
        <f t="shared" si="13"/>
        <v>66.400000000000006</v>
      </c>
      <c r="EG6" s="65">
        <f t="shared" si="13"/>
        <v>69.3</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39501362</v>
      </c>
      <c r="EO6" s="66">
        <f t="shared" ref="EO6:EW6" si="14">IF(EO8="-",NA(),EO8)</f>
        <v>38966454</v>
      </c>
      <c r="EP6" s="66">
        <f t="shared" si="14"/>
        <v>38898850</v>
      </c>
      <c r="EQ6" s="66">
        <f t="shared" si="14"/>
        <v>39358577</v>
      </c>
      <c r="ER6" s="66">
        <f t="shared" si="14"/>
        <v>39247942</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160</v>
      </c>
      <c r="B7" s="63">
        <f t="shared" ref="B7:AG7" si="15">B8</f>
        <v>2019</v>
      </c>
      <c r="C7" s="63">
        <f t="shared" si="15"/>
        <v>222241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直営</v>
      </c>
      <c r="Q7" s="64">
        <f t="shared" si="15"/>
        <v>15</v>
      </c>
      <c r="R7" s="63" t="str">
        <f t="shared" si="15"/>
        <v>対象</v>
      </c>
      <c r="S7" s="63" t="str">
        <f t="shared" si="15"/>
        <v>ド 透 訓</v>
      </c>
      <c r="T7" s="63" t="str">
        <f t="shared" si="15"/>
        <v>救 臨 輪</v>
      </c>
      <c r="U7" s="64">
        <f>U8</f>
        <v>48598</v>
      </c>
      <c r="V7" s="64">
        <f>V8</f>
        <v>17452</v>
      </c>
      <c r="W7" s="63" t="str">
        <f>W8</f>
        <v>非該当</v>
      </c>
      <c r="X7" s="63" t="str">
        <f t="shared" si="15"/>
        <v>１０：１</v>
      </c>
      <c r="Y7" s="64">
        <f t="shared" si="15"/>
        <v>202</v>
      </c>
      <c r="Z7" s="64" t="str">
        <f t="shared" si="15"/>
        <v>-</v>
      </c>
      <c r="AA7" s="64" t="str">
        <f t="shared" si="15"/>
        <v>-</v>
      </c>
      <c r="AB7" s="64">
        <f t="shared" si="15"/>
        <v>58</v>
      </c>
      <c r="AC7" s="64" t="str">
        <f t="shared" si="15"/>
        <v>-</v>
      </c>
      <c r="AD7" s="64">
        <f t="shared" si="15"/>
        <v>260</v>
      </c>
      <c r="AE7" s="64">
        <f t="shared" si="15"/>
        <v>202</v>
      </c>
      <c r="AF7" s="64" t="str">
        <f t="shared" si="15"/>
        <v>-</v>
      </c>
      <c r="AG7" s="64">
        <f t="shared" si="15"/>
        <v>202</v>
      </c>
      <c r="AH7" s="65">
        <f>AH8</f>
        <v>98.2</v>
      </c>
      <c r="AI7" s="65">
        <f t="shared" ref="AI7:AQ7" si="16">AI8</f>
        <v>99.1</v>
      </c>
      <c r="AJ7" s="65">
        <f t="shared" si="16"/>
        <v>99.1</v>
      </c>
      <c r="AK7" s="65">
        <f t="shared" si="16"/>
        <v>99.5</v>
      </c>
      <c r="AL7" s="65">
        <f t="shared" si="16"/>
        <v>98.3</v>
      </c>
      <c r="AM7" s="65">
        <f t="shared" si="16"/>
        <v>96.6</v>
      </c>
      <c r="AN7" s="65">
        <f t="shared" si="16"/>
        <v>96.2</v>
      </c>
      <c r="AO7" s="65">
        <f t="shared" si="16"/>
        <v>97.2</v>
      </c>
      <c r="AP7" s="65">
        <f t="shared" si="16"/>
        <v>97.5</v>
      </c>
      <c r="AQ7" s="65">
        <f t="shared" si="16"/>
        <v>96.9</v>
      </c>
      <c r="AR7" s="65"/>
      <c r="AS7" s="65">
        <f>AS8</f>
        <v>91.3</v>
      </c>
      <c r="AT7" s="65">
        <f t="shared" ref="AT7:BB7" si="17">AT8</f>
        <v>91.9</v>
      </c>
      <c r="AU7" s="65">
        <f t="shared" si="17"/>
        <v>92.4</v>
      </c>
      <c r="AV7" s="65">
        <f t="shared" si="17"/>
        <v>91.3</v>
      </c>
      <c r="AW7" s="65">
        <f t="shared" si="17"/>
        <v>89.8</v>
      </c>
      <c r="AX7" s="65">
        <f t="shared" si="17"/>
        <v>86.2</v>
      </c>
      <c r="AY7" s="65">
        <f t="shared" si="17"/>
        <v>85.7</v>
      </c>
      <c r="AZ7" s="65">
        <f t="shared" si="17"/>
        <v>85.9</v>
      </c>
      <c r="BA7" s="65">
        <f t="shared" si="17"/>
        <v>86</v>
      </c>
      <c r="BB7" s="65">
        <f t="shared" si="17"/>
        <v>86</v>
      </c>
      <c r="BC7" s="65"/>
      <c r="BD7" s="65">
        <f>BD8</f>
        <v>80.5</v>
      </c>
      <c r="BE7" s="65">
        <f t="shared" ref="BE7:BM7" si="18">BE8</f>
        <v>82.4</v>
      </c>
      <c r="BF7" s="65">
        <f t="shared" si="18"/>
        <v>81.3</v>
      </c>
      <c r="BG7" s="65">
        <f t="shared" si="18"/>
        <v>81.8</v>
      </c>
      <c r="BH7" s="65">
        <f t="shared" si="18"/>
        <v>85.6</v>
      </c>
      <c r="BI7" s="65">
        <f t="shared" si="18"/>
        <v>81.599999999999994</v>
      </c>
      <c r="BJ7" s="65">
        <f t="shared" si="18"/>
        <v>84.7</v>
      </c>
      <c r="BK7" s="65">
        <f t="shared" si="18"/>
        <v>86.8</v>
      </c>
      <c r="BL7" s="65">
        <f t="shared" si="18"/>
        <v>90.8</v>
      </c>
      <c r="BM7" s="65">
        <f t="shared" si="18"/>
        <v>81.900000000000006</v>
      </c>
      <c r="BN7" s="65"/>
      <c r="BO7" s="65">
        <f>BO8</f>
        <v>75.5</v>
      </c>
      <c r="BP7" s="65">
        <f t="shared" ref="BP7:BX7" si="19">BP8</f>
        <v>75</v>
      </c>
      <c r="BQ7" s="65">
        <f t="shared" si="19"/>
        <v>74.5</v>
      </c>
      <c r="BR7" s="65">
        <f t="shared" si="19"/>
        <v>74.400000000000006</v>
      </c>
      <c r="BS7" s="65">
        <f t="shared" si="19"/>
        <v>73.099999999999994</v>
      </c>
      <c r="BT7" s="65">
        <f t="shared" si="19"/>
        <v>69.8</v>
      </c>
      <c r="BU7" s="65">
        <f t="shared" si="19"/>
        <v>71.2</v>
      </c>
      <c r="BV7" s="65">
        <f t="shared" si="19"/>
        <v>73</v>
      </c>
      <c r="BW7" s="65">
        <f t="shared" si="19"/>
        <v>72.099999999999994</v>
      </c>
      <c r="BX7" s="65">
        <f t="shared" si="19"/>
        <v>72.900000000000006</v>
      </c>
      <c r="BY7" s="65"/>
      <c r="BZ7" s="66">
        <f>BZ8</f>
        <v>42045</v>
      </c>
      <c r="CA7" s="66">
        <f t="shared" ref="CA7:CI7" si="20">CA8</f>
        <v>41503</v>
      </c>
      <c r="CB7" s="66">
        <f t="shared" si="20"/>
        <v>43073</v>
      </c>
      <c r="CC7" s="66">
        <f t="shared" si="20"/>
        <v>43224</v>
      </c>
      <c r="CD7" s="66">
        <f t="shared" si="20"/>
        <v>42704</v>
      </c>
      <c r="CE7" s="66">
        <f t="shared" si="20"/>
        <v>45085</v>
      </c>
      <c r="CF7" s="66">
        <f t="shared" si="20"/>
        <v>44825</v>
      </c>
      <c r="CG7" s="66">
        <f t="shared" si="20"/>
        <v>45494</v>
      </c>
      <c r="CH7" s="66">
        <f t="shared" si="20"/>
        <v>47924</v>
      </c>
      <c r="CI7" s="66">
        <f t="shared" si="20"/>
        <v>48807</v>
      </c>
      <c r="CJ7" s="65"/>
      <c r="CK7" s="66">
        <f>CK8</f>
        <v>9124</v>
      </c>
      <c r="CL7" s="66">
        <f t="shared" ref="CL7:CT7" si="21">CL8</f>
        <v>9586</v>
      </c>
      <c r="CM7" s="66">
        <f t="shared" si="21"/>
        <v>9903</v>
      </c>
      <c r="CN7" s="66">
        <f t="shared" si="21"/>
        <v>9947</v>
      </c>
      <c r="CO7" s="66">
        <f t="shared" si="21"/>
        <v>9890</v>
      </c>
      <c r="CP7" s="66">
        <f t="shared" si="21"/>
        <v>11881</v>
      </c>
      <c r="CQ7" s="66">
        <f t="shared" si="21"/>
        <v>12023</v>
      </c>
      <c r="CR7" s="66">
        <f t="shared" si="21"/>
        <v>12309</v>
      </c>
      <c r="CS7" s="66">
        <f t="shared" si="21"/>
        <v>12502</v>
      </c>
      <c r="CT7" s="66">
        <f t="shared" si="21"/>
        <v>12970</v>
      </c>
      <c r="CU7" s="65"/>
      <c r="CV7" s="65">
        <f>CV8</f>
        <v>61.8</v>
      </c>
      <c r="CW7" s="65">
        <f t="shared" ref="CW7:DE7" si="22">CW8</f>
        <v>62.4</v>
      </c>
      <c r="CX7" s="65">
        <f t="shared" si="22"/>
        <v>62</v>
      </c>
      <c r="CY7" s="65">
        <f t="shared" si="22"/>
        <v>64.400000000000006</v>
      </c>
      <c r="CZ7" s="65">
        <f t="shared" si="22"/>
        <v>65.7</v>
      </c>
      <c r="DA7" s="65">
        <f t="shared" si="22"/>
        <v>58.3</v>
      </c>
      <c r="DB7" s="65">
        <f t="shared" si="22"/>
        <v>59.7</v>
      </c>
      <c r="DC7" s="65">
        <f t="shared" si="22"/>
        <v>59</v>
      </c>
      <c r="DD7" s="65">
        <f t="shared" si="22"/>
        <v>59.4</v>
      </c>
      <c r="DE7" s="65">
        <f t="shared" si="22"/>
        <v>59.9</v>
      </c>
      <c r="DF7" s="65"/>
      <c r="DG7" s="65">
        <f>DG8</f>
        <v>16.600000000000001</v>
      </c>
      <c r="DH7" s="65">
        <f t="shared" ref="DH7:DP7" si="23">DH8</f>
        <v>15.8</v>
      </c>
      <c r="DI7" s="65">
        <f t="shared" si="23"/>
        <v>16.2</v>
      </c>
      <c r="DJ7" s="65">
        <f t="shared" si="23"/>
        <v>15.4</v>
      </c>
      <c r="DK7" s="65">
        <f t="shared" si="23"/>
        <v>15.4</v>
      </c>
      <c r="DL7" s="65">
        <f t="shared" si="23"/>
        <v>22</v>
      </c>
      <c r="DM7" s="65">
        <f t="shared" si="23"/>
        <v>20.9</v>
      </c>
      <c r="DN7" s="65">
        <f t="shared" si="23"/>
        <v>20.7</v>
      </c>
      <c r="DO7" s="65">
        <f t="shared" si="23"/>
        <v>20.6</v>
      </c>
      <c r="DP7" s="65">
        <f t="shared" si="23"/>
        <v>20.5</v>
      </c>
      <c r="DQ7" s="65"/>
      <c r="DR7" s="65">
        <f>DR8</f>
        <v>63.5</v>
      </c>
      <c r="DS7" s="65">
        <f t="shared" ref="DS7:EA7" si="24">DS8</f>
        <v>63.3</v>
      </c>
      <c r="DT7" s="65">
        <f t="shared" si="24"/>
        <v>64.8</v>
      </c>
      <c r="DU7" s="65">
        <f t="shared" si="24"/>
        <v>66.400000000000006</v>
      </c>
      <c r="DV7" s="65">
        <f t="shared" si="24"/>
        <v>67.8</v>
      </c>
      <c r="DW7" s="65">
        <f t="shared" si="24"/>
        <v>48.1</v>
      </c>
      <c r="DX7" s="65">
        <f t="shared" si="24"/>
        <v>44.7</v>
      </c>
      <c r="DY7" s="65">
        <f t="shared" si="24"/>
        <v>46.9</v>
      </c>
      <c r="DZ7" s="65">
        <f t="shared" si="24"/>
        <v>48.6</v>
      </c>
      <c r="EA7" s="65">
        <f t="shared" si="24"/>
        <v>50.8</v>
      </c>
      <c r="EB7" s="65"/>
      <c r="EC7" s="65">
        <f>EC8</f>
        <v>66.3</v>
      </c>
      <c r="ED7" s="65">
        <f t="shared" ref="ED7:EL7" si="25">ED8</f>
        <v>61.6</v>
      </c>
      <c r="EE7" s="65">
        <f t="shared" si="25"/>
        <v>63.3</v>
      </c>
      <c r="EF7" s="65">
        <f t="shared" si="25"/>
        <v>66.400000000000006</v>
      </c>
      <c r="EG7" s="65">
        <f t="shared" si="25"/>
        <v>69.3</v>
      </c>
      <c r="EH7" s="65">
        <f t="shared" si="25"/>
        <v>66.5</v>
      </c>
      <c r="EI7" s="65">
        <f t="shared" si="25"/>
        <v>64.2</v>
      </c>
      <c r="EJ7" s="65">
        <f t="shared" si="25"/>
        <v>67.3</v>
      </c>
      <c r="EK7" s="65">
        <f t="shared" si="25"/>
        <v>70.099999999999994</v>
      </c>
      <c r="EL7" s="65">
        <f t="shared" si="25"/>
        <v>72.599999999999994</v>
      </c>
      <c r="EM7" s="65"/>
      <c r="EN7" s="66">
        <f>EN8</f>
        <v>39501362</v>
      </c>
      <c r="EO7" s="66">
        <f t="shared" ref="EO7:EW7" si="26">EO8</f>
        <v>38966454</v>
      </c>
      <c r="EP7" s="66">
        <f t="shared" si="26"/>
        <v>38898850</v>
      </c>
      <c r="EQ7" s="66">
        <f t="shared" si="26"/>
        <v>39358577</v>
      </c>
      <c r="ER7" s="66">
        <f t="shared" si="26"/>
        <v>39247942</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222241</v>
      </c>
      <c r="D8" s="68">
        <v>46</v>
      </c>
      <c r="E8" s="68">
        <v>6</v>
      </c>
      <c r="F8" s="68">
        <v>0</v>
      </c>
      <c r="G8" s="68">
        <v>1</v>
      </c>
      <c r="H8" s="68" t="s">
        <v>161</v>
      </c>
      <c r="I8" s="68" t="s">
        <v>162</v>
      </c>
      <c r="J8" s="68" t="s">
        <v>163</v>
      </c>
      <c r="K8" s="68" t="s">
        <v>164</v>
      </c>
      <c r="L8" s="68" t="s">
        <v>165</v>
      </c>
      <c r="M8" s="68" t="s">
        <v>166</v>
      </c>
      <c r="N8" s="68" t="s">
        <v>167</v>
      </c>
      <c r="O8" s="68" t="s">
        <v>168</v>
      </c>
      <c r="P8" s="68" t="s">
        <v>169</v>
      </c>
      <c r="Q8" s="69">
        <v>15</v>
      </c>
      <c r="R8" s="68" t="s">
        <v>170</v>
      </c>
      <c r="S8" s="68" t="s">
        <v>171</v>
      </c>
      <c r="T8" s="68" t="s">
        <v>172</v>
      </c>
      <c r="U8" s="69">
        <v>48598</v>
      </c>
      <c r="V8" s="69">
        <v>17452</v>
      </c>
      <c r="W8" s="68" t="s">
        <v>173</v>
      </c>
      <c r="X8" s="70" t="s">
        <v>174</v>
      </c>
      <c r="Y8" s="69">
        <v>202</v>
      </c>
      <c r="Z8" s="69" t="s">
        <v>38</v>
      </c>
      <c r="AA8" s="69" t="s">
        <v>38</v>
      </c>
      <c r="AB8" s="69">
        <v>58</v>
      </c>
      <c r="AC8" s="69" t="s">
        <v>38</v>
      </c>
      <c r="AD8" s="69">
        <v>260</v>
      </c>
      <c r="AE8" s="69">
        <v>202</v>
      </c>
      <c r="AF8" s="69" t="s">
        <v>38</v>
      </c>
      <c r="AG8" s="69">
        <v>202</v>
      </c>
      <c r="AH8" s="71">
        <v>98.2</v>
      </c>
      <c r="AI8" s="71">
        <v>99.1</v>
      </c>
      <c r="AJ8" s="71">
        <v>99.1</v>
      </c>
      <c r="AK8" s="71">
        <v>99.5</v>
      </c>
      <c r="AL8" s="71">
        <v>98.3</v>
      </c>
      <c r="AM8" s="71">
        <v>96.6</v>
      </c>
      <c r="AN8" s="71">
        <v>96.2</v>
      </c>
      <c r="AO8" s="71">
        <v>97.2</v>
      </c>
      <c r="AP8" s="71">
        <v>97.5</v>
      </c>
      <c r="AQ8" s="71">
        <v>96.9</v>
      </c>
      <c r="AR8" s="71">
        <v>98.2</v>
      </c>
      <c r="AS8" s="71">
        <v>91.3</v>
      </c>
      <c r="AT8" s="71">
        <v>91.9</v>
      </c>
      <c r="AU8" s="71">
        <v>92.4</v>
      </c>
      <c r="AV8" s="71">
        <v>91.3</v>
      </c>
      <c r="AW8" s="71">
        <v>89.8</v>
      </c>
      <c r="AX8" s="71">
        <v>86.2</v>
      </c>
      <c r="AY8" s="71">
        <v>85.7</v>
      </c>
      <c r="AZ8" s="71">
        <v>85.9</v>
      </c>
      <c r="BA8" s="71">
        <v>86</v>
      </c>
      <c r="BB8" s="71">
        <v>86</v>
      </c>
      <c r="BC8" s="71">
        <v>89.5</v>
      </c>
      <c r="BD8" s="72">
        <v>80.5</v>
      </c>
      <c r="BE8" s="72">
        <v>82.4</v>
      </c>
      <c r="BF8" s="72">
        <v>81.3</v>
      </c>
      <c r="BG8" s="72">
        <v>81.8</v>
      </c>
      <c r="BH8" s="72">
        <v>85.6</v>
      </c>
      <c r="BI8" s="72">
        <v>81.599999999999994</v>
      </c>
      <c r="BJ8" s="72">
        <v>84.7</v>
      </c>
      <c r="BK8" s="72">
        <v>86.8</v>
      </c>
      <c r="BL8" s="72">
        <v>90.8</v>
      </c>
      <c r="BM8" s="72">
        <v>81.900000000000006</v>
      </c>
      <c r="BN8" s="72">
        <v>59.6</v>
      </c>
      <c r="BO8" s="71">
        <v>75.5</v>
      </c>
      <c r="BP8" s="71">
        <v>75</v>
      </c>
      <c r="BQ8" s="71">
        <v>74.5</v>
      </c>
      <c r="BR8" s="71">
        <v>74.400000000000006</v>
      </c>
      <c r="BS8" s="71">
        <v>73.099999999999994</v>
      </c>
      <c r="BT8" s="71">
        <v>69.8</v>
      </c>
      <c r="BU8" s="71">
        <v>71.2</v>
      </c>
      <c r="BV8" s="71">
        <v>73</v>
      </c>
      <c r="BW8" s="71">
        <v>72.099999999999994</v>
      </c>
      <c r="BX8" s="71">
        <v>72.900000000000006</v>
      </c>
      <c r="BY8" s="71">
        <v>74.7</v>
      </c>
      <c r="BZ8" s="72">
        <v>42045</v>
      </c>
      <c r="CA8" s="72">
        <v>41503</v>
      </c>
      <c r="CB8" s="72">
        <v>43073</v>
      </c>
      <c r="CC8" s="72">
        <v>43224</v>
      </c>
      <c r="CD8" s="72">
        <v>42704</v>
      </c>
      <c r="CE8" s="72">
        <v>45085</v>
      </c>
      <c r="CF8" s="72">
        <v>44825</v>
      </c>
      <c r="CG8" s="72">
        <v>45494</v>
      </c>
      <c r="CH8" s="72">
        <v>47924</v>
      </c>
      <c r="CI8" s="72">
        <v>48807</v>
      </c>
      <c r="CJ8" s="71">
        <v>53621</v>
      </c>
      <c r="CK8" s="72">
        <v>9124</v>
      </c>
      <c r="CL8" s="72">
        <v>9586</v>
      </c>
      <c r="CM8" s="72">
        <v>9903</v>
      </c>
      <c r="CN8" s="72">
        <v>9947</v>
      </c>
      <c r="CO8" s="72">
        <v>9890</v>
      </c>
      <c r="CP8" s="72">
        <v>11881</v>
      </c>
      <c r="CQ8" s="72">
        <v>12023</v>
      </c>
      <c r="CR8" s="72">
        <v>12309</v>
      </c>
      <c r="CS8" s="72">
        <v>12502</v>
      </c>
      <c r="CT8" s="72">
        <v>12970</v>
      </c>
      <c r="CU8" s="71">
        <v>15586</v>
      </c>
      <c r="CV8" s="72">
        <v>61.8</v>
      </c>
      <c r="CW8" s="72">
        <v>62.4</v>
      </c>
      <c r="CX8" s="72">
        <v>62</v>
      </c>
      <c r="CY8" s="72">
        <v>64.400000000000006</v>
      </c>
      <c r="CZ8" s="72">
        <v>65.7</v>
      </c>
      <c r="DA8" s="72">
        <v>58.3</v>
      </c>
      <c r="DB8" s="72">
        <v>59.7</v>
      </c>
      <c r="DC8" s="72">
        <v>59</v>
      </c>
      <c r="DD8" s="72">
        <v>59.4</v>
      </c>
      <c r="DE8" s="72">
        <v>59.9</v>
      </c>
      <c r="DF8" s="72">
        <v>54.6</v>
      </c>
      <c r="DG8" s="72">
        <v>16.600000000000001</v>
      </c>
      <c r="DH8" s="72">
        <v>15.8</v>
      </c>
      <c r="DI8" s="72">
        <v>16.2</v>
      </c>
      <c r="DJ8" s="72">
        <v>15.4</v>
      </c>
      <c r="DK8" s="72">
        <v>15.4</v>
      </c>
      <c r="DL8" s="72">
        <v>22</v>
      </c>
      <c r="DM8" s="72">
        <v>20.9</v>
      </c>
      <c r="DN8" s="72">
        <v>20.7</v>
      </c>
      <c r="DO8" s="72">
        <v>20.6</v>
      </c>
      <c r="DP8" s="72">
        <v>20.5</v>
      </c>
      <c r="DQ8" s="72">
        <v>25</v>
      </c>
      <c r="DR8" s="71">
        <v>63.5</v>
      </c>
      <c r="DS8" s="71">
        <v>63.3</v>
      </c>
      <c r="DT8" s="71">
        <v>64.8</v>
      </c>
      <c r="DU8" s="71">
        <v>66.400000000000006</v>
      </c>
      <c r="DV8" s="71">
        <v>67.8</v>
      </c>
      <c r="DW8" s="71">
        <v>48.1</v>
      </c>
      <c r="DX8" s="71">
        <v>44.7</v>
      </c>
      <c r="DY8" s="71">
        <v>46.9</v>
      </c>
      <c r="DZ8" s="71">
        <v>48.6</v>
      </c>
      <c r="EA8" s="71">
        <v>50.8</v>
      </c>
      <c r="EB8" s="71">
        <v>53.5</v>
      </c>
      <c r="EC8" s="71">
        <v>66.3</v>
      </c>
      <c r="ED8" s="71">
        <v>61.6</v>
      </c>
      <c r="EE8" s="71">
        <v>63.3</v>
      </c>
      <c r="EF8" s="71">
        <v>66.400000000000006</v>
      </c>
      <c r="EG8" s="71">
        <v>69.3</v>
      </c>
      <c r="EH8" s="71">
        <v>66.5</v>
      </c>
      <c r="EI8" s="71">
        <v>64.2</v>
      </c>
      <c r="EJ8" s="71">
        <v>67.3</v>
      </c>
      <c r="EK8" s="71">
        <v>70.099999999999994</v>
      </c>
      <c r="EL8" s="71">
        <v>72.599999999999994</v>
      </c>
      <c r="EM8" s="71">
        <v>70</v>
      </c>
      <c r="EN8" s="72">
        <v>39501362</v>
      </c>
      <c r="EO8" s="72">
        <v>38966454</v>
      </c>
      <c r="EP8" s="72">
        <v>38898850</v>
      </c>
      <c r="EQ8" s="72">
        <v>39358577</v>
      </c>
      <c r="ER8" s="72">
        <v>39247942</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KJ13137</cp:lastModifiedBy>
  <cp:lastPrinted>2021-01-27T07:35:28Z</cp:lastPrinted>
  <dcterms:created xsi:type="dcterms:W3CDTF">2020-12-15T03:54:24Z</dcterms:created>
  <dcterms:modified xsi:type="dcterms:W3CDTF">2021-02-16T08:21:32Z</dcterms:modified>
  <cp:category/>
</cp:coreProperties>
</file>