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ateki.m\Desktop\公営企業に係る「経営比較分析表」の公表について\"/>
    </mc:Choice>
  </mc:AlternateContent>
  <workbookProtection workbookAlgorithmName="SHA-512" workbookHashValue="OIQR9pmwkHjCZui2SVOLtdTxghTU0SGOUIQ1rzsRk4A9YmarkhBiNSoNN5tx5rIRjpetCyeTTvbX2FtoRdmvYQ==" workbookSaltValue="X4zBfeQgOin6X5q12i1jVg=="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AL8" i="4" s="1"/>
  <c r="R6" i="5"/>
  <c r="AD10" i="4" s="1"/>
  <c r="Q6" i="5"/>
  <c r="P6" i="5"/>
  <c r="O6" i="5"/>
  <c r="I10" i="4" s="1"/>
  <c r="N6" i="5"/>
  <c r="B10" i="4" s="1"/>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W10" i="4"/>
  <c r="P10" i="4"/>
  <c r="BB8" i="4"/>
  <c r="AT8" i="4"/>
  <c r="W8" i="4"/>
  <c r="P8" i="4"/>
  <c r="B6" i="4"/>
</calcChain>
</file>

<file path=xl/sharedStrings.xml><?xml version="1.0" encoding="utf-8"?>
<sst xmlns="http://schemas.openxmlformats.org/spreadsheetml/2006/main" count="319" uniqueCount="118">
  <si>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</si>
  <si>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</si>
  <si>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</si>
  <si>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</si>
  <si>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</si>
  <si>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</si>
  <si>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</si>
  <si>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</si>
  <si>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</si>
  <si>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</si>
  <si>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</si>
  <si>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</si>
  <si>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</si>
  <si>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</si>
  <si>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</si>
  <si>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</si>
  <si>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</si>
  <si>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</si>
  <si>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</si>
  <si>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</si>
  <si>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</si>
  <si>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</si>
  <si>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</si>
  <si>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</si>
  <si>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</si>
  <si>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</si>
  <si>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</si>
  <si>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</si>
  <si>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</si>
  <si>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</si>
  <si>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</si>
  <si>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</si>
  <si>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</si>
  <si>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</si>
  <si>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</si>
  <si>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</si>
  <si>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</si>
  <si>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</si>
  <si>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</si>
  <si>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</si>
  <si>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</si>
  <si>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</si>
  <si>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</si>
  <si>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</si>
  <si>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</si>
  <si>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</si>
  <si>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</si>
  <si>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</si>
  <si>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</si>
  <si>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</si>
  <si>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</si>
  <si>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</si>
  <si>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</si>
  <si>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</si>
  <si>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</si>
  <si>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</si>
  <si>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</si>
  <si>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</si>
  <si>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</si>
  <si>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</si>
  <si>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</si>
  <si>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</si>
  <si>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</si>
  <si>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</si>
  <si>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</si>
  <si>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</si>
  <si>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</si>
  <si>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</si>
  <si>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</si>
  <si>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</si>
  <si>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</si>
  <si>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</si>
  <si>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</si>
  <si>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</si>
  <si>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</si>
  <si>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</si>
  <si>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</si>
  <si>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</si>
  <si>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</si>
  <si>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</si>
  <si>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</si>
  <si>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</si>
  <si>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</si>
  <si>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</si>
  <si>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</si>
  <si>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</si>
  <si>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</si>
  <si>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</si>
  <si>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</si>
  <si>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</si>
  <si>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</si>
  <si>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</si>
  <si>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</si>
  <si>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</si>
  <si>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</si>
  <si>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</si>
  <si>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静岡県　御前崎市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</si>
  <si>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</si>
  <si>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</si>
  <si>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</si>
  <si>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</si>
  <si>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</si>
  <si>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</si>
  <si>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</si>
  <si>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</si>
  <si>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</si>
  <si>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</si>
  <si>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</si>
  <si>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</si>
  <si>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</si>
  <si>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</si>
  <si>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</si>
  <si>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</si>
  <si>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</si>
  <si>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</si>
  <si>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 xml:space="preserve"> 御前崎市特定環境保全公共下水道は平成１１年から供用を開始しており、現時点で老朽管はありません。
　有形固定資産減価償却率については、公営企業法適用の初年度であるため、初年度分のみの数値が算定されています。今後、年数が経過することにより、減価償却率は増加していきます。
　今後、ストックマネジメント計画に基づき、計画的・効率的な更新を行っていく予定です。</t>
    <rPh sb="5" eb="7">
      <t>トクテイ</t>
    </rPh>
    <rPh sb="7" eb="9">
      <t>カンキョウ</t>
    </rPh>
    <rPh sb="9" eb="11">
      <t>ホゼン</t>
    </rPh>
    <phoneticPr fontId="4"/>
  </si>
  <si>
    <t>　令和元年４月から地方公営企業法を適用し、公営企業会計に移行したことにより、事業運営の経営成績や財政状況を正確に把握することが可能となりました。現状、維持管理費を使用料収入で賄えておらず、一般会計繰入金に依存した不健全な経営状況となっております。今後、施設の更新など多額の費用を要することから、令和２年度に経営戦略を策定し、適正な使用料への見直しを検討するなど、健全経営を目指します。</t>
    <phoneticPr fontId="4"/>
  </si>
  <si>
    <t xml:space="preserve">  処理区域内の面整備が概成されており、現在は維持管理を主体とした事業運営をなっています。令和元年４月に地方公営企業法を全部適用し、公営企業会計に移行しました。そのため、前年度比較はありません。
　経常収支比率は100％を超えており、収支の均衡が保たれています。しかし経費回収率は100％を下回っており、維持管理費を一般会計繰入金で補填している状況であるため、使用料金の適正化を検討する必要があります。
　流動比率は100％を超えており、類似団体に比べ支払能力は高い水準にあります。企業債残高対事業規模比率は、令和４年度の企業債償還金のピークを過ぎるまでは、増加していきます。
　汚水処理原価は類似団体を下回っており、効率的な汚水処理が行われています。
　施設利用率、水洗化率は類似団体を上回っているため、使用料金を適正化することで、安定的な収入を確保することができます。</t>
    <rPh sb="213" eb="214">
      <t>コ</t>
    </rPh>
    <rPh sb="219" eb="221">
      <t>ルイジ</t>
    </rPh>
    <rPh sb="221" eb="223">
      <t>ダンタイ</t>
    </rPh>
    <rPh sb="224" eb="225">
      <t>クラ</t>
    </rPh>
    <rPh sb="226" eb="228">
      <t>シハラ</t>
    </rPh>
    <rPh sb="228" eb="230">
      <t>ノウリョク</t>
    </rPh>
    <rPh sb="231" eb="232">
      <t>タカ</t>
    </rPh>
    <rPh sb="233" eb="235">
      <t>スイジュン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</si>
</sst>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F428-4202-A417-A7F0C8606F4F}"/>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0.36</c:v>
                </c:pt>
              </c:numCache>
            </c:numRef>
          </c:val>
          <c:smooth val="0"/>
          <c:extLst>
            <c:ext xmlns:c16="http://schemas.microsoft.com/office/drawing/2014/chart" uri="{C3380CC4-5D6E-409C-BE32-E72D297353CC}">
              <c16:uniqueId val="{00000001-F428-4202-A417-A7F0C8606F4F}"/>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51.85</c:v>
                </c:pt>
              </c:numCache>
            </c:numRef>
          </c:val>
          <c:extLst>
            <c:ext xmlns:c16="http://schemas.microsoft.com/office/drawing/2014/chart" uri="{C3380CC4-5D6E-409C-BE32-E72D297353CC}">
              <c16:uniqueId val="{00000000-FB93-4554-AE8C-9ADAFD2FD701}"/>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42.47</c:v>
                </c:pt>
              </c:numCache>
            </c:numRef>
          </c:val>
          <c:smooth val="0"/>
          <c:extLst>
            <c:ext xmlns:c16="http://schemas.microsoft.com/office/drawing/2014/chart" uri="{C3380CC4-5D6E-409C-BE32-E72D297353CC}">
              <c16:uniqueId val="{00000001-FB93-4554-AE8C-9ADAFD2FD701}"/>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0</c:v>
                </c:pt>
                <c:pt idx="1">
                  <c:v>0</c:v>
                </c:pt>
                <c:pt idx="2">
                  <c:v>0</c:v>
                </c:pt>
                <c:pt idx="3">
                  <c:v>0</c:v>
                </c:pt>
                <c:pt idx="4">
                  <c:v>92.97</c:v>
                </c:pt>
              </c:numCache>
            </c:numRef>
          </c:val>
          <c:extLst>
            <c:ext xmlns:c16="http://schemas.microsoft.com/office/drawing/2014/chart" uri="{C3380CC4-5D6E-409C-BE32-E72D297353CC}">
              <c16:uniqueId val="{00000000-7689-494A-A8E5-21917ED10CFC}"/>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83.75</c:v>
                </c:pt>
              </c:numCache>
            </c:numRef>
          </c:val>
          <c:smooth val="0"/>
          <c:extLst>
            <c:ext xmlns:c16="http://schemas.microsoft.com/office/drawing/2014/chart" uri="{C3380CC4-5D6E-409C-BE32-E72D297353CC}">
              <c16:uniqueId val="{00000001-7689-494A-A8E5-21917ED10CFC}"/>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0</c:v>
                </c:pt>
                <c:pt idx="1">
                  <c:v>0</c:v>
                </c:pt>
                <c:pt idx="2">
                  <c:v>0</c:v>
                </c:pt>
                <c:pt idx="3">
                  <c:v>0</c:v>
                </c:pt>
                <c:pt idx="4">
                  <c:v>110.2</c:v>
                </c:pt>
              </c:numCache>
            </c:numRef>
          </c:val>
          <c:extLst>
            <c:ext xmlns:c16="http://schemas.microsoft.com/office/drawing/2014/chart" uri="{C3380CC4-5D6E-409C-BE32-E72D297353CC}">
              <c16:uniqueId val="{00000000-95A0-458B-A5B4-83332FAD2DD6}"/>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102.73</c:v>
                </c:pt>
              </c:numCache>
            </c:numRef>
          </c:val>
          <c:smooth val="0"/>
          <c:extLst>
            <c:ext xmlns:c16="http://schemas.microsoft.com/office/drawing/2014/chart" uri="{C3380CC4-5D6E-409C-BE32-E72D297353CC}">
              <c16:uniqueId val="{00000001-95A0-458B-A5B4-83332FAD2DD6}"/>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0</c:v>
                </c:pt>
                <c:pt idx="1">
                  <c:v>0</c:v>
                </c:pt>
                <c:pt idx="2">
                  <c:v>0</c:v>
                </c:pt>
                <c:pt idx="3">
                  <c:v>0</c:v>
                </c:pt>
                <c:pt idx="4">
                  <c:v>4.6500000000000004</c:v>
                </c:pt>
              </c:numCache>
            </c:numRef>
          </c:val>
          <c:extLst>
            <c:ext xmlns:c16="http://schemas.microsoft.com/office/drawing/2014/chart" uri="{C3380CC4-5D6E-409C-BE32-E72D297353CC}">
              <c16:uniqueId val="{00000000-B9A0-44EC-9CC6-7D8AC11B65CC}"/>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24.68</c:v>
                </c:pt>
              </c:numCache>
            </c:numRef>
          </c:val>
          <c:smooth val="0"/>
          <c:extLst>
            <c:ext xmlns:c16="http://schemas.microsoft.com/office/drawing/2014/chart" uri="{C3380CC4-5D6E-409C-BE32-E72D297353CC}">
              <c16:uniqueId val="{00000001-B9A0-44EC-9CC6-7D8AC11B65CC}"/>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E3FF-47C1-85E6-FDC36AF78FB9}"/>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8.6199999999999992</c:v>
                </c:pt>
              </c:numCache>
            </c:numRef>
          </c:val>
          <c:smooth val="0"/>
          <c:extLst>
            <c:ext xmlns:c16="http://schemas.microsoft.com/office/drawing/2014/chart" uri="{C3380CC4-5D6E-409C-BE32-E72D297353CC}">
              <c16:uniqueId val="{00000001-E3FF-47C1-85E6-FDC36AF78FB9}"/>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4740-4985-B117-6430BFA96796}"/>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94.97</c:v>
                </c:pt>
              </c:numCache>
            </c:numRef>
          </c:val>
          <c:smooth val="0"/>
          <c:extLst>
            <c:ext xmlns:c16="http://schemas.microsoft.com/office/drawing/2014/chart" uri="{C3380CC4-5D6E-409C-BE32-E72D297353CC}">
              <c16:uniqueId val="{00000001-4740-4985-B117-6430BFA96796}"/>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0</c:v>
                </c:pt>
                <c:pt idx="1">
                  <c:v>0</c:v>
                </c:pt>
                <c:pt idx="2">
                  <c:v>0</c:v>
                </c:pt>
                <c:pt idx="3">
                  <c:v>0</c:v>
                </c:pt>
                <c:pt idx="4">
                  <c:v>116.03</c:v>
                </c:pt>
              </c:numCache>
            </c:numRef>
          </c:val>
          <c:extLst>
            <c:ext xmlns:c16="http://schemas.microsoft.com/office/drawing/2014/chart" uri="{C3380CC4-5D6E-409C-BE32-E72D297353CC}">
              <c16:uniqueId val="{00000000-5B48-4F67-B810-82570F3912E6}"/>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47.72</c:v>
                </c:pt>
              </c:numCache>
            </c:numRef>
          </c:val>
          <c:smooth val="0"/>
          <c:extLst>
            <c:ext xmlns:c16="http://schemas.microsoft.com/office/drawing/2014/chart" uri="{C3380CC4-5D6E-409C-BE32-E72D297353CC}">
              <c16:uniqueId val="{00000001-5B48-4F67-B810-82570F3912E6}"/>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c:v>1399.81</c:v>
                </c:pt>
              </c:numCache>
            </c:numRef>
          </c:val>
          <c:extLst>
            <c:ext xmlns:c16="http://schemas.microsoft.com/office/drawing/2014/chart" uri="{C3380CC4-5D6E-409C-BE32-E72D297353CC}">
              <c16:uniqueId val="{00000000-0CAD-4402-B1B6-EFF94B690DA2}"/>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1206.79</c:v>
                </c:pt>
              </c:numCache>
            </c:numRef>
          </c:val>
          <c:smooth val="0"/>
          <c:extLst>
            <c:ext xmlns:c16="http://schemas.microsoft.com/office/drawing/2014/chart" uri="{C3380CC4-5D6E-409C-BE32-E72D297353CC}">
              <c16:uniqueId val="{00000001-0CAD-4402-B1B6-EFF94B690DA2}"/>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0</c:v>
                </c:pt>
                <c:pt idx="1">
                  <c:v>0</c:v>
                </c:pt>
                <c:pt idx="2">
                  <c:v>0</c:v>
                </c:pt>
                <c:pt idx="3">
                  <c:v>0</c:v>
                </c:pt>
                <c:pt idx="4">
                  <c:v>62.12</c:v>
                </c:pt>
              </c:numCache>
            </c:numRef>
          </c:val>
          <c:extLst>
            <c:ext xmlns:c16="http://schemas.microsoft.com/office/drawing/2014/chart" uri="{C3380CC4-5D6E-409C-BE32-E72D297353CC}">
              <c16:uniqueId val="{00000000-8262-4503-8052-054E616E4F44}"/>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71.84</c:v>
                </c:pt>
              </c:numCache>
            </c:numRef>
          </c:val>
          <c:smooth val="0"/>
          <c:extLst>
            <c:ext xmlns:c16="http://schemas.microsoft.com/office/drawing/2014/chart" uri="{C3380CC4-5D6E-409C-BE32-E72D297353CC}">
              <c16:uniqueId val="{00000001-8262-4503-8052-054E616E4F44}"/>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0</c:v>
                </c:pt>
                <c:pt idx="1">
                  <c:v>0</c:v>
                </c:pt>
                <c:pt idx="2">
                  <c:v>0</c:v>
                </c:pt>
                <c:pt idx="3">
                  <c:v>0</c:v>
                </c:pt>
                <c:pt idx="4">
                  <c:v>151.62</c:v>
                </c:pt>
              </c:numCache>
            </c:numRef>
          </c:val>
          <c:extLst>
            <c:ext xmlns:c16="http://schemas.microsoft.com/office/drawing/2014/chart" uri="{C3380CC4-5D6E-409C-BE32-E72D297353CC}">
              <c16:uniqueId val="{00000000-D454-4194-BC6E-40465496C2F1}"/>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228.47</c:v>
                </c:pt>
              </c:numCache>
            </c:numRef>
          </c:val>
          <c:smooth val="0"/>
          <c:extLst>
            <c:ext xmlns:c16="http://schemas.microsoft.com/office/drawing/2014/chart" uri="{C3380CC4-5D6E-409C-BE32-E72D297353CC}">
              <c16:uniqueId val="{00000001-D454-4194-BC6E-40465496C2F1}"/>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【76.63】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【1,218.70】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【218.56】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Y1" zoomScaleNormal="100" workbookViewId="0">
      <selection activeCell="BA6" sqref="BA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静岡県　御前崎市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特定環境保全公共下水道</v>
      </c>
      <c r="Q8" s="72"/>
      <c r="R8" s="72"/>
      <c r="S8" s="72"/>
      <c r="T8" s="72"/>
      <c r="U8" s="72"/>
      <c r="V8" s="72"/>
      <c r="W8" s="72" t="str">
        <f>データ!L6</f>
        <v>D2</v>
      </c>
      <c r="X8" s="72"/>
      <c r="Y8" s="72"/>
      <c r="Z8" s="72"/>
      <c r="AA8" s="72"/>
      <c r="AB8" s="72"/>
      <c r="AC8" s="72"/>
      <c r="AD8" s="73" t="str">
        <f>データ!$M$6</f>
        <v>非設置</v>
      </c>
      <c r="AE8" s="73"/>
      <c r="AF8" s="73"/>
      <c r="AG8" s="73"/>
      <c r="AH8" s="73"/>
      <c r="AI8" s="73"/>
      <c r="AJ8" s="73"/>
      <c r="AK8" s="3"/>
      <c r="AL8" s="69">
        <f>データ!S6</f>
        <v>32305</v>
      </c>
      <c r="AM8" s="69"/>
      <c r="AN8" s="69"/>
      <c r="AO8" s="69"/>
      <c r="AP8" s="69"/>
      <c r="AQ8" s="69"/>
      <c r="AR8" s="69"/>
      <c r="AS8" s="69"/>
      <c r="AT8" s="68">
        <f>データ!T6</f>
        <v>65.56</v>
      </c>
      <c r="AU8" s="68"/>
      <c r="AV8" s="68"/>
      <c r="AW8" s="68"/>
      <c r="AX8" s="68"/>
      <c r="AY8" s="68"/>
      <c r="AZ8" s="68"/>
      <c r="BA8" s="68"/>
      <c r="BB8" s="68">
        <f>データ!U6</f>
        <v>492.75</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80.86</v>
      </c>
      <c r="J10" s="68"/>
      <c r="K10" s="68"/>
      <c r="L10" s="68"/>
      <c r="M10" s="68"/>
      <c r="N10" s="68"/>
      <c r="O10" s="68"/>
      <c r="P10" s="68">
        <f>データ!P6</f>
        <v>21.92</v>
      </c>
      <c r="Q10" s="68"/>
      <c r="R10" s="68"/>
      <c r="S10" s="68"/>
      <c r="T10" s="68"/>
      <c r="U10" s="68"/>
      <c r="V10" s="68"/>
      <c r="W10" s="68">
        <f>データ!Q6</f>
        <v>93.34</v>
      </c>
      <c r="X10" s="68"/>
      <c r="Y10" s="68"/>
      <c r="Z10" s="68"/>
      <c r="AA10" s="68"/>
      <c r="AB10" s="68"/>
      <c r="AC10" s="68"/>
      <c r="AD10" s="69">
        <f>データ!R6</f>
        <v>1760</v>
      </c>
      <c r="AE10" s="69"/>
      <c r="AF10" s="69"/>
      <c r="AG10" s="69"/>
      <c r="AH10" s="69"/>
      <c r="AI10" s="69"/>
      <c r="AJ10" s="69"/>
      <c r="AK10" s="2"/>
      <c r="AL10" s="69">
        <f>データ!V6</f>
        <v>7029</v>
      </c>
      <c r="AM10" s="69"/>
      <c r="AN10" s="69"/>
      <c r="AO10" s="69"/>
      <c r="AP10" s="69"/>
      <c r="AQ10" s="69"/>
      <c r="AR10" s="69"/>
      <c r="AS10" s="69"/>
      <c r="AT10" s="68">
        <f>データ!W6</f>
        <v>4.6399999999999997</v>
      </c>
      <c r="AU10" s="68"/>
      <c r="AV10" s="68"/>
      <c r="AW10" s="68"/>
      <c r="AX10" s="68"/>
      <c r="AY10" s="68"/>
      <c r="AZ10" s="68"/>
      <c r="BA10" s="68"/>
      <c r="BB10" s="68">
        <f>データ!X6</f>
        <v>1514.87</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117</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115</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116</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【102.87】</v>
      </c>
      <c r="F85" s="26" t="str">
        <f>データ!AT6</f>
        <v>【76.63】</v>
      </c>
      <c r="G85" s="26" t="str">
        <f>データ!BE6</f>
        <v>【49.61】</v>
      </c>
      <c r="H85" s="26" t="str">
        <f>データ!BP6</f>
        <v>【1,218.70】</v>
      </c>
      <c r="I85" s="26" t="str">
        <f>データ!CA6</f>
        <v>【74.17】</v>
      </c>
      <c r="J85" s="26" t="str">
        <f>データ!CL6</f>
        <v>【218.56】</v>
      </c>
      <c r="K85" s="26" t="str">
        <f>データ!CW6</f>
        <v>【42.86】</v>
      </c>
      <c r="L85" s="26" t="str">
        <f>データ!DH6</f>
        <v>【84.20】</v>
      </c>
      <c r="M85" s="26" t="str">
        <f>データ!DS6</f>
        <v>【25.37】</v>
      </c>
      <c r="N85" s="26" t="str">
        <f>データ!ED6</f>
        <v>【6.20】</v>
      </c>
      <c r="O85" s="26" t="str">
        <f>データ!EO6</f>
        <v>【0.28】</v>
      </c>
    </row>
  </sheetData>
  <sheetProtection algorithmName="SHA-512" hashValue="oqd1wkwW8nZot1dQ7IT8Tbxa7SkFvKDF39xR/CnC3Pz0Msau4ecG44nkF2zuf/r4Ux3Uoj+JcI5X4a/WY/8yJg==" saltValue="huoA4YD/Iw9Tv+tFqzngS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222232</v>
      </c>
      <c r="D6" s="33">
        <f t="shared" si="3"/>
        <v>46</v>
      </c>
      <c r="E6" s="33">
        <f t="shared" si="3"/>
        <v>17</v>
      </c>
      <c r="F6" s="33">
        <f t="shared" si="3"/>
        <v>4</v>
      </c>
      <c r="G6" s="33">
        <f t="shared" si="3"/>
        <v>0</v>
      </c>
      <c r="H6" s="33" t="str">
        <f t="shared" si="3"/>
        <v>静岡県　御前崎市</v>
      </c>
      <c r="I6" s="33" t="str">
        <f t="shared" si="3"/>
        <v>法適用</v>
      </c>
      <c r="J6" s="33" t="str">
        <f t="shared" si="3"/>
        <v>下水道事業</v>
      </c>
      <c r="K6" s="33" t="str">
        <f t="shared" si="3"/>
        <v>特定環境保全公共下水道</v>
      </c>
      <c r="L6" s="33" t="str">
        <f t="shared" si="3"/>
        <v>D2</v>
      </c>
      <c r="M6" s="33" t="str">
        <f t="shared" si="3"/>
        <v>非設置</v>
      </c>
      <c r="N6" s="34" t="str">
        <f t="shared" si="3"/>
        <v>-</v>
      </c>
      <c r="O6" s="34">
        <f t="shared" si="3"/>
        <v>80.86</v>
      </c>
      <c r="P6" s="34">
        <f t="shared" si="3"/>
        <v>21.92</v>
      </c>
      <c r="Q6" s="34">
        <f t="shared" si="3"/>
        <v>93.34</v>
      </c>
      <c r="R6" s="34">
        <f t="shared" si="3"/>
        <v>1760</v>
      </c>
      <c r="S6" s="34">
        <f t="shared" si="3"/>
        <v>32305</v>
      </c>
      <c r="T6" s="34">
        <f t="shared" si="3"/>
        <v>65.56</v>
      </c>
      <c r="U6" s="34">
        <f t="shared" si="3"/>
        <v>492.75</v>
      </c>
      <c r="V6" s="34">
        <f t="shared" si="3"/>
        <v>7029</v>
      </c>
      <c r="W6" s="34">
        <f t="shared" si="3"/>
        <v>4.6399999999999997</v>
      </c>
      <c r="X6" s="34">
        <f t="shared" si="3"/>
        <v>1514.87</v>
      </c>
      <c r="Y6" s="35" t="str">
        <f>IF(Y7="",NA(),Y7)</f>
        <v>-</v>
      </c>
      <c r="Z6" s="35" t="str">
        <f t="shared" ref="Z6:AH6" si="4">IF(Z7="",NA(),Z7)</f>
        <v>-</v>
      </c>
      <c r="AA6" s="35" t="str">
        <f t="shared" si="4"/>
        <v>-</v>
      </c>
      <c r="AB6" s="35" t="str">
        <f t="shared" si="4"/>
        <v>-</v>
      </c>
      <c r="AC6" s="35">
        <f t="shared" si="4"/>
        <v>110.2</v>
      </c>
      <c r="AD6" s="35" t="str">
        <f t="shared" si="4"/>
        <v>-</v>
      </c>
      <c r="AE6" s="35" t="str">
        <f t="shared" si="4"/>
        <v>-</v>
      </c>
      <c r="AF6" s="35" t="str">
        <f t="shared" si="4"/>
        <v>-</v>
      </c>
      <c r="AG6" s="35" t="str">
        <f t="shared" si="4"/>
        <v>-</v>
      </c>
      <c r="AH6" s="35">
        <f t="shared" si="4"/>
        <v>102.73</v>
      </c>
      <c r="AI6" s="34" t="str">
        <f>IF(AI7="","",IF(AI7="-","【-】","【"&amp;SUBSTITUTE(TEXT(AI7,"#,##0.00"),"-","△")&amp;"】"))</f>
        <v>【102.87】</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94.97</v>
      </c>
      <c r="AT6" s="34" t="str">
        <f>IF(AT7="","",IF(AT7="-","【-】","【"&amp;SUBSTITUTE(TEXT(AT7,"#,##0.00"),"-","△")&amp;"】"))</f>
        <v>【76.63】</v>
      </c>
      <c r="AU6" s="35" t="str">
        <f>IF(AU7="",NA(),AU7)</f>
        <v>-</v>
      </c>
      <c r="AV6" s="35" t="str">
        <f t="shared" ref="AV6:BD6" si="6">IF(AV7="",NA(),AV7)</f>
        <v>-</v>
      </c>
      <c r="AW6" s="35" t="str">
        <f t="shared" si="6"/>
        <v>-</v>
      </c>
      <c r="AX6" s="35" t="str">
        <f t="shared" si="6"/>
        <v>-</v>
      </c>
      <c r="AY6" s="35">
        <f t="shared" si="6"/>
        <v>116.03</v>
      </c>
      <c r="AZ6" s="35" t="str">
        <f t="shared" si="6"/>
        <v>-</v>
      </c>
      <c r="BA6" s="35" t="str">
        <f t="shared" si="6"/>
        <v>-</v>
      </c>
      <c r="BB6" s="35" t="str">
        <f t="shared" si="6"/>
        <v>-</v>
      </c>
      <c r="BC6" s="35" t="str">
        <f t="shared" si="6"/>
        <v>-</v>
      </c>
      <c r="BD6" s="35">
        <f t="shared" si="6"/>
        <v>47.72</v>
      </c>
      <c r="BE6" s="34" t="str">
        <f>IF(BE7="","",IF(BE7="-","【-】","【"&amp;SUBSTITUTE(TEXT(BE7,"#,##0.00"),"-","△")&amp;"】"))</f>
        <v>【49.61】</v>
      </c>
      <c r="BF6" s="35" t="str">
        <f>IF(BF7="",NA(),BF7)</f>
        <v>-</v>
      </c>
      <c r="BG6" s="35" t="str">
        <f t="shared" ref="BG6:BO6" si="7">IF(BG7="",NA(),BG7)</f>
        <v>-</v>
      </c>
      <c r="BH6" s="35" t="str">
        <f t="shared" si="7"/>
        <v>-</v>
      </c>
      <c r="BI6" s="35" t="str">
        <f t="shared" si="7"/>
        <v>-</v>
      </c>
      <c r="BJ6" s="35">
        <f t="shared" si="7"/>
        <v>1399.81</v>
      </c>
      <c r="BK6" s="35" t="str">
        <f t="shared" si="7"/>
        <v>-</v>
      </c>
      <c r="BL6" s="35" t="str">
        <f t="shared" si="7"/>
        <v>-</v>
      </c>
      <c r="BM6" s="35" t="str">
        <f t="shared" si="7"/>
        <v>-</v>
      </c>
      <c r="BN6" s="35" t="str">
        <f t="shared" si="7"/>
        <v>-</v>
      </c>
      <c r="BO6" s="35">
        <f t="shared" si="7"/>
        <v>1206.79</v>
      </c>
      <c r="BP6" s="34" t="str">
        <f>IF(BP7="","",IF(BP7="-","【-】","【"&amp;SUBSTITUTE(TEXT(BP7,"#,##0.00"),"-","△")&amp;"】"))</f>
        <v>【1,218.70】</v>
      </c>
      <c r="BQ6" s="35" t="str">
        <f>IF(BQ7="",NA(),BQ7)</f>
        <v>-</v>
      </c>
      <c r="BR6" s="35" t="str">
        <f t="shared" ref="BR6:BZ6" si="8">IF(BR7="",NA(),BR7)</f>
        <v>-</v>
      </c>
      <c r="BS6" s="35" t="str">
        <f t="shared" si="8"/>
        <v>-</v>
      </c>
      <c r="BT6" s="35" t="str">
        <f t="shared" si="8"/>
        <v>-</v>
      </c>
      <c r="BU6" s="35">
        <f t="shared" si="8"/>
        <v>62.12</v>
      </c>
      <c r="BV6" s="35" t="str">
        <f t="shared" si="8"/>
        <v>-</v>
      </c>
      <c r="BW6" s="35" t="str">
        <f t="shared" si="8"/>
        <v>-</v>
      </c>
      <c r="BX6" s="35" t="str">
        <f t="shared" si="8"/>
        <v>-</v>
      </c>
      <c r="BY6" s="35" t="str">
        <f t="shared" si="8"/>
        <v>-</v>
      </c>
      <c r="BZ6" s="35">
        <f t="shared" si="8"/>
        <v>71.84</v>
      </c>
      <c r="CA6" s="34" t="str">
        <f>IF(CA7="","",IF(CA7="-","【-】","【"&amp;SUBSTITUTE(TEXT(CA7,"#,##0.00"),"-","△")&amp;"】"))</f>
        <v>【74.17】</v>
      </c>
      <c r="CB6" s="35" t="str">
        <f>IF(CB7="",NA(),CB7)</f>
        <v>-</v>
      </c>
      <c r="CC6" s="35" t="str">
        <f t="shared" ref="CC6:CK6" si="9">IF(CC7="",NA(),CC7)</f>
        <v>-</v>
      </c>
      <c r="CD6" s="35" t="str">
        <f t="shared" si="9"/>
        <v>-</v>
      </c>
      <c r="CE6" s="35" t="str">
        <f t="shared" si="9"/>
        <v>-</v>
      </c>
      <c r="CF6" s="35">
        <f t="shared" si="9"/>
        <v>151.62</v>
      </c>
      <c r="CG6" s="35" t="str">
        <f t="shared" si="9"/>
        <v>-</v>
      </c>
      <c r="CH6" s="35" t="str">
        <f t="shared" si="9"/>
        <v>-</v>
      </c>
      <c r="CI6" s="35" t="str">
        <f t="shared" si="9"/>
        <v>-</v>
      </c>
      <c r="CJ6" s="35" t="str">
        <f t="shared" si="9"/>
        <v>-</v>
      </c>
      <c r="CK6" s="35">
        <f t="shared" si="9"/>
        <v>228.47</v>
      </c>
      <c r="CL6" s="34" t="str">
        <f>IF(CL7="","",IF(CL7="-","【-】","【"&amp;SUBSTITUTE(TEXT(CL7,"#,##0.00"),"-","△")&amp;"】"))</f>
        <v>【218.56】</v>
      </c>
      <c r="CM6" s="35" t="str">
        <f>IF(CM7="",NA(),CM7)</f>
        <v>-</v>
      </c>
      <c r="CN6" s="35" t="str">
        <f t="shared" ref="CN6:CV6" si="10">IF(CN7="",NA(),CN7)</f>
        <v>-</v>
      </c>
      <c r="CO6" s="35" t="str">
        <f t="shared" si="10"/>
        <v>-</v>
      </c>
      <c r="CP6" s="35" t="str">
        <f t="shared" si="10"/>
        <v>-</v>
      </c>
      <c r="CQ6" s="35">
        <f t="shared" si="10"/>
        <v>51.85</v>
      </c>
      <c r="CR6" s="35" t="str">
        <f t="shared" si="10"/>
        <v>-</v>
      </c>
      <c r="CS6" s="35" t="str">
        <f t="shared" si="10"/>
        <v>-</v>
      </c>
      <c r="CT6" s="35" t="str">
        <f t="shared" si="10"/>
        <v>-</v>
      </c>
      <c r="CU6" s="35" t="str">
        <f t="shared" si="10"/>
        <v>-</v>
      </c>
      <c r="CV6" s="35">
        <f t="shared" si="10"/>
        <v>42.47</v>
      </c>
      <c r="CW6" s="34" t="str">
        <f>IF(CW7="","",IF(CW7="-","【-】","【"&amp;SUBSTITUTE(TEXT(CW7,"#,##0.00"),"-","△")&amp;"】"))</f>
        <v>【42.86】</v>
      </c>
      <c r="CX6" s="35" t="str">
        <f>IF(CX7="",NA(),CX7)</f>
        <v>-</v>
      </c>
      <c r="CY6" s="35" t="str">
        <f t="shared" ref="CY6:DG6" si="11">IF(CY7="",NA(),CY7)</f>
        <v>-</v>
      </c>
      <c r="CZ6" s="35" t="str">
        <f t="shared" si="11"/>
        <v>-</v>
      </c>
      <c r="DA6" s="35" t="str">
        <f t="shared" si="11"/>
        <v>-</v>
      </c>
      <c r="DB6" s="35">
        <f t="shared" si="11"/>
        <v>92.97</v>
      </c>
      <c r="DC6" s="35" t="str">
        <f t="shared" si="11"/>
        <v>-</v>
      </c>
      <c r="DD6" s="35" t="str">
        <f t="shared" si="11"/>
        <v>-</v>
      </c>
      <c r="DE6" s="35" t="str">
        <f t="shared" si="11"/>
        <v>-</v>
      </c>
      <c r="DF6" s="35" t="str">
        <f t="shared" si="11"/>
        <v>-</v>
      </c>
      <c r="DG6" s="35">
        <f t="shared" si="11"/>
        <v>83.75</v>
      </c>
      <c r="DH6" s="34" t="str">
        <f>IF(DH7="","",IF(DH7="-","【-】","【"&amp;SUBSTITUTE(TEXT(DH7,"#,##0.00"),"-","△")&amp;"】"))</f>
        <v>【84.20】</v>
      </c>
      <c r="DI6" s="35" t="str">
        <f>IF(DI7="",NA(),DI7)</f>
        <v>-</v>
      </c>
      <c r="DJ6" s="35" t="str">
        <f t="shared" ref="DJ6:DR6" si="12">IF(DJ7="",NA(),DJ7)</f>
        <v>-</v>
      </c>
      <c r="DK6" s="35" t="str">
        <f t="shared" si="12"/>
        <v>-</v>
      </c>
      <c r="DL6" s="35" t="str">
        <f t="shared" si="12"/>
        <v>-</v>
      </c>
      <c r="DM6" s="35">
        <f t="shared" si="12"/>
        <v>4.6500000000000004</v>
      </c>
      <c r="DN6" s="35" t="str">
        <f t="shared" si="12"/>
        <v>-</v>
      </c>
      <c r="DO6" s="35" t="str">
        <f t="shared" si="12"/>
        <v>-</v>
      </c>
      <c r="DP6" s="35" t="str">
        <f t="shared" si="12"/>
        <v>-</v>
      </c>
      <c r="DQ6" s="35" t="str">
        <f t="shared" si="12"/>
        <v>-</v>
      </c>
      <c r="DR6" s="35">
        <f t="shared" si="12"/>
        <v>24.68</v>
      </c>
      <c r="DS6" s="34" t="str">
        <f>IF(DS7="","",IF(DS7="-","【-】","【"&amp;SUBSTITUTE(TEXT(DS7,"#,##0.00"),"-","△")&amp;"】"))</f>
        <v>【25.37】</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5">
        <f t="shared" si="13"/>
        <v>8.6199999999999992</v>
      </c>
      <c r="ED6" s="34" t="str">
        <f>IF(ED7="","",IF(ED7="-","【-】","【"&amp;SUBSTITUTE(TEXT(ED7,"#,##0.00"),"-","△")&amp;"】"))</f>
        <v>【6.20】</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0.36</v>
      </c>
      <c r="EO6" s="34" t="str">
        <f>IF(EO7="","",IF(EO7="-","【-】","【"&amp;SUBSTITUTE(TEXT(EO7,"#,##0.00"),"-","△")&amp;"】"))</f>
        <v>【0.28】</v>
      </c>
    </row>
    <row r="7" spans="1:148" s="36" customFormat="1" x14ac:dyDescent="0.15">
      <c r="A7" s="28"/>
      <c r="B7" s="37">
        <v>2019</v>
      </c>
      <c r="C7" s="37">
        <v>222232</v>
      </c>
      <c r="D7" s="37">
        <v>46</v>
      </c>
      <c r="E7" s="37">
        <v>17</v>
      </c>
      <c r="F7" s="37">
        <v>4</v>
      </c>
      <c r="G7" s="37">
        <v>0</v>
      </c>
      <c r="H7" s="37" t="s">
        <v>96</v>
      </c>
      <c r="I7" s="37" t="s">
        <v>97</v>
      </c>
      <c r="J7" s="37" t="s">
        <v>98</v>
      </c>
      <c r="K7" s="37" t="s">
        <v>99</v>
      </c>
      <c r="L7" s="37" t="s">
        <v>100</v>
      </c>
      <c r="M7" s="37" t="s">
        <v>101</v>
      </c>
      <c r="N7" s="38" t="s">
        <v>102</v>
      </c>
      <c r="O7" s="38">
        <v>80.86</v>
      </c>
      <c r="P7" s="38">
        <v>21.92</v>
      </c>
      <c r="Q7" s="38">
        <v>93.34</v>
      </c>
      <c r="R7" s="38">
        <v>1760</v>
      </c>
      <c r="S7" s="38">
        <v>32305</v>
      </c>
      <c r="T7" s="38">
        <v>65.56</v>
      </c>
      <c r="U7" s="38">
        <v>492.75</v>
      </c>
      <c r="V7" s="38">
        <v>7029</v>
      </c>
      <c r="W7" s="38">
        <v>4.6399999999999997</v>
      </c>
      <c r="X7" s="38">
        <v>1514.87</v>
      </c>
      <c r="Y7" s="38" t="s">
        <v>102</v>
      </c>
      <c r="Z7" s="38" t="s">
        <v>102</v>
      </c>
      <c r="AA7" s="38" t="s">
        <v>102</v>
      </c>
      <c r="AB7" s="38" t="s">
        <v>102</v>
      </c>
      <c r="AC7" s="38">
        <v>110.2</v>
      </c>
      <c r="AD7" s="38" t="s">
        <v>102</v>
      </c>
      <c r="AE7" s="38" t="s">
        <v>102</v>
      </c>
      <c r="AF7" s="38" t="s">
        <v>102</v>
      </c>
      <c r="AG7" s="38" t="s">
        <v>102</v>
      </c>
      <c r="AH7" s="38">
        <v>102.73</v>
      </c>
      <c r="AI7" s="38">
        <v>102.87</v>
      </c>
      <c r="AJ7" s="38" t="s">
        <v>102</v>
      </c>
      <c r="AK7" s="38" t="s">
        <v>102</v>
      </c>
      <c r="AL7" s="38" t="s">
        <v>102</v>
      </c>
      <c r="AM7" s="38" t="s">
        <v>102</v>
      </c>
      <c r="AN7" s="38">
        <v>0</v>
      </c>
      <c r="AO7" s="38" t="s">
        <v>102</v>
      </c>
      <c r="AP7" s="38" t="s">
        <v>102</v>
      </c>
      <c r="AQ7" s="38" t="s">
        <v>102</v>
      </c>
      <c r="AR7" s="38" t="s">
        <v>102</v>
      </c>
      <c r="AS7" s="38">
        <v>94.97</v>
      </c>
      <c r="AT7" s="38">
        <v>76.63</v>
      </c>
      <c r="AU7" s="38" t="s">
        <v>102</v>
      </c>
      <c r="AV7" s="38" t="s">
        <v>102</v>
      </c>
      <c r="AW7" s="38" t="s">
        <v>102</v>
      </c>
      <c r="AX7" s="38" t="s">
        <v>102</v>
      </c>
      <c r="AY7" s="38">
        <v>116.03</v>
      </c>
      <c r="AZ7" s="38" t="s">
        <v>102</v>
      </c>
      <c r="BA7" s="38" t="s">
        <v>102</v>
      </c>
      <c r="BB7" s="38" t="s">
        <v>102</v>
      </c>
      <c r="BC7" s="38" t="s">
        <v>102</v>
      </c>
      <c r="BD7" s="38">
        <v>47.72</v>
      </c>
      <c r="BE7" s="38">
        <v>49.61</v>
      </c>
      <c r="BF7" s="38" t="s">
        <v>102</v>
      </c>
      <c r="BG7" s="38" t="s">
        <v>102</v>
      </c>
      <c r="BH7" s="38" t="s">
        <v>102</v>
      </c>
      <c r="BI7" s="38" t="s">
        <v>102</v>
      </c>
      <c r="BJ7" s="38">
        <v>1399.81</v>
      </c>
      <c r="BK7" s="38" t="s">
        <v>102</v>
      </c>
      <c r="BL7" s="38" t="s">
        <v>102</v>
      </c>
      <c r="BM7" s="38" t="s">
        <v>102</v>
      </c>
      <c r="BN7" s="38" t="s">
        <v>102</v>
      </c>
      <c r="BO7" s="38">
        <v>1206.79</v>
      </c>
      <c r="BP7" s="38">
        <v>1218.7</v>
      </c>
      <c r="BQ7" s="38" t="s">
        <v>102</v>
      </c>
      <c r="BR7" s="38" t="s">
        <v>102</v>
      </c>
      <c r="BS7" s="38" t="s">
        <v>102</v>
      </c>
      <c r="BT7" s="38" t="s">
        <v>102</v>
      </c>
      <c r="BU7" s="38">
        <v>62.12</v>
      </c>
      <c r="BV7" s="38" t="s">
        <v>102</v>
      </c>
      <c r="BW7" s="38" t="s">
        <v>102</v>
      </c>
      <c r="BX7" s="38" t="s">
        <v>102</v>
      </c>
      <c r="BY7" s="38" t="s">
        <v>102</v>
      </c>
      <c r="BZ7" s="38">
        <v>71.84</v>
      </c>
      <c r="CA7" s="38">
        <v>74.17</v>
      </c>
      <c r="CB7" s="38" t="s">
        <v>102</v>
      </c>
      <c r="CC7" s="38" t="s">
        <v>102</v>
      </c>
      <c r="CD7" s="38" t="s">
        <v>102</v>
      </c>
      <c r="CE7" s="38" t="s">
        <v>102</v>
      </c>
      <c r="CF7" s="38">
        <v>151.62</v>
      </c>
      <c r="CG7" s="38" t="s">
        <v>102</v>
      </c>
      <c r="CH7" s="38" t="s">
        <v>102</v>
      </c>
      <c r="CI7" s="38" t="s">
        <v>102</v>
      </c>
      <c r="CJ7" s="38" t="s">
        <v>102</v>
      </c>
      <c r="CK7" s="38">
        <v>228.47</v>
      </c>
      <c r="CL7" s="38">
        <v>218.56</v>
      </c>
      <c r="CM7" s="38" t="s">
        <v>102</v>
      </c>
      <c r="CN7" s="38" t="s">
        <v>102</v>
      </c>
      <c r="CO7" s="38" t="s">
        <v>102</v>
      </c>
      <c r="CP7" s="38" t="s">
        <v>102</v>
      </c>
      <c r="CQ7" s="38">
        <v>51.85</v>
      </c>
      <c r="CR7" s="38" t="s">
        <v>102</v>
      </c>
      <c r="CS7" s="38" t="s">
        <v>102</v>
      </c>
      <c r="CT7" s="38" t="s">
        <v>102</v>
      </c>
      <c r="CU7" s="38" t="s">
        <v>102</v>
      </c>
      <c r="CV7" s="38">
        <v>42.47</v>
      </c>
      <c r="CW7" s="38">
        <v>42.86</v>
      </c>
      <c r="CX7" s="38" t="s">
        <v>102</v>
      </c>
      <c r="CY7" s="38" t="s">
        <v>102</v>
      </c>
      <c r="CZ7" s="38" t="s">
        <v>102</v>
      </c>
      <c r="DA7" s="38" t="s">
        <v>102</v>
      </c>
      <c r="DB7" s="38">
        <v>92.97</v>
      </c>
      <c r="DC7" s="38" t="s">
        <v>102</v>
      </c>
      <c r="DD7" s="38" t="s">
        <v>102</v>
      </c>
      <c r="DE7" s="38" t="s">
        <v>102</v>
      </c>
      <c r="DF7" s="38" t="s">
        <v>102</v>
      </c>
      <c r="DG7" s="38">
        <v>83.75</v>
      </c>
      <c r="DH7" s="38">
        <v>84.2</v>
      </c>
      <c r="DI7" s="38" t="s">
        <v>102</v>
      </c>
      <c r="DJ7" s="38" t="s">
        <v>102</v>
      </c>
      <c r="DK7" s="38" t="s">
        <v>102</v>
      </c>
      <c r="DL7" s="38" t="s">
        <v>102</v>
      </c>
      <c r="DM7" s="38">
        <v>4.6500000000000004</v>
      </c>
      <c r="DN7" s="38" t="s">
        <v>102</v>
      </c>
      <c r="DO7" s="38" t="s">
        <v>102</v>
      </c>
      <c r="DP7" s="38" t="s">
        <v>102</v>
      </c>
      <c r="DQ7" s="38" t="s">
        <v>102</v>
      </c>
      <c r="DR7" s="38">
        <v>24.68</v>
      </c>
      <c r="DS7" s="38">
        <v>25.37</v>
      </c>
      <c r="DT7" s="38" t="s">
        <v>102</v>
      </c>
      <c r="DU7" s="38" t="s">
        <v>102</v>
      </c>
      <c r="DV7" s="38" t="s">
        <v>102</v>
      </c>
      <c r="DW7" s="38" t="s">
        <v>102</v>
      </c>
      <c r="DX7" s="38">
        <v>0</v>
      </c>
      <c r="DY7" s="38" t="s">
        <v>102</v>
      </c>
      <c r="DZ7" s="38" t="s">
        <v>102</v>
      </c>
      <c r="EA7" s="38" t="s">
        <v>102</v>
      </c>
      <c r="EB7" s="38" t="s">
        <v>102</v>
      </c>
      <c r="EC7" s="38">
        <v>8.6199999999999992</v>
      </c>
      <c r="ED7" s="38">
        <v>6.2</v>
      </c>
      <c r="EE7" s="38" t="s">
        <v>102</v>
      </c>
      <c r="EF7" s="38" t="s">
        <v>102</v>
      </c>
      <c r="EG7" s="38" t="s">
        <v>102</v>
      </c>
      <c r="EH7" s="38" t="s">
        <v>102</v>
      </c>
      <c r="EI7" s="38">
        <v>0</v>
      </c>
      <c r="EJ7" s="38" t="s">
        <v>102</v>
      </c>
      <c r="EK7" s="38" t="s">
        <v>102</v>
      </c>
      <c r="EL7" s="38" t="s">
        <v>102</v>
      </c>
      <c r="EM7" s="38" t="s">
        <v>102</v>
      </c>
      <c r="EN7" s="38">
        <v>0.36</v>
      </c>
      <c r="EO7" s="38">
        <v>0.28000000000000003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111</v>
      </c>
      <c r="D13" t="s">
        <v>111</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増田　干城</cp:lastModifiedBy>
  <cp:lastPrinted>2021-01-25T06:46:25Z</cp:lastPrinted>
  <dcterms:created xsi:type="dcterms:W3CDTF">2020-12-04T02:33:14Z</dcterms:created>
  <dcterms:modified xsi:type="dcterms:W3CDTF">2021-01-25T06:49:46Z</dcterms:modified>
  <cp:category/>
</cp:coreProperties>
</file>