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ji.m\Desktop\公営企業に係る「経営比較分析表」の公表について\"/>
    </mc:Choice>
  </mc:AlternateContent>
  <workbookProtection workbookAlgorithmName="SHA-512" workbookHashValue="qGo48QsfraoncVwQXyVCAFzKGVn6foNRby72Feuy7QX09YDRhkz1RhnwsVc3SYBMGo1Xa6DLHVtpAQkMvsgLJw==" workbookSaltValue="F/S+lAT4l9S2aaspmdKpCw==" workbookSpinCount="100000" lockStructure="1"/>
  <bookViews>
    <workbookView xWindow="0" yWindow="0" windowWidth="24000" windowHeight="954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<sst xmlns="http://schemas.openxmlformats.org/spreadsheetml/2006/main" count="228" uniqueCount="114">
  <si>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</si>
  <si>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</si>
  <si>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</si>
  <si>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</si>
  <si>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</si>
  <si>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</si>
  <si>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</si>
  <si>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</si>
  <si>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</si>
  <si>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</si>
  <si>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</si>
  <si>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</si>
  <si>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</si>
  <si>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</si>
  <si>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</si>
  <si>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</si>
  <si>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</si>
  <si>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</si>
  <si>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</si>
  <si>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</si>
  <si>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</si>
  <si>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</si>
  <si>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</si>
  <si>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</si>
  <si>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</si>
  <si>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</si>
  <si>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</si>
  <si>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</si>
  <si>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</si>
  <si>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</si>
  <si>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</si>
  <si>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</si>
  <si>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</si>
  <si>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</si>
  <si>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</si>
  <si>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</si>
  <si>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</si>
  <si>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</si>
  <si>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</si>
  <si>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</si>
  <si>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</si>
  <si>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</si>
  <si>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</si>
  <si>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</si>
  <si>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</si>
  <si>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</si>
  <si>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</si>
  <si>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</si>
  <si>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</si>
  <si>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</si>
  <si>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</si>
  <si>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</si>
  <si>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</si>
  <si>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</si>
  <si>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</si>
  <si>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</si>
  <si>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</si>
  <si>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</si>
  <si>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</si>
  <si>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</si>
  <si>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</si>
  <si>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</si>
  <si>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</si>
  <si>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</si>
  <si>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</si>
  <si>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</si>
  <si>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</si>
  <si>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</si>
  <si>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</si>
  <si>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</si>
  <si>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</si>
  <si>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</si>
  <si>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</si>
  <si>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</si>
  <si>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</si>
  <si>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</si>
  <si>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</si>
  <si>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</si>
  <si>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</si>
  <si>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</si>
  <si>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</si>
  <si>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</si>
  <si>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</si>
  <si>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</si>
  <si>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</si>
  <si>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</si>
  <si>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</si>
  <si>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</si>
  <si>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</si>
  <si>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</si>
  <si>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</si>
  <si>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</si>
  <si>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</si>
  <si>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御前崎市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</si>
  <si>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</si>
  <si>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</si>
  <si>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</si>
  <si>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</si>
  <si>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</si>
  <si>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</si>
  <si>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</si>
  <si>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</si>
  <si>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</si>
  <si>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</si>
  <si>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</si>
  <si>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</si>
  <si>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</si>
  <si>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</si>
  <si>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</si>
  <si>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</si>
  <si>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</si>
  <si>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
　平成30年度に策定した老朽管更新計画に基づき、適切に老朽管の更新を行っているため、管路経年化率が低く、有収率が高くなっている。
　また、管路工事の件数が減少し、かつ、新設管の割合が多かったため、管路更新率が低くなっている。</t>
    <rPh sb="75" eb="77">
      <t>ケンスウ</t>
    </rPh>
    <rPh sb="78" eb="80">
      <t>ゲンショウ</t>
    </rPh>
    <phoneticPr fontId="4"/>
  </si>
  <si>
    <t xml:space="preserve">
　地方公営企業の特別会計におけるその経費は、その経営に伴う収入をもって充てることが原則であり、現在の供給単価から給水原価を差し引いた損金は、早急に改善すべき点である。当面の間は、自己資金の活用により、単年度決算での純損失は生じない見込みであるが、健全経営とは言えず、料金改定を含めた経営の見直しをする必要がある。
　そこで、令和３年度に上下水道料金等審議会を設置し、適正料金の検討を図り経営の見直しをする。</t>
    <rPh sb="163" eb="165">
      <t>レイワ</t>
    </rPh>
    <rPh sb="166" eb="168">
      <t>ネンド</t>
    </rPh>
    <rPh sb="169" eb="171">
      <t>ジョウゲ</t>
    </rPh>
    <rPh sb="171" eb="173">
      <t>スイドウ</t>
    </rPh>
    <rPh sb="173" eb="175">
      <t>リョウキン</t>
    </rPh>
    <rPh sb="175" eb="176">
      <t>トウ</t>
    </rPh>
    <rPh sb="176" eb="179">
      <t>シンギカイ</t>
    </rPh>
    <rPh sb="180" eb="182">
      <t>セッチ</t>
    </rPh>
    <rPh sb="184" eb="186">
      <t>テキセイ</t>
    </rPh>
    <rPh sb="186" eb="188">
      <t>リョウキン</t>
    </rPh>
    <rPh sb="189" eb="191">
      <t>ケントウ</t>
    </rPh>
    <rPh sb="192" eb="193">
      <t>ハカ</t>
    </rPh>
    <rPh sb="194" eb="196">
      <t>ケイエイ</t>
    </rPh>
    <rPh sb="197" eb="199">
      <t>ミナオ</t>
    </rPh>
    <phoneticPr fontId="4"/>
  </si>
  <si>
    <t xml:space="preserve">
　一般会計からの繰入金により、類似団体と比較して低価格で水を供給している。その結果、経常収支比率・料金回収率ともに低くなっている。現状は、給水にかかる費用が料金収入で賄い切れておらず、独立採算による経営が成されていないため、累積欠損金は無いものの不健全な経営状況である。
　また、将来の更新需要等に備えるため、建設改良費を減額し企債充当率を引き上げたことにより、現金が増加し流動比率が高くなった。</t>
    <rPh sb="141" eb="143">
      <t>ショウライ</t>
    </rPh>
    <rPh sb="144" eb="146">
      <t>コウシン</t>
    </rPh>
    <rPh sb="146" eb="148">
      <t>ジュヨウ</t>
    </rPh>
    <rPh sb="148" eb="149">
      <t>トウ</t>
    </rPh>
    <rPh sb="150" eb="151">
      <t>ソナ</t>
    </rPh>
    <rPh sb="156" eb="158">
      <t>ケンセツ</t>
    </rPh>
    <rPh sb="158" eb="160">
      <t>カイリョウ</t>
    </rPh>
    <rPh sb="160" eb="161">
      <t>ヒ</t>
    </rPh>
    <rPh sb="162" eb="164">
      <t>ゲンガク</t>
    </rPh>
    <rPh sb="166" eb="167">
      <t>サイ</t>
    </rPh>
    <rPh sb="167" eb="169">
      <t>ジュウトウ</t>
    </rPh>
    <rPh sb="169" eb="170">
      <t>リツ</t>
    </rPh>
    <rPh sb="171" eb="172">
      <t>ヒ</t>
    </rPh>
    <rPh sb="173" eb="174">
      <t>ア</t>
    </rPh>
    <rPh sb="182" eb="184">
      <t>ゲンキン</t>
    </rPh>
    <rPh sb="185" eb="187">
      <t>ゾウカ</t>
    </rPh>
    <rPh sb="188" eb="190">
      <t>リュウドウ</t>
    </rPh>
    <rPh sb="190" eb="192">
      <t>ヒリツ</t>
    </rPh>
    <rPh sb="193" eb="194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</si>
</sst>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0.82</c:v>
                </c:pt>
                <c:pt idx="2">
                  <c:v>0.88</c:v>
                </c:pt>
                <c:pt idx="3">
                  <c:v>0.28999999999999998</c:v>
                </c:pt>
                <c:pt idx="4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6-4302-B0F1-F765EA9C5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0.61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6-4302-B0F1-F765EA9C5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74.58</c:v>
                </c:pt>
                <c:pt idx="1">
                  <c:v>74.92</c:v>
                </c:pt>
                <c:pt idx="2">
                  <c:v>75.44</c:v>
                </c:pt>
                <c:pt idx="3">
                  <c:v>74.22</c:v>
                </c:pt>
                <c:pt idx="4">
                  <c:v>72.37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1-4E01-9CB9-4A94659A3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59.01</c:v>
                </c:pt>
                <c:pt idx="2">
                  <c:v>60.03</c:v>
                </c:pt>
                <c:pt idx="3">
                  <c:v>59.74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1-4E01-9CB9-4A94659A3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91.18</c:v>
                </c:pt>
                <c:pt idx="1">
                  <c:v>91.92</c:v>
                </c:pt>
                <c:pt idx="2">
                  <c:v>91.38</c:v>
                </c:pt>
                <c:pt idx="3">
                  <c:v>92.38</c:v>
                </c:pt>
                <c:pt idx="4">
                  <c:v>91.78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C-4A02-BC0C-B17DD8989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85.26</c:v>
                </c:pt>
                <c:pt idx="1">
                  <c:v>85.37</c:v>
                </c:pt>
                <c:pt idx="2">
                  <c:v>84.81</c:v>
                </c:pt>
                <c:pt idx="3">
                  <c:v>84.8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AC-4A02-BC0C-B17DD8989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105.65</c:v>
                </c:pt>
                <c:pt idx="4">
                  <c:v>103.23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6-4AD3-A43D-28D17F692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109.64</c:v>
                </c:pt>
                <c:pt idx="1">
                  <c:v>110.95</c:v>
                </c:pt>
                <c:pt idx="2">
                  <c:v>110.68</c:v>
                </c:pt>
                <c:pt idx="3">
                  <c:v>110.66</c:v>
                </c:pt>
                <c:pt idx="4">
                  <c:v>109.01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6-4AD3-A43D-28D17F692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40.67</c:v>
                </c:pt>
                <c:pt idx="1">
                  <c:v>41.4</c:v>
                </c:pt>
                <c:pt idx="2">
                  <c:v>42.91</c:v>
                </c:pt>
                <c:pt idx="3">
                  <c:v>44.04</c:v>
                </c:pt>
                <c:pt idx="4">
                  <c:v>45.79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5-447C-A619-CCFFC4571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45.75</c:v>
                </c:pt>
                <c:pt idx="1">
                  <c:v>46.9</c:v>
                </c:pt>
                <c:pt idx="2">
                  <c:v>47.28</c:v>
                </c:pt>
                <c:pt idx="3">
                  <c:v>47.66</c:v>
                </c:pt>
                <c:pt idx="4">
                  <c:v>48.17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5-447C-A619-CCFFC4571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0.45</c:v>
                </c:pt>
                <c:pt idx="1">
                  <c:v>0.47</c:v>
                </c:pt>
                <c:pt idx="2">
                  <c:v>0.16</c:v>
                </c:pt>
                <c:pt idx="3">
                  <c:v>0.2</c:v>
                </c:pt>
                <c:pt idx="4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7-4182-B687-DB2F35FB9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10.54</c:v>
                </c:pt>
                <c:pt idx="1">
                  <c:v>12.03</c:v>
                </c:pt>
                <c:pt idx="2">
                  <c:v>12.19</c:v>
                </c:pt>
                <c:pt idx="3">
                  <c:v>15.1</c:v>
                </c:pt>
                <c:pt idx="4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7-4182-B687-DB2F35FB9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8-48FD-B6FD-6C27EBE8B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3.62</c:v>
                </c:pt>
                <c:pt idx="1">
                  <c:v>3.91</c:v>
                </c:pt>
                <c:pt idx="2">
                  <c:v>3.56</c:v>
                </c:pt>
                <c:pt idx="3">
                  <c:v>2.74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8-48FD-B6FD-6C27EBE8B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407.45</c:v>
                </c:pt>
                <c:pt idx="1">
                  <c:v>455.81</c:v>
                </c:pt>
                <c:pt idx="2">
                  <c:v>285.62</c:v>
                </c:pt>
                <c:pt idx="3">
                  <c:v>598.23</c:v>
                </c:pt>
                <c:pt idx="4">
                  <c:v>855.77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4-453C-9299-A40594DFE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371.31</c:v>
                </c:pt>
                <c:pt idx="1">
                  <c:v>377.63</c:v>
                </c:pt>
                <c:pt idx="2">
                  <c:v>357.34</c:v>
                </c:pt>
                <c:pt idx="3">
                  <c:v>366.03</c:v>
                </c:pt>
                <c:pt idx="4">
                  <c:v>365.18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F4-453C-9299-A40594DFE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63.95</c:v>
                </c:pt>
                <c:pt idx="1">
                  <c:v>75.03</c:v>
                </c:pt>
                <c:pt idx="2">
                  <c:v>83.39</c:v>
                </c:pt>
                <c:pt idx="3">
                  <c:v>92.48</c:v>
                </c:pt>
                <c:pt idx="4">
                  <c:v>111.36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9-4E09-A1C7-7E34949B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373.09</c:v>
                </c:pt>
                <c:pt idx="1">
                  <c:v>364.71</c:v>
                </c:pt>
                <c:pt idx="2">
                  <c:v>373.69</c:v>
                </c:pt>
                <c:pt idx="3">
                  <c:v>370.12</c:v>
                </c:pt>
                <c:pt idx="4">
                  <c:v>371.65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9-4E09-A1C7-7E34949B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68.02</c:v>
                </c:pt>
                <c:pt idx="1">
                  <c:v>71.2</c:v>
                </c:pt>
                <c:pt idx="2">
                  <c:v>76.77</c:v>
                </c:pt>
                <c:pt idx="3">
                  <c:v>75.83</c:v>
                </c:pt>
                <c:pt idx="4">
                  <c:v>72.540000000000006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0-4B86-BB90-59A66F908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100.65</c:v>
                </c:pt>
                <c:pt idx="2">
                  <c:v>99.87</c:v>
                </c:pt>
                <c:pt idx="3">
                  <c:v>100.42</c:v>
                </c:pt>
                <c:pt idx="4">
                  <c:v>98.77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0-4B86-BB90-59A66F908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189.37</c:v>
                </c:pt>
                <c:pt idx="1">
                  <c:v>181.21</c:v>
                </c:pt>
                <c:pt idx="2">
                  <c:v>168.34</c:v>
                </c:pt>
                <c:pt idx="3">
                  <c:v>170.54</c:v>
                </c:pt>
                <c:pt idx="4">
                  <c:v>177.8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C-4690-AEAD-FC65CBA27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171.15</c:v>
                </c:pt>
                <c:pt idx="1">
                  <c:v>170.19</c:v>
                </c:pt>
                <c:pt idx="2">
                  <c:v>171.81</c:v>
                </c:pt>
                <c:pt idx="3">
                  <c:v>171.67</c:v>
                </c:pt>
                <c:pt idx="4">
                  <c:v>173.67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C-4690-AEAD-FC65CBA27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55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静岡県　御前崎市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32305</v>
      </c>
      <c r="AM8" s="71"/>
      <c r="AN8" s="71"/>
      <c r="AO8" s="71"/>
      <c r="AP8" s="71"/>
      <c r="AQ8" s="71"/>
      <c r="AR8" s="71"/>
      <c r="AS8" s="71"/>
      <c r="AT8" s="67">
        <f>データ!$S$6</f>
        <v>65.56</v>
      </c>
      <c r="AU8" s="68"/>
      <c r="AV8" s="68"/>
      <c r="AW8" s="68"/>
      <c r="AX8" s="68"/>
      <c r="AY8" s="68"/>
      <c r="AZ8" s="68"/>
      <c r="BA8" s="68"/>
      <c r="BB8" s="70">
        <f>データ!$T$6</f>
        <v>492.75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91.95</v>
      </c>
      <c r="J10" s="68"/>
      <c r="K10" s="68"/>
      <c r="L10" s="68"/>
      <c r="M10" s="68"/>
      <c r="N10" s="68"/>
      <c r="O10" s="69"/>
      <c r="P10" s="70">
        <f>データ!$P$6</f>
        <v>99.88</v>
      </c>
      <c r="Q10" s="70"/>
      <c r="R10" s="70"/>
      <c r="S10" s="70"/>
      <c r="T10" s="70"/>
      <c r="U10" s="70"/>
      <c r="V10" s="70"/>
      <c r="W10" s="71">
        <f>データ!$Q$6</f>
        <v>2420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32509</v>
      </c>
      <c r="AM10" s="71"/>
      <c r="AN10" s="71"/>
      <c r="AO10" s="71"/>
      <c r="AP10" s="71"/>
      <c r="AQ10" s="71"/>
      <c r="AR10" s="71"/>
      <c r="AS10" s="71"/>
      <c r="AT10" s="67">
        <f>データ!$V$6</f>
        <v>47.76</v>
      </c>
      <c r="AU10" s="68"/>
      <c r="AV10" s="68"/>
      <c r="AW10" s="68"/>
      <c r="AX10" s="68"/>
      <c r="AY10" s="68"/>
      <c r="AZ10" s="68"/>
      <c r="BA10" s="68"/>
      <c r="BB10" s="70">
        <f>データ!$W$6</f>
        <v>680.67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113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LNLWf/oebYHdfIYcq1mMsDJLSZwR1hJWblgDD4E9SoQBZq2CUhcVWY/TjLcS+aWPe5RKZH47vXzgj8agHDnhGQ==" saltValue="6mX67gWWqhABYFHbRA6hT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222232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静岡県　御前崎市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91.95</v>
      </c>
      <c r="P6" s="35">
        <f t="shared" si="3"/>
        <v>99.88</v>
      </c>
      <c r="Q6" s="35">
        <f t="shared" si="3"/>
        <v>2420</v>
      </c>
      <c r="R6" s="35">
        <f t="shared" si="3"/>
        <v>32305</v>
      </c>
      <c r="S6" s="35">
        <f t="shared" si="3"/>
        <v>65.56</v>
      </c>
      <c r="T6" s="35">
        <f t="shared" si="3"/>
        <v>492.75</v>
      </c>
      <c r="U6" s="35">
        <f t="shared" si="3"/>
        <v>32509</v>
      </c>
      <c r="V6" s="35">
        <f t="shared" si="3"/>
        <v>47.76</v>
      </c>
      <c r="W6" s="35">
        <f t="shared" si="3"/>
        <v>680.67</v>
      </c>
      <c r="X6" s="36">
        <f>IF(X7="",NA(),X7)</f>
        <v>100</v>
      </c>
      <c r="Y6" s="36">
        <f t="shared" ref="Y6:AG6" si="4">IF(Y7="",NA(),Y7)</f>
        <v>100</v>
      </c>
      <c r="Z6" s="36">
        <f t="shared" si="4"/>
        <v>100</v>
      </c>
      <c r="AA6" s="36">
        <f t="shared" si="4"/>
        <v>105.65</v>
      </c>
      <c r="AB6" s="36">
        <f t="shared" si="4"/>
        <v>103.23</v>
      </c>
      <c r="AC6" s="36">
        <f t="shared" si="4"/>
        <v>109.64</v>
      </c>
      <c r="AD6" s="36">
        <f t="shared" si="4"/>
        <v>110.95</v>
      </c>
      <c r="AE6" s="36">
        <f t="shared" si="4"/>
        <v>110.68</v>
      </c>
      <c r="AF6" s="36">
        <f t="shared" si="4"/>
        <v>110.66</v>
      </c>
      <c r="AG6" s="36">
        <f t="shared" si="4"/>
        <v>109.01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3.62</v>
      </c>
      <c r="AO6" s="36">
        <f t="shared" si="5"/>
        <v>3.91</v>
      </c>
      <c r="AP6" s="36">
        <f t="shared" si="5"/>
        <v>3.56</v>
      </c>
      <c r="AQ6" s="36">
        <f t="shared" si="5"/>
        <v>2.74</v>
      </c>
      <c r="AR6" s="36">
        <f t="shared" si="5"/>
        <v>3.7</v>
      </c>
      <c r="AS6" s="35" t="str">
        <f>IF(AS7="","",IF(AS7="-","【-】","【"&amp;SUBSTITUTE(TEXT(AS7,"#,##0.00"),"-","△")&amp;"】"))</f>
        <v>【1.08】</v>
      </c>
      <c r="AT6" s="36">
        <f>IF(AT7="",NA(),AT7)</f>
        <v>407.45</v>
      </c>
      <c r="AU6" s="36">
        <f t="shared" ref="AU6:BC6" si="6">IF(AU7="",NA(),AU7)</f>
        <v>455.81</v>
      </c>
      <c r="AV6" s="36">
        <f t="shared" si="6"/>
        <v>285.62</v>
      </c>
      <c r="AW6" s="36">
        <f t="shared" si="6"/>
        <v>598.23</v>
      </c>
      <c r="AX6" s="36">
        <f t="shared" si="6"/>
        <v>855.77</v>
      </c>
      <c r="AY6" s="36">
        <f t="shared" si="6"/>
        <v>371.31</v>
      </c>
      <c r="AZ6" s="36">
        <f t="shared" si="6"/>
        <v>377.63</v>
      </c>
      <c r="BA6" s="36">
        <f t="shared" si="6"/>
        <v>357.34</v>
      </c>
      <c r="BB6" s="36">
        <f t="shared" si="6"/>
        <v>366.03</v>
      </c>
      <c r="BC6" s="36">
        <f t="shared" si="6"/>
        <v>365.18</v>
      </c>
      <c r="BD6" s="35" t="str">
        <f>IF(BD7="","",IF(BD7="-","【-】","【"&amp;SUBSTITUTE(TEXT(BD7,"#,##0.00"),"-","△")&amp;"】"))</f>
        <v>【264.97】</v>
      </c>
      <c r="BE6" s="36">
        <f>IF(BE7="",NA(),BE7)</f>
        <v>63.95</v>
      </c>
      <c r="BF6" s="36">
        <f t="shared" ref="BF6:BN6" si="7">IF(BF7="",NA(),BF7)</f>
        <v>75.03</v>
      </c>
      <c r="BG6" s="36">
        <f t="shared" si="7"/>
        <v>83.39</v>
      </c>
      <c r="BH6" s="36">
        <f t="shared" si="7"/>
        <v>92.48</v>
      </c>
      <c r="BI6" s="36">
        <f t="shared" si="7"/>
        <v>111.36</v>
      </c>
      <c r="BJ6" s="36">
        <f t="shared" si="7"/>
        <v>373.09</v>
      </c>
      <c r="BK6" s="36">
        <f t="shared" si="7"/>
        <v>364.71</v>
      </c>
      <c r="BL6" s="36">
        <f t="shared" si="7"/>
        <v>373.69</v>
      </c>
      <c r="BM6" s="36">
        <f t="shared" si="7"/>
        <v>370.12</v>
      </c>
      <c r="BN6" s="36">
        <f t="shared" si="7"/>
        <v>371.65</v>
      </c>
      <c r="BO6" s="35" t="str">
        <f>IF(BO7="","",IF(BO7="-","【-】","【"&amp;SUBSTITUTE(TEXT(BO7,"#,##0.00"),"-","△")&amp;"】"))</f>
        <v>【266.61】</v>
      </c>
      <c r="BP6" s="36">
        <f>IF(BP7="",NA(),BP7)</f>
        <v>68.02</v>
      </c>
      <c r="BQ6" s="36">
        <f t="shared" ref="BQ6:BY6" si="8">IF(BQ7="",NA(),BQ7)</f>
        <v>71.2</v>
      </c>
      <c r="BR6" s="36">
        <f t="shared" si="8"/>
        <v>76.77</v>
      </c>
      <c r="BS6" s="36">
        <f t="shared" si="8"/>
        <v>75.83</v>
      </c>
      <c r="BT6" s="36">
        <f t="shared" si="8"/>
        <v>72.540000000000006</v>
      </c>
      <c r="BU6" s="36">
        <f t="shared" si="8"/>
        <v>99.99</v>
      </c>
      <c r="BV6" s="36">
        <f t="shared" si="8"/>
        <v>100.65</v>
      </c>
      <c r="BW6" s="36">
        <f t="shared" si="8"/>
        <v>99.87</v>
      </c>
      <c r="BX6" s="36">
        <f t="shared" si="8"/>
        <v>100.42</v>
      </c>
      <c r="BY6" s="36">
        <f t="shared" si="8"/>
        <v>98.77</v>
      </c>
      <c r="BZ6" s="35" t="str">
        <f>IF(BZ7="","",IF(BZ7="-","【-】","【"&amp;SUBSTITUTE(TEXT(BZ7,"#,##0.00"),"-","△")&amp;"】"))</f>
        <v>【103.24】</v>
      </c>
      <c r="CA6" s="36">
        <f>IF(CA7="",NA(),CA7)</f>
        <v>189.37</v>
      </c>
      <c r="CB6" s="36">
        <f t="shared" ref="CB6:CJ6" si="9">IF(CB7="",NA(),CB7)</f>
        <v>181.21</v>
      </c>
      <c r="CC6" s="36">
        <f t="shared" si="9"/>
        <v>168.34</v>
      </c>
      <c r="CD6" s="36">
        <f t="shared" si="9"/>
        <v>170.54</v>
      </c>
      <c r="CE6" s="36">
        <f t="shared" si="9"/>
        <v>177.8</v>
      </c>
      <c r="CF6" s="36">
        <f t="shared" si="9"/>
        <v>171.15</v>
      </c>
      <c r="CG6" s="36">
        <f t="shared" si="9"/>
        <v>170.19</v>
      </c>
      <c r="CH6" s="36">
        <f t="shared" si="9"/>
        <v>171.81</v>
      </c>
      <c r="CI6" s="36">
        <f t="shared" si="9"/>
        <v>171.67</v>
      </c>
      <c r="CJ6" s="36">
        <f t="shared" si="9"/>
        <v>173.67</v>
      </c>
      <c r="CK6" s="35" t="str">
        <f>IF(CK7="","",IF(CK7="-","【-】","【"&amp;SUBSTITUTE(TEXT(CK7,"#,##0.00"),"-","△")&amp;"】"))</f>
        <v>【168.38】</v>
      </c>
      <c r="CL6" s="36">
        <f>IF(CL7="",NA(),CL7)</f>
        <v>74.58</v>
      </c>
      <c r="CM6" s="36">
        <f t="shared" ref="CM6:CU6" si="10">IF(CM7="",NA(),CM7)</f>
        <v>74.92</v>
      </c>
      <c r="CN6" s="36">
        <f t="shared" si="10"/>
        <v>75.44</v>
      </c>
      <c r="CO6" s="36">
        <f t="shared" si="10"/>
        <v>74.22</v>
      </c>
      <c r="CP6" s="36">
        <f t="shared" si="10"/>
        <v>72.37</v>
      </c>
      <c r="CQ6" s="36">
        <f t="shared" si="10"/>
        <v>58.53</v>
      </c>
      <c r="CR6" s="36">
        <f t="shared" si="10"/>
        <v>59.01</v>
      </c>
      <c r="CS6" s="36">
        <f t="shared" si="10"/>
        <v>60.03</v>
      </c>
      <c r="CT6" s="36">
        <f t="shared" si="10"/>
        <v>59.74</v>
      </c>
      <c r="CU6" s="36">
        <f t="shared" si="10"/>
        <v>59.67</v>
      </c>
      <c r="CV6" s="35" t="str">
        <f>IF(CV7="","",IF(CV7="-","【-】","【"&amp;SUBSTITUTE(TEXT(CV7,"#,##0.00"),"-","△")&amp;"】"))</f>
        <v>【60.00】</v>
      </c>
      <c r="CW6" s="36">
        <f>IF(CW7="",NA(),CW7)</f>
        <v>91.18</v>
      </c>
      <c r="CX6" s="36">
        <f t="shared" ref="CX6:DF6" si="11">IF(CX7="",NA(),CX7)</f>
        <v>91.92</v>
      </c>
      <c r="CY6" s="36">
        <f t="shared" si="11"/>
        <v>91.38</v>
      </c>
      <c r="CZ6" s="36">
        <f t="shared" si="11"/>
        <v>92.38</v>
      </c>
      <c r="DA6" s="36">
        <f t="shared" si="11"/>
        <v>91.78</v>
      </c>
      <c r="DB6" s="36">
        <f t="shared" si="11"/>
        <v>85.26</v>
      </c>
      <c r="DC6" s="36">
        <f t="shared" si="11"/>
        <v>85.37</v>
      </c>
      <c r="DD6" s="36">
        <f t="shared" si="11"/>
        <v>84.81</v>
      </c>
      <c r="DE6" s="36">
        <f t="shared" si="11"/>
        <v>84.8</v>
      </c>
      <c r="DF6" s="36">
        <f t="shared" si="11"/>
        <v>84.6</v>
      </c>
      <c r="DG6" s="35" t="str">
        <f>IF(DG7="","",IF(DG7="-","【-】","【"&amp;SUBSTITUTE(TEXT(DG7,"#,##0.00"),"-","△")&amp;"】"))</f>
        <v>【89.80】</v>
      </c>
      <c r="DH6" s="36">
        <f>IF(DH7="",NA(),DH7)</f>
        <v>40.67</v>
      </c>
      <c r="DI6" s="36">
        <f t="shared" ref="DI6:DQ6" si="12">IF(DI7="",NA(),DI7)</f>
        <v>41.4</v>
      </c>
      <c r="DJ6" s="36">
        <f t="shared" si="12"/>
        <v>42.91</v>
      </c>
      <c r="DK6" s="36">
        <f t="shared" si="12"/>
        <v>44.04</v>
      </c>
      <c r="DL6" s="36">
        <f t="shared" si="12"/>
        <v>45.79</v>
      </c>
      <c r="DM6" s="36">
        <f t="shared" si="12"/>
        <v>45.75</v>
      </c>
      <c r="DN6" s="36">
        <f t="shared" si="12"/>
        <v>46.9</v>
      </c>
      <c r="DO6" s="36">
        <f t="shared" si="12"/>
        <v>47.28</v>
      </c>
      <c r="DP6" s="36">
        <f t="shared" si="12"/>
        <v>47.66</v>
      </c>
      <c r="DQ6" s="36">
        <f t="shared" si="12"/>
        <v>48.17</v>
      </c>
      <c r="DR6" s="35" t="str">
        <f>IF(DR7="","",IF(DR7="-","【-】","【"&amp;SUBSTITUTE(TEXT(DR7,"#,##0.00"),"-","△")&amp;"】"))</f>
        <v>【49.59】</v>
      </c>
      <c r="DS6" s="36">
        <f>IF(DS7="",NA(),DS7)</f>
        <v>0.45</v>
      </c>
      <c r="DT6" s="36">
        <f t="shared" ref="DT6:EB6" si="13">IF(DT7="",NA(),DT7)</f>
        <v>0.47</v>
      </c>
      <c r="DU6" s="36">
        <f t="shared" si="13"/>
        <v>0.16</v>
      </c>
      <c r="DV6" s="36">
        <f t="shared" si="13"/>
        <v>0.2</v>
      </c>
      <c r="DW6" s="36">
        <f t="shared" si="13"/>
        <v>0.51</v>
      </c>
      <c r="DX6" s="36">
        <f t="shared" si="13"/>
        <v>10.54</v>
      </c>
      <c r="DY6" s="36">
        <f t="shared" si="13"/>
        <v>12.03</v>
      </c>
      <c r="DZ6" s="36">
        <f t="shared" si="13"/>
        <v>12.19</v>
      </c>
      <c r="EA6" s="36">
        <f t="shared" si="13"/>
        <v>15.1</v>
      </c>
      <c r="EB6" s="36">
        <f t="shared" si="13"/>
        <v>17.12</v>
      </c>
      <c r="EC6" s="35" t="str">
        <f>IF(EC7="","",IF(EC7="-","【-】","【"&amp;SUBSTITUTE(TEXT(EC7,"#,##0.00"),"-","△")&amp;"】"))</f>
        <v>【19.44】</v>
      </c>
      <c r="ED6" s="36">
        <f>IF(ED7="",NA(),ED7)</f>
        <v>0.76</v>
      </c>
      <c r="EE6" s="36">
        <f t="shared" ref="EE6:EM6" si="14">IF(EE7="",NA(),EE7)</f>
        <v>0.82</v>
      </c>
      <c r="EF6" s="36">
        <f t="shared" si="14"/>
        <v>0.88</v>
      </c>
      <c r="EG6" s="36">
        <f t="shared" si="14"/>
        <v>0.28999999999999998</v>
      </c>
      <c r="EH6" s="36">
        <f t="shared" si="14"/>
        <v>0.14000000000000001</v>
      </c>
      <c r="EI6" s="36">
        <f t="shared" si="14"/>
        <v>0.56000000000000005</v>
      </c>
      <c r="EJ6" s="36">
        <f t="shared" si="14"/>
        <v>0.61</v>
      </c>
      <c r="EK6" s="36">
        <f t="shared" si="14"/>
        <v>0.51</v>
      </c>
      <c r="EL6" s="36">
        <f t="shared" si="14"/>
        <v>0.57999999999999996</v>
      </c>
      <c r="EM6" s="36">
        <f t="shared" si="14"/>
        <v>0.54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222232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91.95</v>
      </c>
      <c r="P7" s="39">
        <v>99.88</v>
      </c>
      <c r="Q7" s="39">
        <v>2420</v>
      </c>
      <c r="R7" s="39">
        <v>32305</v>
      </c>
      <c r="S7" s="39">
        <v>65.56</v>
      </c>
      <c r="T7" s="39">
        <v>492.75</v>
      </c>
      <c r="U7" s="39">
        <v>32509</v>
      </c>
      <c r="V7" s="39">
        <v>47.76</v>
      </c>
      <c r="W7" s="39">
        <v>680.67</v>
      </c>
      <c r="X7" s="39">
        <v>100</v>
      </c>
      <c r="Y7" s="39">
        <v>100</v>
      </c>
      <c r="Z7" s="39">
        <v>100</v>
      </c>
      <c r="AA7" s="39">
        <v>105.65</v>
      </c>
      <c r="AB7" s="39">
        <v>103.23</v>
      </c>
      <c r="AC7" s="39">
        <v>109.64</v>
      </c>
      <c r="AD7" s="39">
        <v>110.95</v>
      </c>
      <c r="AE7" s="39">
        <v>110.68</v>
      </c>
      <c r="AF7" s="39">
        <v>110.66</v>
      </c>
      <c r="AG7" s="39">
        <v>109.01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3.62</v>
      </c>
      <c r="AO7" s="39">
        <v>3.91</v>
      </c>
      <c r="AP7" s="39">
        <v>3.56</v>
      </c>
      <c r="AQ7" s="39">
        <v>2.74</v>
      </c>
      <c r="AR7" s="39">
        <v>3.7</v>
      </c>
      <c r="AS7" s="39">
        <v>1.08</v>
      </c>
      <c r="AT7" s="39">
        <v>407.45</v>
      </c>
      <c r="AU7" s="39">
        <v>455.81</v>
      </c>
      <c r="AV7" s="39">
        <v>285.62</v>
      </c>
      <c r="AW7" s="39">
        <v>598.23</v>
      </c>
      <c r="AX7" s="39">
        <v>855.77</v>
      </c>
      <c r="AY7" s="39">
        <v>371.31</v>
      </c>
      <c r="AZ7" s="39">
        <v>377.63</v>
      </c>
      <c r="BA7" s="39">
        <v>357.34</v>
      </c>
      <c r="BB7" s="39">
        <v>366.03</v>
      </c>
      <c r="BC7" s="39">
        <v>365.18</v>
      </c>
      <c r="BD7" s="39">
        <v>264.97000000000003</v>
      </c>
      <c r="BE7" s="39">
        <v>63.95</v>
      </c>
      <c r="BF7" s="39">
        <v>75.03</v>
      </c>
      <c r="BG7" s="39">
        <v>83.39</v>
      </c>
      <c r="BH7" s="39">
        <v>92.48</v>
      </c>
      <c r="BI7" s="39">
        <v>111.36</v>
      </c>
      <c r="BJ7" s="39">
        <v>373.09</v>
      </c>
      <c r="BK7" s="39">
        <v>364.71</v>
      </c>
      <c r="BL7" s="39">
        <v>373.69</v>
      </c>
      <c r="BM7" s="39">
        <v>370.12</v>
      </c>
      <c r="BN7" s="39">
        <v>371.65</v>
      </c>
      <c r="BO7" s="39">
        <v>266.61</v>
      </c>
      <c r="BP7" s="39">
        <v>68.02</v>
      </c>
      <c r="BQ7" s="39">
        <v>71.2</v>
      </c>
      <c r="BR7" s="39">
        <v>76.77</v>
      </c>
      <c r="BS7" s="39">
        <v>75.83</v>
      </c>
      <c r="BT7" s="39">
        <v>72.540000000000006</v>
      </c>
      <c r="BU7" s="39">
        <v>99.99</v>
      </c>
      <c r="BV7" s="39">
        <v>100.65</v>
      </c>
      <c r="BW7" s="39">
        <v>99.87</v>
      </c>
      <c r="BX7" s="39">
        <v>100.42</v>
      </c>
      <c r="BY7" s="39">
        <v>98.77</v>
      </c>
      <c r="BZ7" s="39">
        <v>103.24</v>
      </c>
      <c r="CA7" s="39">
        <v>189.37</v>
      </c>
      <c r="CB7" s="39">
        <v>181.21</v>
      </c>
      <c r="CC7" s="39">
        <v>168.34</v>
      </c>
      <c r="CD7" s="39">
        <v>170.54</v>
      </c>
      <c r="CE7" s="39">
        <v>177.8</v>
      </c>
      <c r="CF7" s="39">
        <v>171.15</v>
      </c>
      <c r="CG7" s="39">
        <v>170.19</v>
      </c>
      <c r="CH7" s="39">
        <v>171.81</v>
      </c>
      <c r="CI7" s="39">
        <v>171.67</v>
      </c>
      <c r="CJ7" s="39">
        <v>173.67</v>
      </c>
      <c r="CK7" s="39">
        <v>168.38</v>
      </c>
      <c r="CL7" s="39">
        <v>74.58</v>
      </c>
      <c r="CM7" s="39">
        <v>74.92</v>
      </c>
      <c r="CN7" s="39">
        <v>75.44</v>
      </c>
      <c r="CO7" s="39">
        <v>74.22</v>
      </c>
      <c r="CP7" s="39">
        <v>72.37</v>
      </c>
      <c r="CQ7" s="39">
        <v>58.53</v>
      </c>
      <c r="CR7" s="39">
        <v>59.01</v>
      </c>
      <c r="CS7" s="39">
        <v>60.03</v>
      </c>
      <c r="CT7" s="39">
        <v>59.74</v>
      </c>
      <c r="CU7" s="39">
        <v>59.67</v>
      </c>
      <c r="CV7" s="39">
        <v>60</v>
      </c>
      <c r="CW7" s="39">
        <v>91.18</v>
      </c>
      <c r="CX7" s="39">
        <v>91.92</v>
      </c>
      <c r="CY7" s="39">
        <v>91.38</v>
      </c>
      <c r="CZ7" s="39">
        <v>92.38</v>
      </c>
      <c r="DA7" s="39">
        <v>91.78</v>
      </c>
      <c r="DB7" s="39">
        <v>85.26</v>
      </c>
      <c r="DC7" s="39">
        <v>85.37</v>
      </c>
      <c r="DD7" s="39">
        <v>84.81</v>
      </c>
      <c r="DE7" s="39">
        <v>84.8</v>
      </c>
      <c r="DF7" s="39">
        <v>84.6</v>
      </c>
      <c r="DG7" s="39">
        <v>89.8</v>
      </c>
      <c r="DH7" s="39">
        <v>40.67</v>
      </c>
      <c r="DI7" s="39">
        <v>41.4</v>
      </c>
      <c r="DJ7" s="39">
        <v>42.91</v>
      </c>
      <c r="DK7" s="39">
        <v>44.04</v>
      </c>
      <c r="DL7" s="39">
        <v>45.79</v>
      </c>
      <c r="DM7" s="39">
        <v>45.75</v>
      </c>
      <c r="DN7" s="39">
        <v>46.9</v>
      </c>
      <c r="DO7" s="39">
        <v>47.28</v>
      </c>
      <c r="DP7" s="39">
        <v>47.66</v>
      </c>
      <c r="DQ7" s="39">
        <v>48.17</v>
      </c>
      <c r="DR7" s="39">
        <v>49.59</v>
      </c>
      <c r="DS7" s="39">
        <v>0.45</v>
      </c>
      <c r="DT7" s="39">
        <v>0.47</v>
      </c>
      <c r="DU7" s="39">
        <v>0.16</v>
      </c>
      <c r="DV7" s="39">
        <v>0.2</v>
      </c>
      <c r="DW7" s="39">
        <v>0.51</v>
      </c>
      <c r="DX7" s="39">
        <v>10.54</v>
      </c>
      <c r="DY7" s="39">
        <v>12.03</v>
      </c>
      <c r="DZ7" s="39">
        <v>12.19</v>
      </c>
      <c r="EA7" s="39">
        <v>15.1</v>
      </c>
      <c r="EB7" s="39">
        <v>17.12</v>
      </c>
      <c r="EC7" s="39">
        <v>19.440000000000001</v>
      </c>
      <c r="ED7" s="39">
        <v>0.76</v>
      </c>
      <c r="EE7" s="39">
        <v>0.82</v>
      </c>
      <c r="EF7" s="39">
        <v>0.88</v>
      </c>
      <c r="EG7" s="39">
        <v>0.28999999999999998</v>
      </c>
      <c r="EH7" s="39">
        <v>0.14000000000000001</v>
      </c>
      <c r="EI7" s="39">
        <v>0.56000000000000005</v>
      </c>
      <c r="EJ7" s="39">
        <v>0.61</v>
      </c>
      <c r="EK7" s="39">
        <v>0.51</v>
      </c>
      <c r="EL7" s="39">
        <v>0.57999999999999996</v>
      </c>
      <c r="EM7" s="39">
        <v>0.54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松下　祐司</cp:lastModifiedBy>
  <dcterms:created xsi:type="dcterms:W3CDTF">2020-12-04T02:09:38Z</dcterms:created>
  <dcterms:modified xsi:type="dcterms:W3CDTF">2021-01-19T05:14:03Z</dcterms:modified>
  <cp:category/>
</cp:coreProperties>
</file>