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3c4hUcgsJK33zaQJIM7HFhVo0aGtbdW27BNUYkUfQUNxCBKZcSCzPMwlzjROBI64XKWG8+a/mrN7+bwXteBbA==" workbookSaltValue="ml1UKvSzZ92Scx6kUv7o9A==" workbookSpinCount="100000"/>
  <bookViews>
    <workbookView xWindow="0" yWindow="0" windowWidth="15360" windowHeight="7635"/>
  </bookViews>
  <sheets>
    <sheet name="法適用_下水道事業" sheetId="4" r:id="rId1"/>
    <sheet name="データ" sheetId="5" state="hidden" r:id="rId2"/>
  </sheet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<sst xmlns="http://schemas.openxmlformats.org/spreadsheetml/2006/main" xmlns:r="http://schemas.openxmlformats.org/officeDocument/2006/relationships" count="115" uniqueCount="115">
  <si>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⑤経費回収率(％)</t>
  </si>
  <si>
    <t>静岡県　伊豆市</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</si>
  <si>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</si>
  <si>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</si>
  <si>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</si>
  <si>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</si>
  <si>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</si>
  <si>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</si>
  <si>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</si>
  <si>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</si>
  <si>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</si>
  <si>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</si>
  <si>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</si>
  <si>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</si>
  <si>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</si>
  <si>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</si>
  <si>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</si>
  <si>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</si>
  <si>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</si>
  <si>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</si>
  <si>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</si>
  <si>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</si>
  <si>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</si>
  <si>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</si>
  <si>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</si>
  <si>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</si>
  <si>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</si>
  <si>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</si>
  <si>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</si>
  <si>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</si>
  <si>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</si>
  <si>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</si>
  <si>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</si>
  <si>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</si>
  <si>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</si>
  <si>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</si>
  <si>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</si>
  <si>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</si>
  <si>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</si>
  <si>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</si>
  <si>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</si>
  <si>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</si>
  <si>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</si>
  <si>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</si>
  <si>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</si>
  <si>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</si>
  <si>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</si>
  <si>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</si>
  <si>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</si>
  <si>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</si>
  <si>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</si>
  <si>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</si>
  <si>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</si>
  <si>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</si>
  <si>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</si>
  <si>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</si>
  <si>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</si>
  <si>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</si>
  <si>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</si>
  <si>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</si>
  <si>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</si>
  <si>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</si>
  <si>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</si>
  <si>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</si>
  <si>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</si>
  <si>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</si>
  <si>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</si>
  <si>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</si>
  <si>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</si>
  <si>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</si>
  <si>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</si>
  <si>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</si>
  <si>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</si>
  <si>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</si>
  <si>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</si>
  <si>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</si>
  <si>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</si>
  <si>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</si>
  <si>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</si>
  <si>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</si>
  <si>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</si>
  <si>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</si>
  <si>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</si>
  <si>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</si>
  <si>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</si>
  <si>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</si>
  <si>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</si>
  <si>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</si>
  <si>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</si>
  <si>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</si>
  <si>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</si>
  <si>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</si>
  <si>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</si>
  <si>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</si>
  <si>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</si>
  <si>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</si>
  <si>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</si>
  <si>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</si>
  <si>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</si>
  <si>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</si>
  <si>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</si>
  <si>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</si>
  <si>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</si>
  <si>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</si>
  <si>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</si>
  <si>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</si>
  <si>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</si>
  <si>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</si>
  <si>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</si>
  <si>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</si>
  <si>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</si>
  <si>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</si>
  <si>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伊豆市全体として人口は年々減少している。下水道事業においては有収水量の減少が見込まれているため、今後も接続率の向上が必要となる。
　R2から経営戦略の策定に取り組んでいき、中長期的なビジョンを踏まえた経営が必要となっていく。また、管渠の更新時期を迎えるため、ストックマネジメント計画を策定し、計画的に更新を行っていく。</t>
  </si>
  <si>
    <t>　地方公営企業法の適用初年度となるため、有形固定資産減価償却率については、減価償却費の累積がないため、低いものとなっている。今後の数値は減価償却を重ねていくため、上昇していくこととなる。
　3つの処理場の改築更新工事を古い施設から順に進めている。最も古い土肥浄化センターの工事は完了し、現在は湯ヶ島クリーンセンターに取り掛かっている。その後、白岩浄化センターを更新予定。
　管渠についてはカメラ調査を実施しており、傷み等が確認された場合は修繕を行っている。
　③管渠改善率は、次年度以降計画的に修繕を行っていく予定。</t>
    <rPh sb="98" eb="101">
      <t>ショリジョウ</t>
    </rPh>
    <rPh sb="102" eb="104">
      <t>カイチク</t>
    </rPh>
    <rPh sb="104" eb="106">
      <t>コウシン</t>
    </rPh>
    <rPh sb="106" eb="108">
      <t>コウジ</t>
    </rPh>
    <rPh sb="109" eb="110">
      <t>フル</t>
    </rPh>
    <rPh sb="111" eb="113">
      <t>シセツ</t>
    </rPh>
    <rPh sb="115" eb="116">
      <t>ジュン</t>
    </rPh>
    <rPh sb="117" eb="118">
      <t>スス</t>
    </rPh>
    <rPh sb="123" eb="124">
      <t>モット</t>
    </rPh>
    <rPh sb="125" eb="126">
      <t>フル</t>
    </rPh>
    <rPh sb="127" eb="129">
      <t>トイ</t>
    </rPh>
    <rPh sb="129" eb="131">
      <t>ジョウカ</t>
    </rPh>
    <rPh sb="136" eb="138">
      <t>コウジ</t>
    </rPh>
    <rPh sb="139" eb="141">
      <t>カンリョウ</t>
    </rPh>
    <rPh sb="143" eb="145">
      <t>ゲンザイ</t>
    </rPh>
    <rPh sb="146" eb="149">
      <t>ユガシマ</t>
    </rPh>
    <rPh sb="158" eb="159">
      <t>ト</t>
    </rPh>
    <rPh sb="160" eb="161">
      <t>カ</t>
    </rPh>
    <rPh sb="169" eb="170">
      <t>ゴ</t>
    </rPh>
    <rPh sb="171" eb="173">
      <t>シライワ</t>
    </rPh>
    <rPh sb="173" eb="175">
      <t>ジョウカ</t>
    </rPh>
    <rPh sb="180" eb="182">
      <t>コウシン</t>
    </rPh>
    <rPh sb="182" eb="184">
      <t>ヨテイ</t>
    </rPh>
    <rPh sb="187" eb="189">
      <t>カンキョ</t>
    </rPh>
    <rPh sb="197" eb="199">
      <t>チョウサ</t>
    </rPh>
    <rPh sb="200" eb="202">
      <t>ジッシ</t>
    </rPh>
    <rPh sb="207" eb="208">
      <t>イタ</t>
    </rPh>
    <rPh sb="209" eb="210">
      <t>トウ</t>
    </rPh>
    <rPh sb="211" eb="213">
      <t>カクニン</t>
    </rPh>
    <rPh sb="216" eb="218">
      <t>バアイ</t>
    </rPh>
    <rPh sb="219" eb="221">
      <t>シュウゼン</t>
    </rPh>
    <rPh sb="222" eb="223">
      <t>オコナ</t>
    </rPh>
    <rPh sb="231" eb="233">
      <t>カンキョ</t>
    </rPh>
    <rPh sb="233" eb="235">
      <t>カイゼン</t>
    </rPh>
    <rPh sb="235" eb="236">
      <t>リツ</t>
    </rPh>
    <rPh sb="238" eb="241">
      <t>ジネンド</t>
    </rPh>
    <rPh sb="241" eb="243">
      <t>イコウ</t>
    </rPh>
    <rPh sb="243" eb="246">
      <t>ケイカクテキ</t>
    </rPh>
    <rPh sb="247" eb="249">
      <t>シュウゼン</t>
    </rPh>
    <rPh sb="250" eb="251">
      <t>オコナ</t>
    </rPh>
    <rPh sb="255" eb="257">
      <t>ヨテイ</t>
    </rPh>
    <phoneticPr fontId="1"/>
  </si>
  <si>
    <r>
      <t>　令和元年度より地方公営企業会計へ移行したため、数値は当該年度のみとなっている。
 当該事業の処理区は、流域関連の処理区が1地区、単独の処理場を有する処理区が3地区となっている。流域関連の処理区を現在整備中、単独処理区については整備が完了している。
　①収益収支比率は費用に対し、料金収入が少ないため、100％を下回っている状況。</t>
    </r>
    <r>
      <rPr>
        <sz val="11"/>
        <color auto="1"/>
        <rFont val="ＭＳ ゴシック"/>
      </rPr>
      <t>これは起債償還額の減少しているものの、一般会計繰入金の減が主な要因である。料金収入の確保、費用削減が課題となる。
　②累積欠損金比率は、類似団体平均値を下回っているものの、累積欠損金が発生している状況。経営改善を図るとともに、経営の健全化が必要となる。
　③流動比率は流動負債のなかに建設改良費等に充てられた企業債が含まれているため100％を下回っているが、将来、償還・返済の原資を使用料収入等により得ることを予定している。
　⑤経費回収率は、類似団体平均値を下回っている状況となっている。総収益の50％以上を一般会計繰入金で賄っている。また、有収水量の減少が激しいため、使用料の確保が喫緊の課題となっている。
　⑥汚水処理原価は低いが、⑧水洗化率の割合が低いため、有収水量を増加させるためにも接続促進につながる策が必要となる。
　④企業債残高対事業規模比率は一般会計繰入金を反映させたため、当該値が0となっている。</t>
    </r>
    <rPh sb="42" eb="44">
      <t>トウガイ</t>
    </rPh>
    <rPh sb="44" eb="46">
      <t>ジギョウ</t>
    </rPh>
    <rPh sb="47" eb="49">
      <t>ショリ</t>
    </rPh>
    <rPh sb="49" eb="50">
      <t>ク</t>
    </rPh>
    <rPh sb="52" eb="54">
      <t>リュウイキ</t>
    </rPh>
    <rPh sb="54" eb="56">
      <t>カンレン</t>
    </rPh>
    <rPh sb="57" eb="59">
      <t>ショリ</t>
    </rPh>
    <rPh sb="59" eb="60">
      <t>ク</t>
    </rPh>
    <rPh sb="62" eb="64">
      <t>チク</t>
    </rPh>
    <rPh sb="65" eb="67">
      <t>タンドク</t>
    </rPh>
    <rPh sb="68" eb="71">
      <t>ショリジョウ</t>
    </rPh>
    <rPh sb="72" eb="73">
      <t>ユウ</t>
    </rPh>
    <rPh sb="75" eb="77">
      <t>ショリ</t>
    </rPh>
    <rPh sb="77" eb="78">
      <t>ク</t>
    </rPh>
    <rPh sb="80" eb="82">
      <t>チク</t>
    </rPh>
    <rPh sb="89" eb="91">
      <t>リュウイキ</t>
    </rPh>
    <rPh sb="91" eb="93">
      <t>カンレン</t>
    </rPh>
    <rPh sb="94" eb="96">
      <t>ショリ</t>
    </rPh>
    <rPh sb="96" eb="97">
      <t>ク</t>
    </rPh>
    <rPh sb="98" eb="100">
      <t>ゲンザイ</t>
    </rPh>
    <rPh sb="100" eb="103">
      <t>セイビチュウ</t>
    </rPh>
    <rPh sb="104" eb="106">
      <t>タンドク</t>
    </rPh>
    <rPh sb="106" eb="108">
      <t>ショリ</t>
    </rPh>
    <rPh sb="108" eb="109">
      <t>ク</t>
    </rPh>
    <rPh sb="114" eb="116">
      <t>セイビ</t>
    </rPh>
    <rPh sb="117" eb="119">
      <t>カンリョウ</t>
    </rPh>
    <rPh sb="127" eb="131">
      <t>シュウエキシュウシ</t>
    </rPh>
    <rPh sb="131" eb="133">
      <t>ヒリツ</t>
    </rPh>
    <rPh sb="134" eb="136">
      <t>ヒヨウ</t>
    </rPh>
    <rPh sb="137" eb="138">
      <t>タイ</t>
    </rPh>
    <rPh sb="140" eb="142">
      <t>リョウキン</t>
    </rPh>
    <rPh sb="142" eb="144">
      <t>シュウニュウ</t>
    </rPh>
    <rPh sb="145" eb="146">
      <t>スク</t>
    </rPh>
    <rPh sb="156" eb="158">
      <t>シタマワ</t>
    </rPh>
    <rPh sb="162" eb="164">
      <t>ジョウキョウ</t>
    </rPh>
    <rPh sb="344" eb="346">
      <t>ショウライ</t>
    </rPh>
    <rPh sb="347" eb="349">
      <t>ショウカン</t>
    </rPh>
    <rPh sb="350" eb="352">
      <t>ヘンサイ</t>
    </rPh>
    <rPh sb="353" eb="355">
      <t>ゲンシ</t>
    </rPh>
    <rPh sb="356" eb="359">
      <t>シヨウリョウ</t>
    </rPh>
    <rPh sb="359" eb="361">
      <t>シュウニュウ</t>
    </rPh>
    <rPh sb="361" eb="362">
      <t>トウ</t>
    </rPh>
    <rPh sb="365" eb="366">
      <t>エ</t>
    </rPh>
    <rPh sb="370" eb="372">
      <t>ヨテイ</t>
    </rPh>
    <rPh sb="410" eb="413">
      <t>ソウシュウエキ</t>
    </rPh>
    <rPh sb="417" eb="419">
      <t>イジョウ</t>
    </rPh>
    <rPh sb="428" eb="429">
      <t>マカナ</t>
    </rPh>
    <rPh sb="437" eb="439">
      <t>ユウシュウ</t>
    </rPh>
    <rPh sb="439" eb="441">
      <t>スイリョウ</t>
    </rPh>
    <rPh sb="442" eb="444">
      <t>ゲンショウ</t>
    </rPh>
    <rPh sb="445" eb="446">
      <t>ハゲ</t>
    </rPh>
    <rPh sb="473" eb="475">
      <t>オスイ</t>
    </rPh>
    <rPh sb="475" eb="477">
      <t>ショリ</t>
    </rPh>
    <rPh sb="477" eb="479">
      <t>ゲンカ</t>
    </rPh>
    <rPh sb="480" eb="481">
      <t>ヒク</t>
    </rPh>
    <rPh sb="490" eb="492">
      <t>ワリアイ</t>
    </rPh>
    <rPh sb="493" eb="494">
      <t>ヒク</t>
    </rPh>
    <rPh sb="498" eb="502">
      <t>ユウシュウスイリョウ</t>
    </rPh>
    <rPh sb="503" eb="505">
      <t>ゾウカ</t>
    </rPh>
    <rPh sb="514" eb="516">
      <t>ソクシン</t>
    </rPh>
    <rPh sb="532" eb="534">
      <t>キギョウ</t>
    </rPh>
    <rPh sb="534" eb="535">
      <t>サイ</t>
    </rPh>
    <rPh sb="535" eb="537">
      <t>ザンダカ</t>
    </rPh>
    <rPh sb="537" eb="538">
      <t>タイ</t>
    </rPh>
    <rPh sb="538" eb="540">
      <t>ジギョウ</t>
    </rPh>
    <rPh sb="540" eb="542">
      <t>キボ</t>
    </rPh>
    <rPh sb="542" eb="544">
      <t>ヒリツ</t>
    </rPh>
    <rPh sb="545" eb="547">
      <t>イッパン</t>
    </rPh>
    <rPh sb="547" eb="549">
      <t>カイケイ</t>
    </rPh>
    <rPh sb="549" eb="551">
      <t>クリイレ</t>
    </rPh>
    <rPh sb="551" eb="552">
      <t>キン</t>
    </rPh>
    <rPh sb="553" eb="555">
      <t>ハンエイ</t>
    </rPh>
    <rPh sb="561" eb="563">
      <t>トウガイ</t>
    </rPh>
    <rPh sb="563" eb="564">
      <t>チ</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</si>
</sst>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4.e-002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68.84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45.68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80.680000000000007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87.96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103.34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27.82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23.49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29.74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48.35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53.44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1267.3900000000001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66.64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84.3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177.55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185.47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【102.87】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【76.63】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【49.61】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【1,218.70】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【84.20】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【218.56】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【74.17】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H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伊豆市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2</v>
      </c>
      <c r="X7" s="5"/>
      <c r="Y7" s="5"/>
      <c r="Z7" s="5"/>
      <c r="AA7" s="5"/>
      <c r="AB7" s="5"/>
      <c r="AC7" s="5"/>
      <c r="AD7" s="5" t="s">
        <v>8</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7" t="s">
        <v>20</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D1</v>
      </c>
      <c r="X8" s="6"/>
      <c r="Y8" s="6"/>
      <c r="Z8" s="6"/>
      <c r="AA8" s="6"/>
      <c r="AB8" s="6"/>
      <c r="AC8" s="6"/>
      <c r="AD8" s="21" t="str">
        <f>データ!$M$6</f>
        <v>非設置</v>
      </c>
      <c r="AE8" s="21"/>
      <c r="AF8" s="21"/>
      <c r="AG8" s="21"/>
      <c r="AH8" s="21"/>
      <c r="AI8" s="21"/>
      <c r="AJ8" s="21"/>
      <c r="AK8" s="3"/>
      <c r="AL8" s="22">
        <f>データ!S6</f>
        <v>30360</v>
      </c>
      <c r="AM8" s="22"/>
      <c r="AN8" s="22"/>
      <c r="AO8" s="22"/>
      <c r="AP8" s="22"/>
      <c r="AQ8" s="22"/>
      <c r="AR8" s="22"/>
      <c r="AS8" s="22"/>
      <c r="AT8" s="7">
        <f>データ!T6</f>
        <v>363.97</v>
      </c>
      <c r="AU8" s="7"/>
      <c r="AV8" s="7"/>
      <c r="AW8" s="7"/>
      <c r="AX8" s="7"/>
      <c r="AY8" s="7"/>
      <c r="AZ8" s="7"/>
      <c r="BA8" s="7"/>
      <c r="BB8" s="7">
        <f>データ!U6</f>
        <v>83.41</v>
      </c>
      <c r="BC8" s="7"/>
      <c r="BD8" s="7"/>
      <c r="BE8" s="7"/>
      <c r="BF8" s="7"/>
      <c r="BG8" s="7"/>
      <c r="BH8" s="7"/>
      <c r="BI8" s="7"/>
      <c r="BJ8" s="3"/>
      <c r="BK8" s="3"/>
      <c r="BL8" s="28" t="s">
        <v>16</v>
      </c>
      <c r="BM8" s="40"/>
      <c r="BN8" s="49" t="s">
        <v>22</v>
      </c>
      <c r="BO8" s="52"/>
      <c r="BP8" s="52"/>
      <c r="BQ8" s="52"/>
      <c r="BR8" s="52"/>
      <c r="BS8" s="52"/>
      <c r="BT8" s="52"/>
      <c r="BU8" s="52"/>
      <c r="BV8" s="52"/>
      <c r="BW8" s="52"/>
      <c r="BX8" s="52"/>
      <c r="BY8" s="56"/>
    </row>
    <row r="9" spans="1:78" ht="18.75" customHeight="1">
      <c r="A9" s="2"/>
      <c r="B9" s="5" t="s">
        <v>4</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3</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9" t="s">
        <v>34</v>
      </c>
      <c r="BM9" s="41"/>
      <c r="BN9" s="50" t="s">
        <v>36</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71.510000000000005</v>
      </c>
      <c r="J10" s="7"/>
      <c r="K10" s="7"/>
      <c r="L10" s="7"/>
      <c r="M10" s="7"/>
      <c r="N10" s="7"/>
      <c r="O10" s="7"/>
      <c r="P10" s="7">
        <f>データ!P6</f>
        <v>34.770000000000003</v>
      </c>
      <c r="Q10" s="7"/>
      <c r="R10" s="7"/>
      <c r="S10" s="7"/>
      <c r="T10" s="7"/>
      <c r="U10" s="7"/>
      <c r="V10" s="7"/>
      <c r="W10" s="7">
        <f>データ!Q6</f>
        <v>71.22</v>
      </c>
      <c r="X10" s="7"/>
      <c r="Y10" s="7"/>
      <c r="Z10" s="7"/>
      <c r="AA10" s="7"/>
      <c r="AB10" s="7"/>
      <c r="AC10" s="7"/>
      <c r="AD10" s="22">
        <f>データ!R6</f>
        <v>2728</v>
      </c>
      <c r="AE10" s="22"/>
      <c r="AF10" s="22"/>
      <c r="AG10" s="22"/>
      <c r="AH10" s="22"/>
      <c r="AI10" s="22"/>
      <c r="AJ10" s="22"/>
      <c r="AK10" s="2"/>
      <c r="AL10" s="22">
        <f>データ!V6</f>
        <v>10443</v>
      </c>
      <c r="AM10" s="22"/>
      <c r="AN10" s="22"/>
      <c r="AO10" s="22"/>
      <c r="AP10" s="22"/>
      <c r="AQ10" s="22"/>
      <c r="AR10" s="22"/>
      <c r="AS10" s="22"/>
      <c r="AT10" s="7">
        <f>データ!W6</f>
        <v>4.53</v>
      </c>
      <c r="AU10" s="7"/>
      <c r="AV10" s="7"/>
      <c r="AW10" s="7"/>
      <c r="AX10" s="7"/>
      <c r="AY10" s="7"/>
      <c r="AZ10" s="7"/>
      <c r="BA10" s="7"/>
      <c r="BB10" s="7">
        <f>データ!X6</f>
        <v>2305.3000000000002</v>
      </c>
      <c r="BC10" s="7"/>
      <c r="BD10" s="7"/>
      <c r="BE10" s="7"/>
      <c r="BF10" s="7"/>
      <c r="BG10" s="7"/>
      <c r="BH10" s="7"/>
      <c r="BI10" s="7"/>
      <c r="BJ10" s="2"/>
      <c r="BK10" s="2"/>
      <c r="BL10" s="30" t="s">
        <v>37</v>
      </c>
      <c r="BM10" s="42"/>
      <c r="BN10" s="51" t="s">
        <v>38</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113</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112</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43</v>
      </c>
    </row>
    <row r="84" spans="1:78" hidden="1">
      <c r="B84" s="12" t="s">
        <v>44</v>
      </c>
      <c r="C84" s="12"/>
      <c r="D84" s="12"/>
      <c r="E84" s="12" t="s">
        <v>46</v>
      </c>
      <c r="F84" s="12" t="s">
        <v>47</v>
      </c>
      <c r="G84" s="12" t="s">
        <v>48</v>
      </c>
      <c r="H84" s="12" t="s">
        <v>41</v>
      </c>
      <c r="I84" s="12" t="s">
        <v>11</v>
      </c>
      <c r="J84" s="12" t="s">
        <v>49</v>
      </c>
      <c r="K84" s="12" t="s">
        <v>50</v>
      </c>
      <c r="L84" s="12" t="s">
        <v>32</v>
      </c>
      <c r="M84" s="12" t="s">
        <v>35</v>
      </c>
      <c r="N84" s="12" t="s">
        <v>52</v>
      </c>
      <c r="O84" s="12" t="s">
        <v>54</v>
      </c>
    </row>
    <row r="85" spans="1:78" hidden="1">
      <c r="B85" s="12"/>
      <c r="C85" s="12"/>
      <c r="D85" s="12"/>
      <c r="E85" s="12" t="str">
        <f>データ!AI6</f>
        <v>【102.87】</v>
      </c>
      <c r="F85" s="12" t="str">
        <f>データ!AT6</f>
        <v>【76.63】</v>
      </c>
      <c r="G85" s="12" t="str">
        <f>データ!BE6</f>
        <v>【49.61】</v>
      </c>
      <c r="H85" s="12" t="str">
        <f>データ!BP6</f>
        <v>【1,218.70】</v>
      </c>
      <c r="I85" s="12" t="str">
        <f>データ!CA6</f>
        <v>【74.17】</v>
      </c>
      <c r="J85" s="12" t="str">
        <f>データ!CL6</f>
        <v>【218.56】</v>
      </c>
      <c r="K85" s="12" t="str">
        <f>データ!CW6</f>
        <v>【42.86】</v>
      </c>
      <c r="L85" s="12" t="str">
        <f>データ!DH6</f>
        <v>【84.20】</v>
      </c>
      <c r="M85" s="12" t="str">
        <f>データ!DS6</f>
        <v>【25.37】</v>
      </c>
      <c r="N85" s="12" t="str">
        <f>データ!ED6</f>
        <v>【6.20】</v>
      </c>
      <c r="O85" s="12" t="str">
        <f>データ!EO6</f>
        <v>【0.28】</v>
      </c>
    </row>
  </sheetData>
  <sheetProtection algorithmName="SHA-512" hashValue="R6pL/PfkpMeYCQEm76MGJ9X22EJSehDFx+y3Wlc/urUbT+q+4YAUADfxod944ZDWDHYVjoE7j6PV/mMKXw+J2A==" saltValue="Pu+fP1YLwngZCk652KdNP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3"/>
  <sheetViews>
    <sheetView showGridLines="0" workbookViewId="0"/>
  </sheetViews>
  <sheetFormatPr defaultRowHeight="13.5"/>
  <cols>
    <col min="2" max="144" width="11.875" customWidth="1"/>
  </cols>
  <sheetData>
    <row r="1" spans="1:148">
      <c r="A1" t="s">
        <v>55</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56</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21</v>
      </c>
      <c r="B3" s="68" t="s">
        <v>31</v>
      </c>
      <c r="C3" s="68" t="s">
        <v>58</v>
      </c>
      <c r="D3" s="68" t="s">
        <v>59</v>
      </c>
      <c r="E3" s="68" t="s">
        <v>7</v>
      </c>
      <c r="F3" s="68" t="s">
        <v>6</v>
      </c>
      <c r="G3" s="68" t="s">
        <v>24</v>
      </c>
      <c r="H3" s="75" t="s">
        <v>60</v>
      </c>
      <c r="I3" s="78"/>
      <c r="J3" s="78"/>
      <c r="K3" s="78"/>
      <c r="L3" s="78"/>
      <c r="M3" s="78"/>
      <c r="N3" s="78"/>
      <c r="O3" s="78"/>
      <c r="P3" s="78"/>
      <c r="Q3" s="78"/>
      <c r="R3" s="78"/>
      <c r="S3" s="78"/>
      <c r="T3" s="78"/>
      <c r="U3" s="78"/>
      <c r="V3" s="78"/>
      <c r="W3" s="78"/>
      <c r="X3" s="83"/>
      <c r="Y3" s="86" t="s">
        <v>53</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13</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61</v>
      </c>
      <c r="B4" s="69"/>
      <c r="C4" s="69"/>
      <c r="D4" s="69"/>
      <c r="E4" s="69"/>
      <c r="F4" s="69"/>
      <c r="G4" s="69"/>
      <c r="H4" s="76"/>
      <c r="I4" s="79"/>
      <c r="J4" s="79"/>
      <c r="K4" s="79"/>
      <c r="L4" s="79"/>
      <c r="M4" s="79"/>
      <c r="N4" s="79"/>
      <c r="O4" s="79"/>
      <c r="P4" s="79"/>
      <c r="Q4" s="79"/>
      <c r="R4" s="79"/>
      <c r="S4" s="79"/>
      <c r="T4" s="79"/>
      <c r="U4" s="79"/>
      <c r="V4" s="79"/>
      <c r="W4" s="79"/>
      <c r="X4" s="84"/>
      <c r="Y4" s="87" t="s">
        <v>51</v>
      </c>
      <c r="Z4" s="87"/>
      <c r="AA4" s="87"/>
      <c r="AB4" s="87"/>
      <c r="AC4" s="87"/>
      <c r="AD4" s="87"/>
      <c r="AE4" s="87"/>
      <c r="AF4" s="87"/>
      <c r="AG4" s="87"/>
      <c r="AH4" s="87"/>
      <c r="AI4" s="87"/>
      <c r="AJ4" s="87" t="s">
        <v>45</v>
      </c>
      <c r="AK4" s="87"/>
      <c r="AL4" s="87"/>
      <c r="AM4" s="87"/>
      <c r="AN4" s="87"/>
      <c r="AO4" s="87"/>
      <c r="AP4" s="87"/>
      <c r="AQ4" s="87"/>
      <c r="AR4" s="87"/>
      <c r="AS4" s="87"/>
      <c r="AT4" s="87"/>
      <c r="AU4" s="87" t="s">
        <v>27</v>
      </c>
      <c r="AV4" s="87"/>
      <c r="AW4" s="87"/>
      <c r="AX4" s="87"/>
      <c r="AY4" s="87"/>
      <c r="AZ4" s="87"/>
      <c r="BA4" s="87"/>
      <c r="BB4" s="87"/>
      <c r="BC4" s="87"/>
      <c r="BD4" s="87"/>
      <c r="BE4" s="87"/>
      <c r="BF4" s="87" t="s">
        <v>63</v>
      </c>
      <c r="BG4" s="87"/>
      <c r="BH4" s="87"/>
      <c r="BI4" s="87"/>
      <c r="BJ4" s="87"/>
      <c r="BK4" s="87"/>
      <c r="BL4" s="87"/>
      <c r="BM4" s="87"/>
      <c r="BN4" s="87"/>
      <c r="BO4" s="87"/>
      <c r="BP4" s="87"/>
      <c r="BQ4" s="87" t="s">
        <v>0</v>
      </c>
      <c r="BR4" s="87"/>
      <c r="BS4" s="87"/>
      <c r="BT4" s="87"/>
      <c r="BU4" s="87"/>
      <c r="BV4" s="87"/>
      <c r="BW4" s="87"/>
      <c r="BX4" s="87"/>
      <c r="BY4" s="87"/>
      <c r="BZ4" s="87"/>
      <c r="CA4" s="87"/>
      <c r="CB4" s="87" t="s">
        <v>62</v>
      </c>
      <c r="CC4" s="87"/>
      <c r="CD4" s="87"/>
      <c r="CE4" s="87"/>
      <c r="CF4" s="87"/>
      <c r="CG4" s="87"/>
      <c r="CH4" s="87"/>
      <c r="CI4" s="87"/>
      <c r="CJ4" s="87"/>
      <c r="CK4" s="87"/>
      <c r="CL4" s="87"/>
      <c r="CM4" s="87" t="s">
        <v>65</v>
      </c>
      <c r="CN4" s="87"/>
      <c r="CO4" s="87"/>
      <c r="CP4" s="87"/>
      <c r="CQ4" s="87"/>
      <c r="CR4" s="87"/>
      <c r="CS4" s="87"/>
      <c r="CT4" s="87"/>
      <c r="CU4" s="87"/>
      <c r="CV4" s="87"/>
      <c r="CW4" s="87"/>
      <c r="CX4" s="87" t="s">
        <v>66</v>
      </c>
      <c r="CY4" s="87"/>
      <c r="CZ4" s="87"/>
      <c r="DA4" s="87"/>
      <c r="DB4" s="87"/>
      <c r="DC4" s="87"/>
      <c r="DD4" s="87"/>
      <c r="DE4" s="87"/>
      <c r="DF4" s="87"/>
      <c r="DG4" s="87"/>
      <c r="DH4" s="87"/>
      <c r="DI4" s="87" t="s">
        <v>67</v>
      </c>
      <c r="DJ4" s="87"/>
      <c r="DK4" s="87"/>
      <c r="DL4" s="87"/>
      <c r="DM4" s="87"/>
      <c r="DN4" s="87"/>
      <c r="DO4" s="87"/>
      <c r="DP4" s="87"/>
      <c r="DQ4" s="87"/>
      <c r="DR4" s="87"/>
      <c r="DS4" s="87"/>
      <c r="DT4" s="87" t="s">
        <v>68</v>
      </c>
      <c r="DU4" s="87"/>
      <c r="DV4" s="87"/>
      <c r="DW4" s="87"/>
      <c r="DX4" s="87"/>
      <c r="DY4" s="87"/>
      <c r="DZ4" s="87"/>
      <c r="EA4" s="87"/>
      <c r="EB4" s="87"/>
      <c r="EC4" s="87"/>
      <c r="ED4" s="87"/>
      <c r="EE4" s="87" t="s">
        <v>69</v>
      </c>
      <c r="EF4" s="87"/>
      <c r="EG4" s="87"/>
      <c r="EH4" s="87"/>
      <c r="EI4" s="87"/>
      <c r="EJ4" s="87"/>
      <c r="EK4" s="87"/>
      <c r="EL4" s="87"/>
      <c r="EM4" s="87"/>
      <c r="EN4" s="87"/>
      <c r="EO4" s="87"/>
    </row>
    <row r="5" spans="1:148">
      <c r="A5" s="66" t="s">
        <v>70</v>
      </c>
      <c r="B5" s="70"/>
      <c r="C5" s="70"/>
      <c r="D5" s="70"/>
      <c r="E5" s="70"/>
      <c r="F5" s="70"/>
      <c r="G5" s="70"/>
      <c r="H5" s="77" t="s">
        <v>57</v>
      </c>
      <c r="I5" s="77" t="s">
        <v>71</v>
      </c>
      <c r="J5" s="77" t="s">
        <v>72</v>
      </c>
      <c r="K5" s="77" t="s">
        <v>73</v>
      </c>
      <c r="L5" s="77" t="s">
        <v>74</v>
      </c>
      <c r="M5" s="77" t="s">
        <v>8</v>
      </c>
      <c r="N5" s="77" t="s">
        <v>75</v>
      </c>
      <c r="O5" s="77" t="s">
        <v>76</v>
      </c>
      <c r="P5" s="77" t="s">
        <v>77</v>
      </c>
      <c r="Q5" s="77" t="s">
        <v>78</v>
      </c>
      <c r="R5" s="77" t="s">
        <v>79</v>
      </c>
      <c r="S5" s="77" t="s">
        <v>80</v>
      </c>
      <c r="T5" s="77" t="s">
        <v>81</v>
      </c>
      <c r="U5" s="77" t="s">
        <v>64</v>
      </c>
      <c r="V5" s="77" t="s">
        <v>82</v>
      </c>
      <c r="W5" s="77" t="s">
        <v>83</v>
      </c>
      <c r="X5" s="77" t="s">
        <v>84</v>
      </c>
      <c r="Y5" s="77" t="s">
        <v>85</v>
      </c>
      <c r="Z5" s="77" t="s">
        <v>86</v>
      </c>
      <c r="AA5" s="77" t="s">
        <v>87</v>
      </c>
      <c r="AB5" s="77" t="s">
        <v>88</v>
      </c>
      <c r="AC5" s="77" t="s">
        <v>89</v>
      </c>
      <c r="AD5" s="77" t="s">
        <v>91</v>
      </c>
      <c r="AE5" s="77" t="s">
        <v>92</v>
      </c>
      <c r="AF5" s="77" t="s">
        <v>93</v>
      </c>
      <c r="AG5" s="77" t="s">
        <v>94</v>
      </c>
      <c r="AH5" s="77" t="s">
        <v>95</v>
      </c>
      <c r="AI5" s="77" t="s">
        <v>44</v>
      </c>
      <c r="AJ5" s="77" t="s">
        <v>85</v>
      </c>
      <c r="AK5" s="77" t="s">
        <v>86</v>
      </c>
      <c r="AL5" s="77" t="s">
        <v>87</v>
      </c>
      <c r="AM5" s="77" t="s">
        <v>88</v>
      </c>
      <c r="AN5" s="77" t="s">
        <v>89</v>
      </c>
      <c r="AO5" s="77" t="s">
        <v>91</v>
      </c>
      <c r="AP5" s="77" t="s">
        <v>92</v>
      </c>
      <c r="AQ5" s="77" t="s">
        <v>93</v>
      </c>
      <c r="AR5" s="77" t="s">
        <v>94</v>
      </c>
      <c r="AS5" s="77" t="s">
        <v>95</v>
      </c>
      <c r="AT5" s="77" t="s">
        <v>90</v>
      </c>
      <c r="AU5" s="77" t="s">
        <v>85</v>
      </c>
      <c r="AV5" s="77" t="s">
        <v>86</v>
      </c>
      <c r="AW5" s="77" t="s">
        <v>87</v>
      </c>
      <c r="AX5" s="77" t="s">
        <v>88</v>
      </c>
      <c r="AY5" s="77" t="s">
        <v>89</v>
      </c>
      <c r="AZ5" s="77" t="s">
        <v>91</v>
      </c>
      <c r="BA5" s="77" t="s">
        <v>92</v>
      </c>
      <c r="BB5" s="77" t="s">
        <v>93</v>
      </c>
      <c r="BC5" s="77" t="s">
        <v>94</v>
      </c>
      <c r="BD5" s="77" t="s">
        <v>95</v>
      </c>
      <c r="BE5" s="77" t="s">
        <v>90</v>
      </c>
      <c r="BF5" s="77" t="s">
        <v>85</v>
      </c>
      <c r="BG5" s="77" t="s">
        <v>86</v>
      </c>
      <c r="BH5" s="77" t="s">
        <v>87</v>
      </c>
      <c r="BI5" s="77" t="s">
        <v>88</v>
      </c>
      <c r="BJ5" s="77" t="s">
        <v>89</v>
      </c>
      <c r="BK5" s="77" t="s">
        <v>91</v>
      </c>
      <c r="BL5" s="77" t="s">
        <v>92</v>
      </c>
      <c r="BM5" s="77" t="s">
        <v>93</v>
      </c>
      <c r="BN5" s="77" t="s">
        <v>94</v>
      </c>
      <c r="BO5" s="77" t="s">
        <v>95</v>
      </c>
      <c r="BP5" s="77" t="s">
        <v>90</v>
      </c>
      <c r="BQ5" s="77" t="s">
        <v>85</v>
      </c>
      <c r="BR5" s="77" t="s">
        <v>86</v>
      </c>
      <c r="BS5" s="77" t="s">
        <v>87</v>
      </c>
      <c r="BT5" s="77" t="s">
        <v>88</v>
      </c>
      <c r="BU5" s="77" t="s">
        <v>89</v>
      </c>
      <c r="BV5" s="77" t="s">
        <v>91</v>
      </c>
      <c r="BW5" s="77" t="s">
        <v>92</v>
      </c>
      <c r="BX5" s="77" t="s">
        <v>93</v>
      </c>
      <c r="BY5" s="77" t="s">
        <v>94</v>
      </c>
      <c r="BZ5" s="77" t="s">
        <v>95</v>
      </c>
      <c r="CA5" s="77" t="s">
        <v>90</v>
      </c>
      <c r="CB5" s="77" t="s">
        <v>85</v>
      </c>
      <c r="CC5" s="77" t="s">
        <v>86</v>
      </c>
      <c r="CD5" s="77" t="s">
        <v>87</v>
      </c>
      <c r="CE5" s="77" t="s">
        <v>88</v>
      </c>
      <c r="CF5" s="77" t="s">
        <v>89</v>
      </c>
      <c r="CG5" s="77" t="s">
        <v>91</v>
      </c>
      <c r="CH5" s="77" t="s">
        <v>92</v>
      </c>
      <c r="CI5" s="77" t="s">
        <v>93</v>
      </c>
      <c r="CJ5" s="77" t="s">
        <v>94</v>
      </c>
      <c r="CK5" s="77" t="s">
        <v>95</v>
      </c>
      <c r="CL5" s="77" t="s">
        <v>90</v>
      </c>
      <c r="CM5" s="77" t="s">
        <v>85</v>
      </c>
      <c r="CN5" s="77" t="s">
        <v>86</v>
      </c>
      <c r="CO5" s="77" t="s">
        <v>87</v>
      </c>
      <c r="CP5" s="77" t="s">
        <v>88</v>
      </c>
      <c r="CQ5" s="77" t="s">
        <v>89</v>
      </c>
      <c r="CR5" s="77" t="s">
        <v>91</v>
      </c>
      <c r="CS5" s="77" t="s">
        <v>92</v>
      </c>
      <c r="CT5" s="77" t="s">
        <v>93</v>
      </c>
      <c r="CU5" s="77" t="s">
        <v>94</v>
      </c>
      <c r="CV5" s="77" t="s">
        <v>95</v>
      </c>
      <c r="CW5" s="77" t="s">
        <v>90</v>
      </c>
      <c r="CX5" s="77" t="s">
        <v>85</v>
      </c>
      <c r="CY5" s="77" t="s">
        <v>86</v>
      </c>
      <c r="CZ5" s="77" t="s">
        <v>87</v>
      </c>
      <c r="DA5" s="77" t="s">
        <v>88</v>
      </c>
      <c r="DB5" s="77" t="s">
        <v>89</v>
      </c>
      <c r="DC5" s="77" t="s">
        <v>91</v>
      </c>
      <c r="DD5" s="77" t="s">
        <v>92</v>
      </c>
      <c r="DE5" s="77" t="s">
        <v>93</v>
      </c>
      <c r="DF5" s="77" t="s">
        <v>94</v>
      </c>
      <c r="DG5" s="77" t="s">
        <v>95</v>
      </c>
      <c r="DH5" s="77" t="s">
        <v>90</v>
      </c>
      <c r="DI5" s="77" t="s">
        <v>85</v>
      </c>
      <c r="DJ5" s="77" t="s">
        <v>86</v>
      </c>
      <c r="DK5" s="77" t="s">
        <v>87</v>
      </c>
      <c r="DL5" s="77" t="s">
        <v>88</v>
      </c>
      <c r="DM5" s="77" t="s">
        <v>89</v>
      </c>
      <c r="DN5" s="77" t="s">
        <v>91</v>
      </c>
      <c r="DO5" s="77" t="s">
        <v>92</v>
      </c>
      <c r="DP5" s="77" t="s">
        <v>93</v>
      </c>
      <c r="DQ5" s="77" t="s">
        <v>94</v>
      </c>
      <c r="DR5" s="77" t="s">
        <v>95</v>
      </c>
      <c r="DS5" s="77" t="s">
        <v>90</v>
      </c>
      <c r="DT5" s="77" t="s">
        <v>85</v>
      </c>
      <c r="DU5" s="77" t="s">
        <v>86</v>
      </c>
      <c r="DV5" s="77" t="s">
        <v>87</v>
      </c>
      <c r="DW5" s="77" t="s">
        <v>88</v>
      </c>
      <c r="DX5" s="77" t="s">
        <v>89</v>
      </c>
      <c r="DY5" s="77" t="s">
        <v>91</v>
      </c>
      <c r="DZ5" s="77" t="s">
        <v>92</v>
      </c>
      <c r="EA5" s="77" t="s">
        <v>93</v>
      </c>
      <c r="EB5" s="77" t="s">
        <v>94</v>
      </c>
      <c r="EC5" s="77" t="s">
        <v>95</v>
      </c>
      <c r="ED5" s="77" t="s">
        <v>90</v>
      </c>
      <c r="EE5" s="77" t="s">
        <v>85</v>
      </c>
      <c r="EF5" s="77" t="s">
        <v>86</v>
      </c>
      <c r="EG5" s="77" t="s">
        <v>87</v>
      </c>
      <c r="EH5" s="77" t="s">
        <v>88</v>
      </c>
      <c r="EI5" s="77" t="s">
        <v>89</v>
      </c>
      <c r="EJ5" s="77" t="s">
        <v>91</v>
      </c>
      <c r="EK5" s="77" t="s">
        <v>92</v>
      </c>
      <c r="EL5" s="77" t="s">
        <v>93</v>
      </c>
      <c r="EM5" s="77" t="s">
        <v>94</v>
      </c>
      <c r="EN5" s="77" t="s">
        <v>95</v>
      </c>
      <c r="EO5" s="77" t="s">
        <v>90</v>
      </c>
    </row>
    <row r="6" spans="1:148" s="65" customFormat="1">
      <c r="A6" s="66" t="s">
        <v>96</v>
      </c>
      <c r="B6" s="71">
        <f t="shared" ref="B6:X6" si="1">B7</f>
        <v>2019</v>
      </c>
      <c r="C6" s="71">
        <f t="shared" si="1"/>
        <v>222224</v>
      </c>
      <c r="D6" s="71">
        <f t="shared" si="1"/>
        <v>46</v>
      </c>
      <c r="E6" s="71">
        <f t="shared" si="1"/>
        <v>17</v>
      </c>
      <c r="F6" s="71">
        <f t="shared" si="1"/>
        <v>4</v>
      </c>
      <c r="G6" s="71">
        <f t="shared" si="1"/>
        <v>0</v>
      </c>
      <c r="H6" s="71" t="str">
        <f t="shared" si="1"/>
        <v>静岡県　伊豆市</v>
      </c>
      <c r="I6" s="71" t="str">
        <f t="shared" si="1"/>
        <v>法適用</v>
      </c>
      <c r="J6" s="71" t="str">
        <f t="shared" si="1"/>
        <v>下水道事業</v>
      </c>
      <c r="K6" s="71" t="str">
        <f t="shared" si="1"/>
        <v>特定環境保全公共下水道</v>
      </c>
      <c r="L6" s="71" t="str">
        <f t="shared" si="1"/>
        <v>D1</v>
      </c>
      <c r="M6" s="71" t="str">
        <f t="shared" si="1"/>
        <v>非設置</v>
      </c>
      <c r="N6" s="80" t="str">
        <f t="shared" si="1"/>
        <v>-</v>
      </c>
      <c r="O6" s="80">
        <f t="shared" si="1"/>
        <v>71.510000000000005</v>
      </c>
      <c r="P6" s="80">
        <f t="shared" si="1"/>
        <v>34.770000000000003</v>
      </c>
      <c r="Q6" s="80">
        <f t="shared" si="1"/>
        <v>71.22</v>
      </c>
      <c r="R6" s="80">
        <f t="shared" si="1"/>
        <v>2728</v>
      </c>
      <c r="S6" s="80">
        <f t="shared" si="1"/>
        <v>30360</v>
      </c>
      <c r="T6" s="80">
        <f t="shared" si="1"/>
        <v>363.97</v>
      </c>
      <c r="U6" s="80">
        <f t="shared" si="1"/>
        <v>83.41</v>
      </c>
      <c r="V6" s="80">
        <f t="shared" si="1"/>
        <v>10443</v>
      </c>
      <c r="W6" s="80">
        <f t="shared" si="1"/>
        <v>4.53</v>
      </c>
      <c r="X6" s="80">
        <f t="shared" si="1"/>
        <v>2305.3000000000002</v>
      </c>
      <c r="Y6" s="88" t="str">
        <f t="shared" ref="Y6:AH6" si="2">IF(Y7="",NA(),Y7)</f>
        <v>-</v>
      </c>
      <c r="Z6" s="88" t="str">
        <f t="shared" si="2"/>
        <v>-</v>
      </c>
      <c r="AA6" s="88" t="str">
        <f t="shared" si="2"/>
        <v>-</v>
      </c>
      <c r="AB6" s="88" t="str">
        <f t="shared" si="2"/>
        <v>-</v>
      </c>
      <c r="AC6" s="88">
        <f t="shared" si="2"/>
        <v>95.5</v>
      </c>
      <c r="AD6" s="88" t="str">
        <f t="shared" si="2"/>
        <v>-</v>
      </c>
      <c r="AE6" s="88" t="str">
        <f t="shared" si="2"/>
        <v>-</v>
      </c>
      <c r="AF6" s="88" t="str">
        <f t="shared" si="2"/>
        <v>-</v>
      </c>
      <c r="AG6" s="88" t="str">
        <f t="shared" si="2"/>
        <v>-</v>
      </c>
      <c r="AH6" s="88">
        <f t="shared" si="2"/>
        <v>103.34</v>
      </c>
      <c r="AI6" s="80" t="str">
        <f>IF(AI7="","",IF(AI7="-","【-】","【"&amp;SUBSTITUTE(TEXT(AI7,"#,##0.00"),"-","△")&amp;"】"))</f>
        <v>【102.87】</v>
      </c>
      <c r="AJ6" s="88" t="str">
        <f t="shared" ref="AJ6:AS6" si="3">IF(AJ7="",NA(),AJ7)</f>
        <v>-</v>
      </c>
      <c r="AK6" s="88" t="str">
        <f t="shared" si="3"/>
        <v>-</v>
      </c>
      <c r="AL6" s="88" t="str">
        <f t="shared" si="3"/>
        <v>-</v>
      </c>
      <c r="AM6" s="88" t="str">
        <f t="shared" si="3"/>
        <v>-</v>
      </c>
      <c r="AN6" s="88">
        <f t="shared" si="3"/>
        <v>23.49</v>
      </c>
      <c r="AO6" s="88" t="str">
        <f t="shared" si="3"/>
        <v>-</v>
      </c>
      <c r="AP6" s="88" t="str">
        <f t="shared" si="3"/>
        <v>-</v>
      </c>
      <c r="AQ6" s="88" t="str">
        <f t="shared" si="3"/>
        <v>-</v>
      </c>
      <c r="AR6" s="88" t="str">
        <f t="shared" si="3"/>
        <v>-</v>
      </c>
      <c r="AS6" s="88">
        <f t="shared" si="3"/>
        <v>29.74</v>
      </c>
      <c r="AT6" s="80" t="str">
        <f>IF(AT7="","",IF(AT7="-","【-】","【"&amp;SUBSTITUTE(TEXT(AT7,"#,##0.00"),"-","△")&amp;"】"))</f>
        <v>【76.63】</v>
      </c>
      <c r="AU6" s="88" t="str">
        <f t="shared" ref="AU6:BD6" si="4">IF(AU7="",NA(),AU7)</f>
        <v>-</v>
      </c>
      <c r="AV6" s="88" t="str">
        <f t="shared" si="4"/>
        <v>-</v>
      </c>
      <c r="AW6" s="88" t="str">
        <f t="shared" si="4"/>
        <v>-</v>
      </c>
      <c r="AX6" s="88" t="str">
        <f t="shared" si="4"/>
        <v>-</v>
      </c>
      <c r="AY6" s="88">
        <f t="shared" si="4"/>
        <v>48.35</v>
      </c>
      <c r="AZ6" s="88" t="str">
        <f t="shared" si="4"/>
        <v>-</v>
      </c>
      <c r="BA6" s="88" t="str">
        <f t="shared" si="4"/>
        <v>-</v>
      </c>
      <c r="BB6" s="88" t="str">
        <f t="shared" si="4"/>
        <v>-</v>
      </c>
      <c r="BC6" s="88" t="str">
        <f t="shared" si="4"/>
        <v>-</v>
      </c>
      <c r="BD6" s="88">
        <f t="shared" si="4"/>
        <v>53.44</v>
      </c>
      <c r="BE6" s="80" t="str">
        <f>IF(BE7="","",IF(BE7="-","【-】","【"&amp;SUBSTITUTE(TEXT(BE7,"#,##0.00"),"-","△")&amp;"】"))</f>
        <v>【49.61】</v>
      </c>
      <c r="BF6" s="88" t="str">
        <f t="shared" ref="BF6:BO6" si="5">IF(BF7="",NA(),BF7)</f>
        <v>-</v>
      </c>
      <c r="BG6" s="88" t="str">
        <f t="shared" si="5"/>
        <v>-</v>
      </c>
      <c r="BH6" s="88" t="str">
        <f t="shared" si="5"/>
        <v>-</v>
      </c>
      <c r="BI6" s="88" t="str">
        <f t="shared" si="5"/>
        <v>-</v>
      </c>
      <c r="BJ6" s="80">
        <f t="shared" si="5"/>
        <v>0</v>
      </c>
      <c r="BK6" s="88" t="str">
        <f t="shared" si="5"/>
        <v>-</v>
      </c>
      <c r="BL6" s="88" t="str">
        <f t="shared" si="5"/>
        <v>-</v>
      </c>
      <c r="BM6" s="88" t="str">
        <f t="shared" si="5"/>
        <v>-</v>
      </c>
      <c r="BN6" s="88" t="str">
        <f t="shared" si="5"/>
        <v>-</v>
      </c>
      <c r="BO6" s="88">
        <f t="shared" si="5"/>
        <v>1267.3900000000001</v>
      </c>
      <c r="BP6" s="80" t="str">
        <f>IF(BP7="","",IF(BP7="-","【-】","【"&amp;SUBSTITUTE(TEXT(BP7,"#,##0.00"),"-","△")&amp;"】"))</f>
        <v>【1,218.70】</v>
      </c>
      <c r="BQ6" s="88" t="str">
        <f t="shared" ref="BQ6:BZ6" si="6">IF(BQ7="",NA(),BQ7)</f>
        <v>-</v>
      </c>
      <c r="BR6" s="88" t="str">
        <f t="shared" si="6"/>
        <v>-</v>
      </c>
      <c r="BS6" s="88" t="str">
        <f t="shared" si="6"/>
        <v>-</v>
      </c>
      <c r="BT6" s="88" t="str">
        <f t="shared" si="6"/>
        <v>-</v>
      </c>
      <c r="BU6" s="88">
        <f t="shared" si="6"/>
        <v>66.64</v>
      </c>
      <c r="BV6" s="88" t="str">
        <f t="shared" si="6"/>
        <v>-</v>
      </c>
      <c r="BW6" s="88" t="str">
        <f t="shared" si="6"/>
        <v>-</v>
      </c>
      <c r="BX6" s="88" t="str">
        <f t="shared" si="6"/>
        <v>-</v>
      </c>
      <c r="BY6" s="88" t="str">
        <f t="shared" si="6"/>
        <v>-</v>
      </c>
      <c r="BZ6" s="88">
        <f t="shared" si="6"/>
        <v>84.3</v>
      </c>
      <c r="CA6" s="80" t="str">
        <f>IF(CA7="","",IF(CA7="-","【-】","【"&amp;SUBSTITUTE(TEXT(CA7,"#,##0.00"),"-","△")&amp;"】"))</f>
        <v>【74.17】</v>
      </c>
      <c r="CB6" s="88" t="str">
        <f t="shared" ref="CB6:CK6" si="7">IF(CB7="",NA(),CB7)</f>
        <v>-</v>
      </c>
      <c r="CC6" s="88" t="str">
        <f t="shared" si="7"/>
        <v>-</v>
      </c>
      <c r="CD6" s="88" t="str">
        <f t="shared" si="7"/>
        <v>-</v>
      </c>
      <c r="CE6" s="88" t="str">
        <f t="shared" si="7"/>
        <v>-</v>
      </c>
      <c r="CF6" s="88">
        <f t="shared" si="7"/>
        <v>177.55</v>
      </c>
      <c r="CG6" s="88" t="str">
        <f t="shared" si="7"/>
        <v>-</v>
      </c>
      <c r="CH6" s="88" t="str">
        <f t="shared" si="7"/>
        <v>-</v>
      </c>
      <c r="CI6" s="88" t="str">
        <f t="shared" si="7"/>
        <v>-</v>
      </c>
      <c r="CJ6" s="88" t="str">
        <f t="shared" si="7"/>
        <v>-</v>
      </c>
      <c r="CK6" s="88">
        <f t="shared" si="7"/>
        <v>185.47</v>
      </c>
      <c r="CL6" s="80" t="str">
        <f>IF(CL7="","",IF(CL7="-","【-】","【"&amp;SUBSTITUTE(TEXT(CL7,"#,##0.00"),"-","△")&amp;"】"))</f>
        <v>【218.56】</v>
      </c>
      <c r="CM6" s="88" t="str">
        <f t="shared" ref="CM6:CV6" si="8">IF(CM7="",NA(),CM7)</f>
        <v>-</v>
      </c>
      <c r="CN6" s="88" t="str">
        <f t="shared" si="8"/>
        <v>-</v>
      </c>
      <c r="CO6" s="88" t="str">
        <f t="shared" si="8"/>
        <v>-</v>
      </c>
      <c r="CP6" s="88" t="str">
        <f t="shared" si="8"/>
        <v>-</v>
      </c>
      <c r="CQ6" s="88">
        <f t="shared" si="8"/>
        <v>68.84</v>
      </c>
      <c r="CR6" s="88" t="str">
        <f t="shared" si="8"/>
        <v>-</v>
      </c>
      <c r="CS6" s="88" t="str">
        <f t="shared" si="8"/>
        <v>-</v>
      </c>
      <c r="CT6" s="88" t="str">
        <f t="shared" si="8"/>
        <v>-</v>
      </c>
      <c r="CU6" s="88" t="str">
        <f t="shared" si="8"/>
        <v>-</v>
      </c>
      <c r="CV6" s="88">
        <f t="shared" si="8"/>
        <v>45.68</v>
      </c>
      <c r="CW6" s="80" t="str">
        <f>IF(CW7="","",IF(CW7="-","【-】","【"&amp;SUBSTITUTE(TEXT(CW7,"#,##0.00"),"-","△")&amp;"】"))</f>
        <v>【42.86】</v>
      </c>
      <c r="CX6" s="88" t="str">
        <f t="shared" ref="CX6:DG6" si="9">IF(CX7="",NA(),CX7)</f>
        <v>-</v>
      </c>
      <c r="CY6" s="88" t="str">
        <f t="shared" si="9"/>
        <v>-</v>
      </c>
      <c r="CZ6" s="88" t="str">
        <f t="shared" si="9"/>
        <v>-</v>
      </c>
      <c r="DA6" s="88" t="str">
        <f t="shared" si="9"/>
        <v>-</v>
      </c>
      <c r="DB6" s="88">
        <f t="shared" si="9"/>
        <v>80.680000000000007</v>
      </c>
      <c r="DC6" s="88" t="str">
        <f t="shared" si="9"/>
        <v>-</v>
      </c>
      <c r="DD6" s="88" t="str">
        <f t="shared" si="9"/>
        <v>-</v>
      </c>
      <c r="DE6" s="88" t="str">
        <f t="shared" si="9"/>
        <v>-</v>
      </c>
      <c r="DF6" s="88" t="str">
        <f t="shared" si="9"/>
        <v>-</v>
      </c>
      <c r="DG6" s="88">
        <f t="shared" si="9"/>
        <v>87.96</v>
      </c>
      <c r="DH6" s="80" t="str">
        <f>IF(DH7="","",IF(DH7="-","【-】","【"&amp;SUBSTITUTE(TEXT(DH7,"#,##0.00"),"-","△")&amp;"】"))</f>
        <v>【84.20】</v>
      </c>
      <c r="DI6" s="88" t="str">
        <f t="shared" ref="DI6:DR6" si="10">IF(DI7="",NA(),DI7)</f>
        <v>-</v>
      </c>
      <c r="DJ6" s="88" t="str">
        <f t="shared" si="10"/>
        <v>-</v>
      </c>
      <c r="DK6" s="88" t="str">
        <f t="shared" si="10"/>
        <v>-</v>
      </c>
      <c r="DL6" s="88" t="str">
        <f t="shared" si="10"/>
        <v>-</v>
      </c>
      <c r="DM6" s="88">
        <f t="shared" si="10"/>
        <v>4.17</v>
      </c>
      <c r="DN6" s="88" t="str">
        <f t="shared" si="10"/>
        <v>-</v>
      </c>
      <c r="DO6" s="88" t="str">
        <f t="shared" si="10"/>
        <v>-</v>
      </c>
      <c r="DP6" s="88" t="str">
        <f t="shared" si="10"/>
        <v>-</v>
      </c>
      <c r="DQ6" s="88" t="str">
        <f t="shared" si="10"/>
        <v>-</v>
      </c>
      <c r="DR6" s="88">
        <f t="shared" si="10"/>
        <v>27.82</v>
      </c>
      <c r="DS6" s="80" t="str">
        <f>IF(DS7="","",IF(DS7="-","【-】","【"&amp;SUBSTITUTE(TEXT(DS7,"#,##0.00"),"-","△")&amp;"】"))</f>
        <v>【25.37】</v>
      </c>
      <c r="DT6" s="88" t="str">
        <f t="shared" ref="DT6:EC6" si="11">IF(DT7="",NA(),DT7)</f>
        <v>-</v>
      </c>
      <c r="DU6" s="88" t="str">
        <f t="shared" si="11"/>
        <v>-</v>
      </c>
      <c r="DV6" s="88" t="str">
        <f t="shared" si="11"/>
        <v>-</v>
      </c>
      <c r="DW6" s="88" t="str">
        <f t="shared" si="11"/>
        <v>-</v>
      </c>
      <c r="DX6" s="80">
        <f t="shared" si="11"/>
        <v>0</v>
      </c>
      <c r="DY6" s="88" t="str">
        <f t="shared" si="11"/>
        <v>-</v>
      </c>
      <c r="DZ6" s="88" t="str">
        <f t="shared" si="11"/>
        <v>-</v>
      </c>
      <c r="EA6" s="88" t="str">
        <f t="shared" si="11"/>
        <v>-</v>
      </c>
      <c r="EB6" s="88" t="str">
        <f t="shared" si="11"/>
        <v>-</v>
      </c>
      <c r="EC6" s="80">
        <f t="shared" si="11"/>
        <v>0</v>
      </c>
      <c r="ED6" s="80" t="str">
        <f>IF(ED7="","",IF(ED7="-","【-】","【"&amp;SUBSTITUTE(TEXT(ED7,"#,##0.00"),"-","△")&amp;"】"))</f>
        <v>【6.20】</v>
      </c>
      <c r="EE6" s="88" t="str">
        <f t="shared" ref="EE6:EN6" si="12">IF(EE7="",NA(),EE7)</f>
        <v>-</v>
      </c>
      <c r="EF6" s="88" t="str">
        <f t="shared" si="12"/>
        <v>-</v>
      </c>
      <c r="EG6" s="88" t="str">
        <f t="shared" si="12"/>
        <v>-</v>
      </c>
      <c r="EH6" s="88" t="str">
        <f t="shared" si="12"/>
        <v>-</v>
      </c>
      <c r="EI6" s="80">
        <f t="shared" si="12"/>
        <v>0</v>
      </c>
      <c r="EJ6" s="88" t="str">
        <f t="shared" si="12"/>
        <v>-</v>
      </c>
      <c r="EK6" s="88" t="str">
        <f t="shared" si="12"/>
        <v>-</v>
      </c>
      <c r="EL6" s="88" t="str">
        <f t="shared" si="12"/>
        <v>-</v>
      </c>
      <c r="EM6" s="88" t="str">
        <f t="shared" si="12"/>
        <v>-</v>
      </c>
      <c r="EN6" s="88">
        <f t="shared" si="12"/>
        <v>4.e-002</v>
      </c>
      <c r="EO6" s="80" t="str">
        <f>IF(EO7="","",IF(EO7="-","【-】","【"&amp;SUBSTITUTE(TEXT(EO7,"#,##0.00"),"-","△")&amp;"】"))</f>
        <v>【0.28】</v>
      </c>
    </row>
    <row r="7" spans="1:148" s="65" customFormat="1">
      <c r="A7" s="66"/>
      <c r="B7" s="72">
        <v>2019</v>
      </c>
      <c r="C7" s="72">
        <v>222224</v>
      </c>
      <c r="D7" s="72">
        <v>46</v>
      </c>
      <c r="E7" s="72">
        <v>17</v>
      </c>
      <c r="F7" s="72">
        <v>4</v>
      </c>
      <c r="G7" s="72">
        <v>0</v>
      </c>
      <c r="H7" s="72" t="s">
        <v>1</v>
      </c>
      <c r="I7" s="72" t="s">
        <v>97</v>
      </c>
      <c r="J7" s="72" t="s">
        <v>98</v>
      </c>
      <c r="K7" s="72" t="s">
        <v>15</v>
      </c>
      <c r="L7" s="72" t="s">
        <v>99</v>
      </c>
      <c r="M7" s="72" t="s">
        <v>100</v>
      </c>
      <c r="N7" s="81" t="s">
        <v>101</v>
      </c>
      <c r="O7" s="81">
        <v>71.510000000000005</v>
      </c>
      <c r="P7" s="81">
        <v>34.770000000000003</v>
      </c>
      <c r="Q7" s="81">
        <v>71.22</v>
      </c>
      <c r="R7" s="81">
        <v>2728</v>
      </c>
      <c r="S7" s="81">
        <v>30360</v>
      </c>
      <c r="T7" s="81">
        <v>363.97</v>
      </c>
      <c r="U7" s="81">
        <v>83.41</v>
      </c>
      <c r="V7" s="81">
        <v>10443</v>
      </c>
      <c r="W7" s="81">
        <v>4.53</v>
      </c>
      <c r="X7" s="81">
        <v>2305.3000000000002</v>
      </c>
      <c r="Y7" s="81" t="s">
        <v>101</v>
      </c>
      <c r="Z7" s="81" t="s">
        <v>101</v>
      </c>
      <c r="AA7" s="81" t="s">
        <v>101</v>
      </c>
      <c r="AB7" s="81" t="s">
        <v>101</v>
      </c>
      <c r="AC7" s="81">
        <v>95.5</v>
      </c>
      <c r="AD7" s="81" t="s">
        <v>101</v>
      </c>
      <c r="AE7" s="81" t="s">
        <v>101</v>
      </c>
      <c r="AF7" s="81" t="s">
        <v>101</v>
      </c>
      <c r="AG7" s="81" t="s">
        <v>101</v>
      </c>
      <c r="AH7" s="81">
        <v>103.34</v>
      </c>
      <c r="AI7" s="81">
        <v>102.87</v>
      </c>
      <c r="AJ7" s="81" t="s">
        <v>101</v>
      </c>
      <c r="AK7" s="81" t="s">
        <v>101</v>
      </c>
      <c r="AL7" s="81" t="s">
        <v>101</v>
      </c>
      <c r="AM7" s="81" t="s">
        <v>101</v>
      </c>
      <c r="AN7" s="81">
        <v>23.49</v>
      </c>
      <c r="AO7" s="81" t="s">
        <v>101</v>
      </c>
      <c r="AP7" s="81" t="s">
        <v>101</v>
      </c>
      <c r="AQ7" s="81" t="s">
        <v>101</v>
      </c>
      <c r="AR7" s="81" t="s">
        <v>101</v>
      </c>
      <c r="AS7" s="81">
        <v>29.74</v>
      </c>
      <c r="AT7" s="81">
        <v>76.63</v>
      </c>
      <c r="AU7" s="81" t="s">
        <v>101</v>
      </c>
      <c r="AV7" s="81" t="s">
        <v>101</v>
      </c>
      <c r="AW7" s="81" t="s">
        <v>101</v>
      </c>
      <c r="AX7" s="81" t="s">
        <v>101</v>
      </c>
      <c r="AY7" s="81">
        <v>48.35</v>
      </c>
      <c r="AZ7" s="81" t="s">
        <v>101</v>
      </c>
      <c r="BA7" s="81" t="s">
        <v>101</v>
      </c>
      <c r="BB7" s="81" t="s">
        <v>101</v>
      </c>
      <c r="BC7" s="81" t="s">
        <v>101</v>
      </c>
      <c r="BD7" s="81">
        <v>53.44</v>
      </c>
      <c r="BE7" s="81">
        <v>49.61</v>
      </c>
      <c r="BF7" s="81" t="s">
        <v>101</v>
      </c>
      <c r="BG7" s="81" t="s">
        <v>101</v>
      </c>
      <c r="BH7" s="81" t="s">
        <v>101</v>
      </c>
      <c r="BI7" s="81" t="s">
        <v>101</v>
      </c>
      <c r="BJ7" s="81">
        <v>0</v>
      </c>
      <c r="BK7" s="81" t="s">
        <v>101</v>
      </c>
      <c r="BL7" s="81" t="s">
        <v>101</v>
      </c>
      <c r="BM7" s="81" t="s">
        <v>101</v>
      </c>
      <c r="BN7" s="81" t="s">
        <v>101</v>
      </c>
      <c r="BO7" s="81">
        <v>1267.3900000000001</v>
      </c>
      <c r="BP7" s="81">
        <v>1218.7</v>
      </c>
      <c r="BQ7" s="81" t="s">
        <v>101</v>
      </c>
      <c r="BR7" s="81" t="s">
        <v>101</v>
      </c>
      <c r="BS7" s="81" t="s">
        <v>101</v>
      </c>
      <c r="BT7" s="81" t="s">
        <v>101</v>
      </c>
      <c r="BU7" s="81">
        <v>66.64</v>
      </c>
      <c r="BV7" s="81" t="s">
        <v>101</v>
      </c>
      <c r="BW7" s="81" t="s">
        <v>101</v>
      </c>
      <c r="BX7" s="81" t="s">
        <v>101</v>
      </c>
      <c r="BY7" s="81" t="s">
        <v>101</v>
      </c>
      <c r="BZ7" s="81">
        <v>84.3</v>
      </c>
      <c r="CA7" s="81">
        <v>74.17</v>
      </c>
      <c r="CB7" s="81" t="s">
        <v>101</v>
      </c>
      <c r="CC7" s="81" t="s">
        <v>101</v>
      </c>
      <c r="CD7" s="81" t="s">
        <v>101</v>
      </c>
      <c r="CE7" s="81" t="s">
        <v>101</v>
      </c>
      <c r="CF7" s="81">
        <v>177.55</v>
      </c>
      <c r="CG7" s="81" t="s">
        <v>101</v>
      </c>
      <c r="CH7" s="81" t="s">
        <v>101</v>
      </c>
      <c r="CI7" s="81" t="s">
        <v>101</v>
      </c>
      <c r="CJ7" s="81" t="s">
        <v>101</v>
      </c>
      <c r="CK7" s="81">
        <v>185.47</v>
      </c>
      <c r="CL7" s="81">
        <v>218.56</v>
      </c>
      <c r="CM7" s="81" t="s">
        <v>101</v>
      </c>
      <c r="CN7" s="81" t="s">
        <v>101</v>
      </c>
      <c r="CO7" s="81" t="s">
        <v>101</v>
      </c>
      <c r="CP7" s="81" t="s">
        <v>101</v>
      </c>
      <c r="CQ7" s="81">
        <v>68.84</v>
      </c>
      <c r="CR7" s="81" t="s">
        <v>101</v>
      </c>
      <c r="CS7" s="81" t="s">
        <v>101</v>
      </c>
      <c r="CT7" s="81" t="s">
        <v>101</v>
      </c>
      <c r="CU7" s="81" t="s">
        <v>101</v>
      </c>
      <c r="CV7" s="81">
        <v>45.68</v>
      </c>
      <c r="CW7" s="81">
        <v>42.86</v>
      </c>
      <c r="CX7" s="81" t="s">
        <v>101</v>
      </c>
      <c r="CY7" s="81" t="s">
        <v>101</v>
      </c>
      <c r="CZ7" s="81" t="s">
        <v>101</v>
      </c>
      <c r="DA7" s="81" t="s">
        <v>101</v>
      </c>
      <c r="DB7" s="81">
        <v>80.680000000000007</v>
      </c>
      <c r="DC7" s="81" t="s">
        <v>101</v>
      </c>
      <c r="DD7" s="81" t="s">
        <v>101</v>
      </c>
      <c r="DE7" s="81" t="s">
        <v>101</v>
      </c>
      <c r="DF7" s="81" t="s">
        <v>101</v>
      </c>
      <c r="DG7" s="81">
        <v>87.96</v>
      </c>
      <c r="DH7" s="81">
        <v>84.2</v>
      </c>
      <c r="DI7" s="81" t="s">
        <v>101</v>
      </c>
      <c r="DJ7" s="81" t="s">
        <v>101</v>
      </c>
      <c r="DK7" s="81" t="s">
        <v>101</v>
      </c>
      <c r="DL7" s="81" t="s">
        <v>101</v>
      </c>
      <c r="DM7" s="81">
        <v>4.17</v>
      </c>
      <c r="DN7" s="81" t="s">
        <v>101</v>
      </c>
      <c r="DO7" s="81" t="s">
        <v>101</v>
      </c>
      <c r="DP7" s="81" t="s">
        <v>101</v>
      </c>
      <c r="DQ7" s="81" t="s">
        <v>101</v>
      </c>
      <c r="DR7" s="81">
        <v>27.82</v>
      </c>
      <c r="DS7" s="81">
        <v>25.37</v>
      </c>
      <c r="DT7" s="81" t="s">
        <v>101</v>
      </c>
      <c r="DU7" s="81" t="s">
        <v>101</v>
      </c>
      <c r="DV7" s="81" t="s">
        <v>101</v>
      </c>
      <c r="DW7" s="81" t="s">
        <v>101</v>
      </c>
      <c r="DX7" s="81">
        <v>0</v>
      </c>
      <c r="DY7" s="81" t="s">
        <v>101</v>
      </c>
      <c r="DZ7" s="81" t="s">
        <v>101</v>
      </c>
      <c r="EA7" s="81" t="s">
        <v>101</v>
      </c>
      <c r="EB7" s="81" t="s">
        <v>101</v>
      </c>
      <c r="EC7" s="81">
        <v>0</v>
      </c>
      <c r="ED7" s="81">
        <v>6.2</v>
      </c>
      <c r="EE7" s="81" t="s">
        <v>101</v>
      </c>
      <c r="EF7" s="81" t="s">
        <v>101</v>
      </c>
      <c r="EG7" s="81" t="s">
        <v>101</v>
      </c>
      <c r="EH7" s="81" t="s">
        <v>101</v>
      </c>
      <c r="EI7" s="81">
        <v>0</v>
      </c>
      <c r="EJ7" s="81" t="s">
        <v>101</v>
      </c>
      <c r="EK7" s="81" t="s">
        <v>101</v>
      </c>
      <c r="EL7" s="81" t="s">
        <v>101</v>
      </c>
      <c r="EM7" s="81" t="s">
        <v>101</v>
      </c>
      <c r="EN7" s="81">
        <v>4.e-002</v>
      </c>
      <c r="EO7" s="81">
        <v>0.28000000000000003</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102</v>
      </c>
      <c r="C9" s="67" t="s">
        <v>103</v>
      </c>
      <c r="D9" s="67" t="s">
        <v>104</v>
      </c>
      <c r="E9" s="67" t="s">
        <v>105</v>
      </c>
      <c r="F9" s="67" t="s">
        <v>106</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31</v>
      </c>
      <c r="B10" s="73">
        <f>DATEVALUE($B7+12-B11&amp;"/1/"&amp;B12)</f>
        <v>46388</v>
      </c>
      <c r="C10" s="73">
        <f>DATEVALUE($B7+12-C11&amp;"/1/"&amp;C12)</f>
        <v>46753</v>
      </c>
      <c r="D10" s="73">
        <f>DATEVALUE($B7+12-D11&amp;"/1/"&amp;D12)</f>
        <v>47119</v>
      </c>
      <c r="E10" s="73">
        <f>DATEVALUE($B7+12-E11&amp;"/1/"&amp;E12)</f>
        <v>47484</v>
      </c>
      <c r="F10" s="74">
        <f>DATEVALUE($B7+12-F11&amp;"/1/"&amp;F12)</f>
        <v>47849</v>
      </c>
    </row>
    <row r="11" spans="1:148">
      <c r="B11">
        <v>4</v>
      </c>
      <c r="C11">
        <v>3</v>
      </c>
      <c r="D11">
        <v>2</v>
      </c>
      <c r="E11">
        <v>1</v>
      </c>
      <c r="F11">
        <v>0</v>
      </c>
      <c r="G11" t="s">
        <v>107</v>
      </c>
    </row>
    <row r="12" spans="1:148">
      <c r="B12">
        <v>1</v>
      </c>
      <c r="C12">
        <v>1</v>
      </c>
      <c r="D12">
        <v>1</v>
      </c>
      <c r="E12">
        <v>1</v>
      </c>
      <c r="F12">
        <v>1</v>
      </c>
      <c r="G12" t="s">
        <v>108</v>
      </c>
    </row>
    <row r="13" spans="1:148">
      <c r="B13" t="s">
        <v>109</v>
      </c>
      <c r="C13" t="s">
        <v>109</v>
      </c>
      <c r="D13" t="s">
        <v>109</v>
      </c>
      <c r="E13" t="s">
        <v>109</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2021-02-15T04:55:44Z</cp:lastPrinted>
  <dcterms:created xsi:type="dcterms:W3CDTF">2020-12-04T02:33:14Z</dcterms:created>
  <dcterms:modified xsi:type="dcterms:W3CDTF">2021-02-18T01:06:48Z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2021-02-18T01:06:48Z</vt:filetime>
  </property>
</Properties>
</file>