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7VZgAaEJ4wRP9e733AofQuAXAOhWO4hsi1hM8rtjUco8PJ3OoMto2TD0ktM+qZj/PlnPvXwmMU+nJA7uKxjEw==" workbookSaltValue="NZAT80ntxcr0F2u05J6JPA==" workbookSpinCount="100000"/>
  <bookViews>
    <workbookView xWindow="0" yWindow="0" windowWidth="15360" windowHeight="7635"/>
  </bookViews>
  <sheets>
    <sheet name="法適用_下水道事業" sheetId="4" r:id="rId1"/>
    <sheet name="データ" sheetId="5" state="hidden" r:id="rId2"/>
  </sheet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<sst xmlns="http://schemas.openxmlformats.org/spreadsheetml/2006/main" xmlns:r="http://schemas.openxmlformats.org/officeDocument/2006/relationships" count="115" uniqueCount="115">
  <si>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</si>
  <si>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静岡県　伊豆市</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</si>
  <si>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</si>
  <si>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</si>
  <si>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</si>
  <si>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</si>
  <si>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</si>
  <si>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</si>
  <si>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</si>
  <si>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</si>
  <si>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</si>
  <si>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</si>
  <si>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</si>
  <si>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</si>
  <si>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</si>
  <si>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</si>
  <si>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</si>
  <si>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</si>
  <si>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</si>
  <si>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</si>
  <si>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</si>
  <si>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</si>
  <si>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</si>
  <si>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</si>
  <si>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</si>
  <si>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</si>
  <si>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</si>
  <si>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</si>
  <si>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</si>
  <si>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</si>
  <si>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</si>
  <si>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</si>
  <si>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</si>
  <si>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</si>
  <si>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</si>
  <si>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</si>
  <si>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</si>
  <si>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</si>
  <si>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</si>
  <si>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</si>
  <si>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</si>
  <si>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</si>
  <si>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</si>
  <si>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</si>
  <si>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</si>
  <si>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</si>
  <si>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</si>
  <si>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</si>
  <si>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</si>
  <si>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</si>
  <si>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</si>
  <si>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</si>
  <si>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</si>
  <si>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</si>
  <si>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</si>
  <si>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</si>
  <si>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</si>
  <si>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</si>
  <si>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</si>
  <si>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</si>
  <si>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</si>
  <si>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</si>
  <si>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</si>
  <si>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</si>
  <si>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</si>
  <si>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</si>
  <si>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</si>
  <si>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</si>
  <si>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</si>
  <si>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</si>
  <si>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</si>
  <si>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</si>
  <si>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</si>
  <si>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</si>
  <si>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</si>
  <si>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</si>
  <si>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</si>
  <si>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</si>
  <si>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</si>
  <si>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</si>
  <si>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</si>
  <si>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</si>
  <si>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</si>
  <si>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</si>
  <si>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</si>
  <si>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</si>
  <si>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</si>
  <si>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</si>
  <si>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</si>
  <si>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</si>
  <si>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</si>
  <si>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</si>
  <si>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</si>
  <si>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</si>
  <si>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</si>
  <si>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</si>
  <si>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</si>
  <si>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</si>
  <si>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</si>
  <si>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</si>
  <si>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</si>
  <si>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</si>
  <si>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</si>
  <si>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</si>
  <si>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</si>
  <si>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</si>
  <si>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</si>
  <si>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</si>
  <si>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</si>
  <si>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</si>
  <si>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</si>
  <si>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</si>
  <si>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処理場については、不具合が確認された場合は修繕を行っている。H30から4処理場の機能診断を行い、計画的な更新等を検討していく。
　管渠についてはカメラ調査を実施しており、傷み等が確認された場合は修繕を行っている。
　③管渠改善率は0となっているが、次年度以降計画的に修繕を行っていく予定。</t>
    <rPh sb="1" eb="4">
      <t>ショリジョウ</t>
    </rPh>
    <rPh sb="10" eb="13">
      <t>フグアイ</t>
    </rPh>
    <rPh sb="14" eb="16">
      <t>カクニン</t>
    </rPh>
    <rPh sb="19" eb="21">
      <t>バアイ</t>
    </rPh>
    <rPh sb="22" eb="24">
      <t>シュウゼン</t>
    </rPh>
    <rPh sb="25" eb="26">
      <t>オコナ</t>
    </rPh>
    <rPh sb="37" eb="39">
      <t>ショリ</t>
    </rPh>
    <rPh sb="39" eb="40">
      <t>ジョウ</t>
    </rPh>
    <rPh sb="41" eb="43">
      <t>キノウ</t>
    </rPh>
    <rPh sb="43" eb="45">
      <t>シンダン</t>
    </rPh>
    <rPh sb="46" eb="47">
      <t>オコナ</t>
    </rPh>
    <rPh sb="49" eb="52">
      <t>ケイカクテキ</t>
    </rPh>
    <rPh sb="53" eb="55">
      <t>コウシン</t>
    </rPh>
    <rPh sb="55" eb="56">
      <t>トウ</t>
    </rPh>
    <rPh sb="57" eb="59">
      <t>ケントウ</t>
    </rPh>
    <rPh sb="66" eb="68">
      <t>カンキョ</t>
    </rPh>
    <rPh sb="76" eb="78">
      <t>チョウサ</t>
    </rPh>
    <rPh sb="79" eb="81">
      <t>ジッシ</t>
    </rPh>
    <rPh sb="86" eb="87">
      <t>イタ</t>
    </rPh>
    <rPh sb="88" eb="89">
      <t>トウ</t>
    </rPh>
    <rPh sb="90" eb="92">
      <t>カクニン</t>
    </rPh>
    <rPh sb="95" eb="97">
      <t>バアイ</t>
    </rPh>
    <rPh sb="98" eb="100">
      <t>シュウゼン</t>
    </rPh>
    <rPh sb="101" eb="102">
      <t>オコナ</t>
    </rPh>
    <rPh sb="110" eb="112">
      <t>カンキョ</t>
    </rPh>
    <rPh sb="112" eb="115">
      <t>カイゼンリツ</t>
    </rPh>
    <rPh sb="125" eb="128">
      <t>ジネンド</t>
    </rPh>
    <rPh sb="128" eb="130">
      <t>イコウ</t>
    </rPh>
    <rPh sb="130" eb="133">
      <t>ケイカクテキ</t>
    </rPh>
    <rPh sb="134" eb="136">
      <t>シュウゼン</t>
    </rPh>
    <rPh sb="137" eb="138">
      <t>オコナ</t>
    </rPh>
    <rPh sb="142" eb="144">
      <t>ヨテイ</t>
    </rPh>
    <phoneticPr fontId="1"/>
  </si>
  <si>
    <t>　接続率は高いものの、人口減少により有収水量の低下が見込まれている。
　R2から経営戦略の策定に取り組んでいき、中長期的なビジョンを踏まえた経営が必要となっていく。また、管渠の更新時期を迎えるため、ストックマネジメント計画を策定し、計画的に更新を行っていく。</t>
    <rPh sb="1" eb="3">
      <t>セツゾク</t>
    </rPh>
    <rPh sb="3" eb="4">
      <t>リツ</t>
    </rPh>
    <rPh sb="5" eb="6">
      <t>タカ</t>
    </rPh>
    <rPh sb="11" eb="13">
      <t>ジンコウ</t>
    </rPh>
    <rPh sb="13" eb="15">
      <t>ゲンショウ</t>
    </rPh>
    <rPh sb="18" eb="20">
      <t>ユウシュウ</t>
    </rPh>
    <rPh sb="20" eb="22">
      <t>スイリョウ</t>
    </rPh>
    <rPh sb="23" eb="25">
      <t>テイカ</t>
    </rPh>
    <rPh sb="26" eb="28">
      <t>ミコ</t>
    </rPh>
    <phoneticPr fontId="1"/>
  </si>
  <si>
    <r>
      <t>　令和元年度より地方公営企業会計へ移行したため、数値は当該年度のみとなっている。
　当該事業の処理区はそれぞれ処理場を有する5処理区となっており、面整備は全て完了済み。H22年度以降の借入以降、新規の借入はない。
　①収益的収支比率は費用に対し、料金収入が多いため、100％を上回り黒字状態となっている。
　②累積欠損金比率は、欠損金は発生していない。
　③流動比率は流動負債のなかに建設改良費等に充てられた企業債が含まれているため100％を下回っているが、</t>
    </r>
    <r>
      <rPr>
        <sz val="11"/>
        <color auto="1"/>
        <rFont val="ＭＳ ゴシック"/>
      </rPr>
      <t>将来、償還・返済の原資を使用料収入等により得ることを予定している。
　⑦施設使用率が類似団体平均値よりやや下回っているものの⑥汚水処理原価は低くいため、適正に稼働していると考えられる。
　⑧水洗化率は約97％と割合は高いが、⑤経費回収率は100％未満となっており、一般会計繰金で賄っている状況。適正な使用料の確保が喫緊の課題となっている。
　④企業債残高対事業規模比率は一般会計繰入金を反映させたため、当該値が0となっている。</t>
    </r>
    <rPh sb="42" eb="44">
      <t>トウガイ</t>
    </rPh>
    <rPh sb="44" eb="46">
      <t>ジギョウ</t>
    </rPh>
    <rPh sb="47" eb="49">
      <t>ショリ</t>
    </rPh>
    <rPh sb="49" eb="50">
      <t>ク</t>
    </rPh>
    <rPh sb="55" eb="58">
      <t>ショリジョウ</t>
    </rPh>
    <rPh sb="59" eb="60">
      <t>ユウ</t>
    </rPh>
    <rPh sb="63" eb="65">
      <t>ショリ</t>
    </rPh>
    <rPh sb="65" eb="66">
      <t>ク</t>
    </rPh>
    <rPh sb="73" eb="74">
      <t>メン</t>
    </rPh>
    <rPh sb="74" eb="76">
      <t>セイビ</t>
    </rPh>
    <rPh sb="77" eb="78">
      <t>スベ</t>
    </rPh>
    <rPh sb="79" eb="81">
      <t>カンリョウ</t>
    </rPh>
    <rPh sb="81" eb="82">
      <t>ズ</t>
    </rPh>
    <rPh sb="87" eb="89">
      <t>ネンド</t>
    </rPh>
    <rPh sb="89" eb="91">
      <t>イコウ</t>
    </rPh>
    <rPh sb="92" eb="94">
      <t>カリイレ</t>
    </rPh>
    <rPh sb="94" eb="96">
      <t>イコウ</t>
    </rPh>
    <rPh sb="97" eb="99">
      <t>シンキ</t>
    </rPh>
    <rPh sb="100" eb="102">
      <t>カリイレ</t>
    </rPh>
    <rPh sb="109" eb="112">
      <t>シュウエキテキ</t>
    </rPh>
    <rPh sb="112" eb="114">
      <t>シュウシ</t>
    </rPh>
    <rPh sb="114" eb="116">
      <t>ヒリツ</t>
    </rPh>
    <rPh sb="117" eb="119">
      <t>ヒヨウ</t>
    </rPh>
    <rPh sb="120" eb="121">
      <t>タイ</t>
    </rPh>
    <rPh sb="123" eb="125">
      <t>リョウキン</t>
    </rPh>
    <rPh sb="125" eb="127">
      <t>シュウニュウ</t>
    </rPh>
    <rPh sb="128" eb="129">
      <t>オオ</t>
    </rPh>
    <rPh sb="138" eb="140">
      <t>ウワマワ</t>
    </rPh>
    <rPh sb="141" eb="143">
      <t>クロジ</t>
    </rPh>
    <rPh sb="143" eb="145">
      <t>ジョウタイ</t>
    </rPh>
    <rPh sb="155" eb="157">
      <t>ルイセキ</t>
    </rPh>
    <rPh sb="157" eb="159">
      <t>ケッソン</t>
    </rPh>
    <rPh sb="159" eb="160">
      <t>キン</t>
    </rPh>
    <rPh sb="160" eb="162">
      <t>ヒリツ</t>
    </rPh>
    <rPh sb="164" eb="167">
      <t>ケッソンキン</t>
    </rPh>
    <rPh sb="168" eb="170">
      <t>ハッセイ</t>
    </rPh>
    <rPh sb="296" eb="298">
      <t>ゲンカ</t>
    </rPh>
    <rPh sb="305" eb="307">
      <t>テキセイ</t>
    </rPh>
    <rPh sb="308" eb="310">
      <t>カドウ</t>
    </rPh>
    <rPh sb="315" eb="316">
      <t>カンガ</t>
    </rPh>
    <rPh sb="324" eb="327">
      <t>スイセンカ</t>
    </rPh>
    <rPh sb="327" eb="328">
      <t>リツ</t>
    </rPh>
    <rPh sb="329" eb="330">
      <t>ヤク</t>
    </rPh>
    <rPh sb="334" eb="336">
      <t>ワリアイ</t>
    </rPh>
    <rPh sb="337" eb="338">
      <t>タカ</t>
    </rPh>
    <rPh sb="342" eb="344">
      <t>ケイヒ</t>
    </rPh>
    <rPh sb="344" eb="346">
      <t>カイシュウ</t>
    </rPh>
    <rPh sb="346" eb="347">
      <t>リツ</t>
    </rPh>
    <rPh sb="352" eb="354">
      <t>ミマン</t>
    </rPh>
    <rPh sb="361" eb="363">
      <t>イッパン</t>
    </rPh>
    <rPh sb="363" eb="365">
      <t>カイケイ</t>
    </rPh>
    <rPh sb="368" eb="369">
      <t>マカナ</t>
    </rPh>
    <rPh sb="373" eb="375">
      <t>ジョウキョウ</t>
    </rPh>
    <rPh sb="401" eb="403">
      <t>キギョウ</t>
    </rPh>
    <rPh sb="403" eb="404">
      <t>サイ</t>
    </rPh>
    <rPh sb="404" eb="413">
      <t>ザンダカタイジギョウキボヒリツ</t>
    </rPh>
    <rPh sb="414" eb="421">
      <t>イッパンカイケイクリイレキン</t>
    </rPh>
    <rPh sb="422" eb="424">
      <t>ハンエイ</t>
    </rPh>
    <rPh sb="430" eb="432">
      <t>トウガイ</t>
    </rPh>
    <rPh sb="432" eb="433">
      <t>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</si>
</sst>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52.61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54.06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90.11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108.26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101.91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28.19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127.98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93.46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44.14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654.71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72.09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65.37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177.6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228.99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【102.97】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【165.48】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【33.84】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H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2</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7" t="s">
        <v>19</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30360</v>
      </c>
      <c r="AM8" s="22"/>
      <c r="AN8" s="22"/>
      <c r="AO8" s="22"/>
      <c r="AP8" s="22"/>
      <c r="AQ8" s="22"/>
      <c r="AR8" s="22"/>
      <c r="AS8" s="22"/>
      <c r="AT8" s="7">
        <f>データ!T6</f>
        <v>363.97</v>
      </c>
      <c r="AU8" s="7"/>
      <c r="AV8" s="7"/>
      <c r="AW8" s="7"/>
      <c r="AX8" s="7"/>
      <c r="AY8" s="7"/>
      <c r="AZ8" s="7"/>
      <c r="BA8" s="7"/>
      <c r="BB8" s="7">
        <f>データ!U6</f>
        <v>83.41</v>
      </c>
      <c r="BC8" s="7"/>
      <c r="BD8" s="7"/>
      <c r="BE8" s="7"/>
      <c r="BF8" s="7"/>
      <c r="BG8" s="7"/>
      <c r="BH8" s="7"/>
      <c r="BI8" s="7"/>
      <c r="BJ8" s="3"/>
      <c r="BK8" s="3"/>
      <c r="BL8" s="28" t="s">
        <v>15</v>
      </c>
      <c r="BM8" s="40"/>
      <c r="BN8" s="49" t="s">
        <v>21</v>
      </c>
      <c r="BO8" s="52"/>
      <c r="BP8" s="52"/>
      <c r="BQ8" s="52"/>
      <c r="BR8" s="52"/>
      <c r="BS8" s="52"/>
      <c r="BT8" s="52"/>
      <c r="BU8" s="52"/>
      <c r="BV8" s="52"/>
      <c r="BW8" s="52"/>
      <c r="BX8" s="52"/>
      <c r="BY8" s="56"/>
    </row>
    <row r="9" spans="1:78" ht="18.75" customHeight="1">
      <c r="A9" s="2"/>
      <c r="B9" s="5" t="s">
        <v>4</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3</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41"/>
      <c r="BN9" s="50"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90.74</v>
      </c>
      <c r="J10" s="7"/>
      <c r="K10" s="7"/>
      <c r="L10" s="7"/>
      <c r="M10" s="7"/>
      <c r="N10" s="7"/>
      <c r="O10" s="7"/>
      <c r="P10" s="7">
        <f>データ!P6</f>
        <v>8.2100000000000009</v>
      </c>
      <c r="Q10" s="7"/>
      <c r="R10" s="7"/>
      <c r="S10" s="7"/>
      <c r="T10" s="7"/>
      <c r="U10" s="7"/>
      <c r="V10" s="7"/>
      <c r="W10" s="7">
        <f>データ!Q6</f>
        <v>77.569999999999993</v>
      </c>
      <c r="X10" s="7"/>
      <c r="Y10" s="7"/>
      <c r="Z10" s="7"/>
      <c r="AA10" s="7"/>
      <c r="AB10" s="7"/>
      <c r="AC10" s="7"/>
      <c r="AD10" s="22">
        <f>データ!R6</f>
        <v>2728</v>
      </c>
      <c r="AE10" s="22"/>
      <c r="AF10" s="22"/>
      <c r="AG10" s="22"/>
      <c r="AH10" s="22"/>
      <c r="AI10" s="22"/>
      <c r="AJ10" s="22"/>
      <c r="AK10" s="2"/>
      <c r="AL10" s="22">
        <f>データ!V6</f>
        <v>2467</v>
      </c>
      <c r="AM10" s="22"/>
      <c r="AN10" s="22"/>
      <c r="AO10" s="22"/>
      <c r="AP10" s="22"/>
      <c r="AQ10" s="22"/>
      <c r="AR10" s="22"/>
      <c r="AS10" s="22"/>
      <c r="AT10" s="7">
        <f>データ!W6</f>
        <v>1.39</v>
      </c>
      <c r="AU10" s="7"/>
      <c r="AV10" s="7"/>
      <c r="AW10" s="7"/>
      <c r="AX10" s="7"/>
      <c r="AY10" s="7"/>
      <c r="AZ10" s="7"/>
      <c r="BA10" s="7"/>
      <c r="BB10" s="7">
        <f>データ!X6</f>
        <v>1774.82</v>
      </c>
      <c r="BC10" s="7"/>
      <c r="BD10" s="7"/>
      <c r="BE10" s="7"/>
      <c r="BF10" s="7"/>
      <c r="BG10" s="7"/>
      <c r="BH10" s="7"/>
      <c r="BI10" s="7"/>
      <c r="BJ10" s="2"/>
      <c r="BK10" s="2"/>
      <c r="BL10" s="30" t="s">
        <v>36</v>
      </c>
      <c r="BM10" s="42"/>
      <c r="BN10" s="51"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39</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112</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113</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42</v>
      </c>
    </row>
    <row r="84" spans="1:78" hidden="1">
      <c r="B84" s="12" t="s">
        <v>43</v>
      </c>
      <c r="C84" s="12"/>
      <c r="D84" s="12"/>
      <c r="E84" s="12" t="s">
        <v>45</v>
      </c>
      <c r="F84" s="12" t="s">
        <v>46</v>
      </c>
      <c r="G84" s="12" t="s">
        <v>47</v>
      </c>
      <c r="H84" s="12" t="s">
        <v>40</v>
      </c>
      <c r="I84" s="12" t="s">
        <v>11</v>
      </c>
      <c r="J84" s="12" t="s">
        <v>48</v>
      </c>
      <c r="K84" s="12" t="s">
        <v>49</v>
      </c>
      <c r="L84" s="12" t="s">
        <v>31</v>
      </c>
      <c r="M84" s="12" t="s">
        <v>34</v>
      </c>
      <c r="N84" s="12" t="s">
        <v>51</v>
      </c>
      <c r="O84" s="12" t="s">
        <v>53</v>
      </c>
    </row>
    <row r="85" spans="1:78" hidden="1">
      <c r="B85" s="12"/>
      <c r="C85" s="12"/>
      <c r="D85" s="12"/>
      <c r="E85" s="12" t="str">
        <f>データ!AI6</f>
        <v>【102.97】</v>
      </c>
      <c r="F85" s="12" t="str">
        <f>データ!AT6</f>
        <v>【165.48】</v>
      </c>
      <c r="G85" s="12" t="str">
        <f>データ!BE6</f>
        <v>【33.84】</v>
      </c>
      <c r="H85" s="12" t="str">
        <f>データ!BP6</f>
        <v>【765.47】</v>
      </c>
      <c r="I85" s="12" t="str">
        <f>データ!CA6</f>
        <v>【59.59】</v>
      </c>
      <c r="J85" s="12" t="str">
        <f>データ!CL6</f>
        <v>【257.86】</v>
      </c>
      <c r="K85" s="12" t="str">
        <f>データ!CW6</f>
        <v>【51.30】</v>
      </c>
      <c r="L85" s="12" t="str">
        <f>データ!DH6</f>
        <v>【86.22】</v>
      </c>
      <c r="M85" s="12" t="str">
        <f>データ!DS6</f>
        <v>【24.97】</v>
      </c>
      <c r="N85" s="12" t="str">
        <f>データ!ED6</f>
        <v>【0.00】</v>
      </c>
      <c r="O85" s="12" t="str">
        <f>データ!EO6</f>
        <v>【0.02】</v>
      </c>
    </row>
  </sheetData>
  <sheetProtection algorithmName="SHA-512" hashValue="6SsjPtwnpxnZsrXWYUb4/z5/PQBx1z30QH5Zflzcx5RgU4e5a22hNnIhS1b1iAMWh9s1wJarIZzIk2QxxYMmAQ==" saltValue="L0xtGLmstfk9QMX5MK1vg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54</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55</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20</v>
      </c>
      <c r="B3" s="68" t="s">
        <v>30</v>
      </c>
      <c r="C3" s="68" t="s">
        <v>57</v>
      </c>
      <c r="D3" s="68" t="s">
        <v>58</v>
      </c>
      <c r="E3" s="68" t="s">
        <v>7</v>
      </c>
      <c r="F3" s="68" t="s">
        <v>6</v>
      </c>
      <c r="G3" s="68" t="s">
        <v>23</v>
      </c>
      <c r="H3" s="75" t="s">
        <v>59</v>
      </c>
      <c r="I3" s="78"/>
      <c r="J3" s="78"/>
      <c r="K3" s="78"/>
      <c r="L3" s="78"/>
      <c r="M3" s="78"/>
      <c r="N3" s="78"/>
      <c r="O3" s="78"/>
      <c r="P3" s="78"/>
      <c r="Q3" s="78"/>
      <c r="R3" s="78"/>
      <c r="S3" s="78"/>
      <c r="T3" s="78"/>
      <c r="U3" s="78"/>
      <c r="V3" s="78"/>
      <c r="W3" s="78"/>
      <c r="X3" s="83"/>
      <c r="Y3" s="86" t="s">
        <v>52</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13</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60</v>
      </c>
      <c r="B4" s="69"/>
      <c r="C4" s="69"/>
      <c r="D4" s="69"/>
      <c r="E4" s="69"/>
      <c r="F4" s="69"/>
      <c r="G4" s="69"/>
      <c r="H4" s="76"/>
      <c r="I4" s="79"/>
      <c r="J4" s="79"/>
      <c r="K4" s="79"/>
      <c r="L4" s="79"/>
      <c r="M4" s="79"/>
      <c r="N4" s="79"/>
      <c r="O4" s="79"/>
      <c r="P4" s="79"/>
      <c r="Q4" s="79"/>
      <c r="R4" s="79"/>
      <c r="S4" s="79"/>
      <c r="T4" s="79"/>
      <c r="U4" s="79"/>
      <c r="V4" s="79"/>
      <c r="W4" s="79"/>
      <c r="X4" s="84"/>
      <c r="Y4" s="87" t="s">
        <v>50</v>
      </c>
      <c r="Z4" s="87"/>
      <c r="AA4" s="87"/>
      <c r="AB4" s="87"/>
      <c r="AC4" s="87"/>
      <c r="AD4" s="87"/>
      <c r="AE4" s="87"/>
      <c r="AF4" s="87"/>
      <c r="AG4" s="87"/>
      <c r="AH4" s="87"/>
      <c r="AI4" s="87"/>
      <c r="AJ4" s="87" t="s">
        <v>44</v>
      </c>
      <c r="AK4" s="87"/>
      <c r="AL4" s="87"/>
      <c r="AM4" s="87"/>
      <c r="AN4" s="87"/>
      <c r="AO4" s="87"/>
      <c r="AP4" s="87"/>
      <c r="AQ4" s="87"/>
      <c r="AR4" s="87"/>
      <c r="AS4" s="87"/>
      <c r="AT4" s="87"/>
      <c r="AU4" s="87" t="s">
        <v>26</v>
      </c>
      <c r="AV4" s="87"/>
      <c r="AW4" s="87"/>
      <c r="AX4" s="87"/>
      <c r="AY4" s="87"/>
      <c r="AZ4" s="87"/>
      <c r="BA4" s="87"/>
      <c r="BB4" s="87"/>
      <c r="BC4" s="87"/>
      <c r="BD4" s="87"/>
      <c r="BE4" s="87"/>
      <c r="BF4" s="87" t="s">
        <v>62</v>
      </c>
      <c r="BG4" s="87"/>
      <c r="BH4" s="87"/>
      <c r="BI4" s="87"/>
      <c r="BJ4" s="87"/>
      <c r="BK4" s="87"/>
      <c r="BL4" s="87"/>
      <c r="BM4" s="87"/>
      <c r="BN4" s="87"/>
      <c r="BO4" s="87"/>
      <c r="BP4" s="87"/>
      <c r="BQ4" s="87" t="s">
        <v>0</v>
      </c>
      <c r="BR4" s="87"/>
      <c r="BS4" s="87"/>
      <c r="BT4" s="87"/>
      <c r="BU4" s="87"/>
      <c r="BV4" s="87"/>
      <c r="BW4" s="87"/>
      <c r="BX4" s="87"/>
      <c r="BY4" s="87"/>
      <c r="BZ4" s="87"/>
      <c r="CA4" s="87"/>
      <c r="CB4" s="87" t="s">
        <v>61</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8">
      <c r="A5" s="66" t="s">
        <v>69</v>
      </c>
      <c r="B5" s="70"/>
      <c r="C5" s="70"/>
      <c r="D5" s="70"/>
      <c r="E5" s="70"/>
      <c r="F5" s="70"/>
      <c r="G5" s="70"/>
      <c r="H5" s="77" t="s">
        <v>56</v>
      </c>
      <c r="I5" s="77" t="s">
        <v>70</v>
      </c>
      <c r="J5" s="77" t="s">
        <v>71</v>
      </c>
      <c r="K5" s="77" t="s">
        <v>72</v>
      </c>
      <c r="L5" s="77" t="s">
        <v>73</v>
      </c>
      <c r="M5" s="77" t="s">
        <v>8</v>
      </c>
      <c r="N5" s="77" t="s">
        <v>74</v>
      </c>
      <c r="O5" s="77" t="s">
        <v>75</v>
      </c>
      <c r="P5" s="77" t="s">
        <v>76</v>
      </c>
      <c r="Q5" s="77" t="s">
        <v>77</v>
      </c>
      <c r="R5" s="77" t="s">
        <v>78</v>
      </c>
      <c r="S5" s="77" t="s">
        <v>79</v>
      </c>
      <c r="T5" s="77" t="s">
        <v>80</v>
      </c>
      <c r="U5" s="77" t="s">
        <v>63</v>
      </c>
      <c r="V5" s="77" t="s">
        <v>81</v>
      </c>
      <c r="W5" s="77" t="s">
        <v>82</v>
      </c>
      <c r="X5" s="77" t="s">
        <v>83</v>
      </c>
      <c r="Y5" s="77" t="s">
        <v>84</v>
      </c>
      <c r="Z5" s="77" t="s">
        <v>85</v>
      </c>
      <c r="AA5" s="77" t="s">
        <v>86</v>
      </c>
      <c r="AB5" s="77" t="s">
        <v>87</v>
      </c>
      <c r="AC5" s="77" t="s">
        <v>88</v>
      </c>
      <c r="AD5" s="77" t="s">
        <v>90</v>
      </c>
      <c r="AE5" s="77" t="s">
        <v>91</v>
      </c>
      <c r="AF5" s="77" t="s">
        <v>92</v>
      </c>
      <c r="AG5" s="77" t="s">
        <v>93</v>
      </c>
      <c r="AH5" s="77" t="s">
        <v>94</v>
      </c>
      <c r="AI5" s="77" t="s">
        <v>43</v>
      </c>
      <c r="AJ5" s="77" t="s">
        <v>84</v>
      </c>
      <c r="AK5" s="77" t="s">
        <v>85</v>
      </c>
      <c r="AL5" s="77" t="s">
        <v>86</v>
      </c>
      <c r="AM5" s="77" t="s">
        <v>87</v>
      </c>
      <c r="AN5" s="77" t="s">
        <v>88</v>
      </c>
      <c r="AO5" s="77" t="s">
        <v>90</v>
      </c>
      <c r="AP5" s="77" t="s">
        <v>91</v>
      </c>
      <c r="AQ5" s="77" t="s">
        <v>92</v>
      </c>
      <c r="AR5" s="77" t="s">
        <v>93</v>
      </c>
      <c r="AS5" s="77" t="s">
        <v>94</v>
      </c>
      <c r="AT5" s="77" t="s">
        <v>89</v>
      </c>
      <c r="AU5" s="77" t="s">
        <v>84</v>
      </c>
      <c r="AV5" s="77" t="s">
        <v>85</v>
      </c>
      <c r="AW5" s="77" t="s">
        <v>86</v>
      </c>
      <c r="AX5" s="77" t="s">
        <v>87</v>
      </c>
      <c r="AY5" s="77" t="s">
        <v>88</v>
      </c>
      <c r="AZ5" s="77" t="s">
        <v>90</v>
      </c>
      <c r="BA5" s="77" t="s">
        <v>91</v>
      </c>
      <c r="BB5" s="77" t="s">
        <v>92</v>
      </c>
      <c r="BC5" s="77" t="s">
        <v>93</v>
      </c>
      <c r="BD5" s="77" t="s">
        <v>94</v>
      </c>
      <c r="BE5" s="77" t="s">
        <v>89</v>
      </c>
      <c r="BF5" s="77" t="s">
        <v>84</v>
      </c>
      <c r="BG5" s="77" t="s">
        <v>85</v>
      </c>
      <c r="BH5" s="77" t="s">
        <v>86</v>
      </c>
      <c r="BI5" s="77" t="s">
        <v>87</v>
      </c>
      <c r="BJ5" s="77" t="s">
        <v>88</v>
      </c>
      <c r="BK5" s="77" t="s">
        <v>90</v>
      </c>
      <c r="BL5" s="77" t="s">
        <v>91</v>
      </c>
      <c r="BM5" s="77" t="s">
        <v>92</v>
      </c>
      <c r="BN5" s="77" t="s">
        <v>93</v>
      </c>
      <c r="BO5" s="77" t="s">
        <v>94</v>
      </c>
      <c r="BP5" s="77" t="s">
        <v>89</v>
      </c>
      <c r="BQ5" s="77" t="s">
        <v>84</v>
      </c>
      <c r="BR5" s="77" t="s">
        <v>85</v>
      </c>
      <c r="BS5" s="77" t="s">
        <v>86</v>
      </c>
      <c r="BT5" s="77" t="s">
        <v>87</v>
      </c>
      <c r="BU5" s="77" t="s">
        <v>88</v>
      </c>
      <c r="BV5" s="77" t="s">
        <v>90</v>
      </c>
      <c r="BW5" s="77" t="s">
        <v>91</v>
      </c>
      <c r="BX5" s="77" t="s">
        <v>92</v>
      </c>
      <c r="BY5" s="77" t="s">
        <v>93</v>
      </c>
      <c r="BZ5" s="77" t="s">
        <v>94</v>
      </c>
      <c r="CA5" s="77" t="s">
        <v>89</v>
      </c>
      <c r="CB5" s="77" t="s">
        <v>84</v>
      </c>
      <c r="CC5" s="77" t="s">
        <v>85</v>
      </c>
      <c r="CD5" s="77" t="s">
        <v>86</v>
      </c>
      <c r="CE5" s="77" t="s">
        <v>87</v>
      </c>
      <c r="CF5" s="77" t="s">
        <v>88</v>
      </c>
      <c r="CG5" s="77" t="s">
        <v>90</v>
      </c>
      <c r="CH5" s="77" t="s">
        <v>91</v>
      </c>
      <c r="CI5" s="77" t="s">
        <v>92</v>
      </c>
      <c r="CJ5" s="77" t="s">
        <v>93</v>
      </c>
      <c r="CK5" s="77" t="s">
        <v>94</v>
      </c>
      <c r="CL5" s="77" t="s">
        <v>89</v>
      </c>
      <c r="CM5" s="77" t="s">
        <v>84</v>
      </c>
      <c r="CN5" s="77" t="s">
        <v>85</v>
      </c>
      <c r="CO5" s="77" t="s">
        <v>86</v>
      </c>
      <c r="CP5" s="77" t="s">
        <v>87</v>
      </c>
      <c r="CQ5" s="77" t="s">
        <v>88</v>
      </c>
      <c r="CR5" s="77" t="s">
        <v>90</v>
      </c>
      <c r="CS5" s="77" t="s">
        <v>91</v>
      </c>
      <c r="CT5" s="77" t="s">
        <v>92</v>
      </c>
      <c r="CU5" s="77" t="s">
        <v>93</v>
      </c>
      <c r="CV5" s="77" t="s">
        <v>94</v>
      </c>
      <c r="CW5" s="77" t="s">
        <v>89</v>
      </c>
      <c r="CX5" s="77" t="s">
        <v>84</v>
      </c>
      <c r="CY5" s="77" t="s">
        <v>85</v>
      </c>
      <c r="CZ5" s="77" t="s">
        <v>86</v>
      </c>
      <c r="DA5" s="77" t="s">
        <v>87</v>
      </c>
      <c r="DB5" s="77" t="s">
        <v>88</v>
      </c>
      <c r="DC5" s="77" t="s">
        <v>90</v>
      </c>
      <c r="DD5" s="77" t="s">
        <v>91</v>
      </c>
      <c r="DE5" s="77" t="s">
        <v>92</v>
      </c>
      <c r="DF5" s="77" t="s">
        <v>93</v>
      </c>
      <c r="DG5" s="77" t="s">
        <v>94</v>
      </c>
      <c r="DH5" s="77" t="s">
        <v>89</v>
      </c>
      <c r="DI5" s="77" t="s">
        <v>84</v>
      </c>
      <c r="DJ5" s="77" t="s">
        <v>85</v>
      </c>
      <c r="DK5" s="77" t="s">
        <v>86</v>
      </c>
      <c r="DL5" s="77" t="s">
        <v>87</v>
      </c>
      <c r="DM5" s="77" t="s">
        <v>88</v>
      </c>
      <c r="DN5" s="77" t="s">
        <v>90</v>
      </c>
      <c r="DO5" s="77" t="s">
        <v>91</v>
      </c>
      <c r="DP5" s="77" t="s">
        <v>92</v>
      </c>
      <c r="DQ5" s="77" t="s">
        <v>93</v>
      </c>
      <c r="DR5" s="77" t="s">
        <v>94</v>
      </c>
      <c r="DS5" s="77" t="s">
        <v>89</v>
      </c>
      <c r="DT5" s="77" t="s">
        <v>84</v>
      </c>
      <c r="DU5" s="77" t="s">
        <v>85</v>
      </c>
      <c r="DV5" s="77" t="s">
        <v>86</v>
      </c>
      <c r="DW5" s="77" t="s">
        <v>87</v>
      </c>
      <c r="DX5" s="77" t="s">
        <v>88</v>
      </c>
      <c r="DY5" s="77" t="s">
        <v>90</v>
      </c>
      <c r="DZ5" s="77" t="s">
        <v>91</v>
      </c>
      <c r="EA5" s="77" t="s">
        <v>92</v>
      </c>
      <c r="EB5" s="77" t="s">
        <v>93</v>
      </c>
      <c r="EC5" s="77" t="s">
        <v>94</v>
      </c>
      <c r="ED5" s="77" t="s">
        <v>89</v>
      </c>
      <c r="EE5" s="77" t="s">
        <v>84</v>
      </c>
      <c r="EF5" s="77" t="s">
        <v>85</v>
      </c>
      <c r="EG5" s="77" t="s">
        <v>86</v>
      </c>
      <c r="EH5" s="77" t="s">
        <v>87</v>
      </c>
      <c r="EI5" s="77" t="s">
        <v>88</v>
      </c>
      <c r="EJ5" s="77" t="s">
        <v>90</v>
      </c>
      <c r="EK5" s="77" t="s">
        <v>91</v>
      </c>
      <c r="EL5" s="77" t="s">
        <v>92</v>
      </c>
      <c r="EM5" s="77" t="s">
        <v>93</v>
      </c>
      <c r="EN5" s="77" t="s">
        <v>94</v>
      </c>
      <c r="EO5" s="77" t="s">
        <v>89</v>
      </c>
    </row>
    <row r="6" spans="1:148" s="65" customFormat="1">
      <c r="A6" s="66" t="s">
        <v>95</v>
      </c>
      <c r="B6" s="71">
        <f t="shared" ref="B6:X6" si="1">B7</f>
        <v>2019</v>
      </c>
      <c r="C6" s="71">
        <f t="shared" si="1"/>
        <v>222224</v>
      </c>
      <c r="D6" s="71">
        <f t="shared" si="1"/>
        <v>46</v>
      </c>
      <c r="E6" s="71">
        <f t="shared" si="1"/>
        <v>17</v>
      </c>
      <c r="F6" s="71">
        <f t="shared" si="1"/>
        <v>5</v>
      </c>
      <c r="G6" s="71">
        <f t="shared" si="1"/>
        <v>0</v>
      </c>
      <c r="H6" s="71" t="str">
        <f t="shared" si="1"/>
        <v>静岡県　伊豆市</v>
      </c>
      <c r="I6" s="71" t="str">
        <f t="shared" si="1"/>
        <v>法適用</v>
      </c>
      <c r="J6" s="71" t="str">
        <f t="shared" si="1"/>
        <v>下水道事業</v>
      </c>
      <c r="K6" s="71" t="str">
        <f t="shared" si="1"/>
        <v>農業集落排水</v>
      </c>
      <c r="L6" s="71" t="str">
        <f t="shared" si="1"/>
        <v>F1</v>
      </c>
      <c r="M6" s="71" t="str">
        <f t="shared" si="1"/>
        <v>非設置</v>
      </c>
      <c r="N6" s="80" t="str">
        <f t="shared" si="1"/>
        <v>-</v>
      </c>
      <c r="O6" s="80">
        <f t="shared" si="1"/>
        <v>90.74</v>
      </c>
      <c r="P6" s="80">
        <f t="shared" si="1"/>
        <v>8.2100000000000009</v>
      </c>
      <c r="Q6" s="80">
        <f t="shared" si="1"/>
        <v>77.569999999999993</v>
      </c>
      <c r="R6" s="80">
        <f t="shared" si="1"/>
        <v>2728</v>
      </c>
      <c r="S6" s="80">
        <f t="shared" si="1"/>
        <v>30360</v>
      </c>
      <c r="T6" s="80">
        <f t="shared" si="1"/>
        <v>363.97</v>
      </c>
      <c r="U6" s="80">
        <f t="shared" si="1"/>
        <v>83.41</v>
      </c>
      <c r="V6" s="80">
        <f t="shared" si="1"/>
        <v>2467</v>
      </c>
      <c r="W6" s="80">
        <f t="shared" si="1"/>
        <v>1.39</v>
      </c>
      <c r="X6" s="80">
        <f t="shared" si="1"/>
        <v>1774.82</v>
      </c>
      <c r="Y6" s="88" t="str">
        <f t="shared" ref="Y6:AH6" si="2">IF(Y7="",NA(),Y7)</f>
        <v>-</v>
      </c>
      <c r="Z6" s="88" t="str">
        <f t="shared" si="2"/>
        <v>-</v>
      </c>
      <c r="AA6" s="88" t="str">
        <f t="shared" si="2"/>
        <v>-</v>
      </c>
      <c r="AB6" s="88" t="str">
        <f t="shared" si="2"/>
        <v>-</v>
      </c>
      <c r="AC6" s="88">
        <f t="shared" si="2"/>
        <v>108.26</v>
      </c>
      <c r="AD6" s="88" t="str">
        <f t="shared" si="2"/>
        <v>-</v>
      </c>
      <c r="AE6" s="88" t="str">
        <f t="shared" si="2"/>
        <v>-</v>
      </c>
      <c r="AF6" s="88" t="str">
        <f t="shared" si="2"/>
        <v>-</v>
      </c>
      <c r="AG6" s="88" t="str">
        <f t="shared" si="2"/>
        <v>-</v>
      </c>
      <c r="AH6" s="88">
        <f t="shared" si="2"/>
        <v>101.91</v>
      </c>
      <c r="AI6" s="80" t="str">
        <f>IF(AI7="","",IF(AI7="-","【-】","【"&amp;SUBSTITUTE(TEXT(AI7,"#,##0.00"),"-","△")&amp;"】"))</f>
        <v>【102.97】</v>
      </c>
      <c r="AJ6" s="88" t="str">
        <f t="shared" ref="AJ6:AS6" si="3">IF(AJ7="",NA(),AJ7)</f>
        <v>-</v>
      </c>
      <c r="AK6" s="88" t="str">
        <f t="shared" si="3"/>
        <v>-</v>
      </c>
      <c r="AL6" s="88" t="str">
        <f t="shared" si="3"/>
        <v>-</v>
      </c>
      <c r="AM6" s="88" t="str">
        <f t="shared" si="3"/>
        <v>-</v>
      </c>
      <c r="AN6" s="80">
        <f t="shared" si="3"/>
        <v>0</v>
      </c>
      <c r="AO6" s="88" t="str">
        <f t="shared" si="3"/>
        <v>-</v>
      </c>
      <c r="AP6" s="88" t="str">
        <f t="shared" si="3"/>
        <v>-</v>
      </c>
      <c r="AQ6" s="88" t="str">
        <f t="shared" si="3"/>
        <v>-</v>
      </c>
      <c r="AR6" s="88" t="str">
        <f t="shared" si="3"/>
        <v>-</v>
      </c>
      <c r="AS6" s="88">
        <f t="shared" si="3"/>
        <v>127.98</v>
      </c>
      <c r="AT6" s="80" t="str">
        <f>IF(AT7="","",IF(AT7="-","【-】","【"&amp;SUBSTITUTE(TEXT(AT7,"#,##0.00"),"-","△")&amp;"】"))</f>
        <v>【165.48】</v>
      </c>
      <c r="AU6" s="88" t="str">
        <f t="shared" ref="AU6:BD6" si="4">IF(AU7="",NA(),AU7)</f>
        <v>-</v>
      </c>
      <c r="AV6" s="88" t="str">
        <f t="shared" si="4"/>
        <v>-</v>
      </c>
      <c r="AW6" s="88" t="str">
        <f t="shared" si="4"/>
        <v>-</v>
      </c>
      <c r="AX6" s="88" t="str">
        <f t="shared" si="4"/>
        <v>-</v>
      </c>
      <c r="AY6" s="88">
        <f t="shared" si="4"/>
        <v>93.46</v>
      </c>
      <c r="AZ6" s="88" t="str">
        <f t="shared" si="4"/>
        <v>-</v>
      </c>
      <c r="BA6" s="88" t="str">
        <f t="shared" si="4"/>
        <v>-</v>
      </c>
      <c r="BB6" s="88" t="str">
        <f t="shared" si="4"/>
        <v>-</v>
      </c>
      <c r="BC6" s="88" t="str">
        <f t="shared" si="4"/>
        <v>-</v>
      </c>
      <c r="BD6" s="88">
        <f t="shared" si="4"/>
        <v>44.14</v>
      </c>
      <c r="BE6" s="80" t="str">
        <f>IF(BE7="","",IF(BE7="-","【-】","【"&amp;SUBSTITUTE(TEXT(BE7,"#,##0.00"),"-","△")&amp;"】"))</f>
        <v>【33.84】</v>
      </c>
      <c r="BF6" s="88" t="str">
        <f t="shared" ref="BF6:BO6" si="5">IF(BF7="",NA(),BF7)</f>
        <v>-</v>
      </c>
      <c r="BG6" s="88" t="str">
        <f t="shared" si="5"/>
        <v>-</v>
      </c>
      <c r="BH6" s="88" t="str">
        <f t="shared" si="5"/>
        <v>-</v>
      </c>
      <c r="BI6" s="88" t="str">
        <f t="shared" si="5"/>
        <v>-</v>
      </c>
      <c r="BJ6" s="80">
        <f t="shared" si="5"/>
        <v>0</v>
      </c>
      <c r="BK6" s="88" t="str">
        <f t="shared" si="5"/>
        <v>-</v>
      </c>
      <c r="BL6" s="88" t="str">
        <f t="shared" si="5"/>
        <v>-</v>
      </c>
      <c r="BM6" s="88" t="str">
        <f t="shared" si="5"/>
        <v>-</v>
      </c>
      <c r="BN6" s="88" t="str">
        <f t="shared" si="5"/>
        <v>-</v>
      </c>
      <c r="BO6" s="88">
        <f t="shared" si="5"/>
        <v>654.71</v>
      </c>
      <c r="BP6" s="80" t="str">
        <f>IF(BP7="","",IF(BP7="-","【-】","【"&amp;SUBSTITUTE(TEXT(BP7,"#,##0.00"),"-","△")&amp;"】"))</f>
        <v>【765.47】</v>
      </c>
      <c r="BQ6" s="88" t="str">
        <f t="shared" ref="BQ6:BZ6" si="6">IF(BQ7="",NA(),BQ7)</f>
        <v>-</v>
      </c>
      <c r="BR6" s="88" t="str">
        <f t="shared" si="6"/>
        <v>-</v>
      </c>
      <c r="BS6" s="88" t="str">
        <f t="shared" si="6"/>
        <v>-</v>
      </c>
      <c r="BT6" s="88" t="str">
        <f t="shared" si="6"/>
        <v>-</v>
      </c>
      <c r="BU6" s="88">
        <f t="shared" si="6"/>
        <v>72.09</v>
      </c>
      <c r="BV6" s="88" t="str">
        <f t="shared" si="6"/>
        <v>-</v>
      </c>
      <c r="BW6" s="88" t="str">
        <f t="shared" si="6"/>
        <v>-</v>
      </c>
      <c r="BX6" s="88" t="str">
        <f t="shared" si="6"/>
        <v>-</v>
      </c>
      <c r="BY6" s="88" t="str">
        <f t="shared" si="6"/>
        <v>-</v>
      </c>
      <c r="BZ6" s="88">
        <f t="shared" si="6"/>
        <v>65.37</v>
      </c>
      <c r="CA6" s="80" t="str">
        <f>IF(CA7="","",IF(CA7="-","【-】","【"&amp;SUBSTITUTE(TEXT(CA7,"#,##0.00"),"-","△")&amp;"】"))</f>
        <v>【59.59】</v>
      </c>
      <c r="CB6" s="88" t="str">
        <f t="shared" ref="CB6:CK6" si="7">IF(CB7="",NA(),CB7)</f>
        <v>-</v>
      </c>
      <c r="CC6" s="88" t="str">
        <f t="shared" si="7"/>
        <v>-</v>
      </c>
      <c r="CD6" s="88" t="str">
        <f t="shared" si="7"/>
        <v>-</v>
      </c>
      <c r="CE6" s="88" t="str">
        <f t="shared" si="7"/>
        <v>-</v>
      </c>
      <c r="CF6" s="88">
        <f t="shared" si="7"/>
        <v>177.6</v>
      </c>
      <c r="CG6" s="88" t="str">
        <f t="shared" si="7"/>
        <v>-</v>
      </c>
      <c r="CH6" s="88" t="str">
        <f t="shared" si="7"/>
        <v>-</v>
      </c>
      <c r="CI6" s="88" t="str">
        <f t="shared" si="7"/>
        <v>-</v>
      </c>
      <c r="CJ6" s="88" t="str">
        <f t="shared" si="7"/>
        <v>-</v>
      </c>
      <c r="CK6" s="88">
        <f t="shared" si="7"/>
        <v>228.99</v>
      </c>
      <c r="CL6" s="80" t="str">
        <f>IF(CL7="","",IF(CL7="-","【-】","【"&amp;SUBSTITUTE(TEXT(CL7,"#,##0.00"),"-","△")&amp;"】"))</f>
        <v>【257.86】</v>
      </c>
      <c r="CM6" s="88" t="str">
        <f t="shared" ref="CM6:CV6" si="8">IF(CM7="",NA(),CM7)</f>
        <v>-</v>
      </c>
      <c r="CN6" s="88" t="str">
        <f t="shared" si="8"/>
        <v>-</v>
      </c>
      <c r="CO6" s="88" t="str">
        <f t="shared" si="8"/>
        <v>-</v>
      </c>
      <c r="CP6" s="88" t="str">
        <f t="shared" si="8"/>
        <v>-</v>
      </c>
      <c r="CQ6" s="88">
        <f t="shared" si="8"/>
        <v>52.61</v>
      </c>
      <c r="CR6" s="88" t="str">
        <f t="shared" si="8"/>
        <v>-</v>
      </c>
      <c r="CS6" s="88" t="str">
        <f t="shared" si="8"/>
        <v>-</v>
      </c>
      <c r="CT6" s="88" t="str">
        <f t="shared" si="8"/>
        <v>-</v>
      </c>
      <c r="CU6" s="88" t="str">
        <f t="shared" si="8"/>
        <v>-</v>
      </c>
      <c r="CV6" s="88">
        <f t="shared" si="8"/>
        <v>54.06</v>
      </c>
      <c r="CW6" s="80" t="str">
        <f>IF(CW7="","",IF(CW7="-","【-】","【"&amp;SUBSTITUTE(TEXT(CW7,"#,##0.00"),"-","△")&amp;"】"))</f>
        <v>【51.30】</v>
      </c>
      <c r="CX6" s="88" t="str">
        <f t="shared" ref="CX6:DG6" si="9">IF(CX7="",NA(),CX7)</f>
        <v>-</v>
      </c>
      <c r="CY6" s="88" t="str">
        <f t="shared" si="9"/>
        <v>-</v>
      </c>
      <c r="CZ6" s="88" t="str">
        <f t="shared" si="9"/>
        <v>-</v>
      </c>
      <c r="DA6" s="88" t="str">
        <f t="shared" si="9"/>
        <v>-</v>
      </c>
      <c r="DB6" s="88">
        <f t="shared" si="9"/>
        <v>97.16</v>
      </c>
      <c r="DC6" s="88" t="str">
        <f t="shared" si="9"/>
        <v>-</v>
      </c>
      <c r="DD6" s="88" t="str">
        <f t="shared" si="9"/>
        <v>-</v>
      </c>
      <c r="DE6" s="88" t="str">
        <f t="shared" si="9"/>
        <v>-</v>
      </c>
      <c r="DF6" s="88" t="str">
        <f t="shared" si="9"/>
        <v>-</v>
      </c>
      <c r="DG6" s="88">
        <f t="shared" si="9"/>
        <v>90.11</v>
      </c>
      <c r="DH6" s="80" t="str">
        <f>IF(DH7="","",IF(DH7="-","【-】","【"&amp;SUBSTITUTE(TEXT(DH7,"#,##0.00"),"-","△")&amp;"】"))</f>
        <v>【86.22】</v>
      </c>
      <c r="DI6" s="88" t="str">
        <f t="shared" ref="DI6:DR6" si="10">IF(DI7="",NA(),DI7)</f>
        <v>-</v>
      </c>
      <c r="DJ6" s="88" t="str">
        <f t="shared" si="10"/>
        <v>-</v>
      </c>
      <c r="DK6" s="88" t="str">
        <f t="shared" si="10"/>
        <v>-</v>
      </c>
      <c r="DL6" s="88" t="str">
        <f t="shared" si="10"/>
        <v>-</v>
      </c>
      <c r="DM6" s="88">
        <f t="shared" si="10"/>
        <v>4.5</v>
      </c>
      <c r="DN6" s="88" t="str">
        <f t="shared" si="10"/>
        <v>-</v>
      </c>
      <c r="DO6" s="88" t="str">
        <f t="shared" si="10"/>
        <v>-</v>
      </c>
      <c r="DP6" s="88" t="str">
        <f t="shared" si="10"/>
        <v>-</v>
      </c>
      <c r="DQ6" s="88" t="str">
        <f t="shared" si="10"/>
        <v>-</v>
      </c>
      <c r="DR6" s="88">
        <f t="shared" si="10"/>
        <v>28.19</v>
      </c>
      <c r="DS6" s="80" t="str">
        <f>IF(DS7="","",IF(DS7="-","【-】","【"&amp;SUBSTITUTE(TEXT(DS7,"#,##0.00"),"-","△")&amp;"】"))</f>
        <v>【24.97】</v>
      </c>
      <c r="DT6" s="88" t="str">
        <f t="shared" ref="DT6:EC6" si="11">IF(DT7="",NA(),DT7)</f>
        <v>-</v>
      </c>
      <c r="DU6" s="88" t="str">
        <f t="shared" si="11"/>
        <v>-</v>
      </c>
      <c r="DV6" s="88" t="str">
        <f t="shared" si="11"/>
        <v>-</v>
      </c>
      <c r="DW6" s="88" t="str">
        <f t="shared" si="11"/>
        <v>-</v>
      </c>
      <c r="DX6" s="80">
        <f t="shared" si="11"/>
        <v>0</v>
      </c>
      <c r="DY6" s="88" t="str">
        <f t="shared" si="11"/>
        <v>-</v>
      </c>
      <c r="DZ6" s="88" t="str">
        <f t="shared" si="11"/>
        <v>-</v>
      </c>
      <c r="EA6" s="88" t="str">
        <f t="shared" si="11"/>
        <v>-</v>
      </c>
      <c r="EB6" s="88" t="str">
        <f t="shared" si="11"/>
        <v>-</v>
      </c>
      <c r="EC6" s="80">
        <f t="shared" si="11"/>
        <v>0</v>
      </c>
      <c r="ED6" s="80" t="str">
        <f>IF(ED7="","",IF(ED7="-","【-】","【"&amp;SUBSTITUTE(TEXT(ED7,"#,##0.00"),"-","△")&amp;"】"))</f>
        <v>【0.00】</v>
      </c>
      <c r="EE6" s="88" t="str">
        <f t="shared" ref="EE6:EN6" si="12">IF(EE7="",NA(),EE7)</f>
        <v>-</v>
      </c>
      <c r="EF6" s="88" t="str">
        <f t="shared" si="12"/>
        <v>-</v>
      </c>
      <c r="EG6" s="88" t="str">
        <f t="shared" si="12"/>
        <v>-</v>
      </c>
      <c r="EH6" s="88" t="str">
        <f t="shared" si="12"/>
        <v>-</v>
      </c>
      <c r="EI6" s="80">
        <f t="shared" si="12"/>
        <v>0</v>
      </c>
      <c r="EJ6" s="88" t="str">
        <f t="shared" si="12"/>
        <v>-</v>
      </c>
      <c r="EK6" s="88" t="str">
        <f t="shared" si="12"/>
        <v>-</v>
      </c>
      <c r="EL6" s="88" t="str">
        <f t="shared" si="12"/>
        <v>-</v>
      </c>
      <c r="EM6" s="88" t="str">
        <f t="shared" si="12"/>
        <v>-</v>
      </c>
      <c r="EN6" s="88">
        <f t="shared" si="12"/>
        <v>2.e-002</v>
      </c>
      <c r="EO6" s="80" t="str">
        <f>IF(EO7="","",IF(EO7="-","【-】","【"&amp;SUBSTITUTE(TEXT(EO7,"#,##0.00"),"-","△")&amp;"】"))</f>
        <v>【0.02】</v>
      </c>
    </row>
    <row r="7" spans="1:148" s="65" customFormat="1">
      <c r="A7" s="66"/>
      <c r="B7" s="72">
        <v>2019</v>
      </c>
      <c r="C7" s="72">
        <v>222224</v>
      </c>
      <c r="D7" s="72">
        <v>46</v>
      </c>
      <c r="E7" s="72">
        <v>17</v>
      </c>
      <c r="F7" s="72">
        <v>5</v>
      </c>
      <c r="G7" s="72">
        <v>0</v>
      </c>
      <c r="H7" s="72" t="s">
        <v>1</v>
      </c>
      <c r="I7" s="72" t="s">
        <v>96</v>
      </c>
      <c r="J7" s="72" t="s">
        <v>97</v>
      </c>
      <c r="K7" s="72" t="s">
        <v>98</v>
      </c>
      <c r="L7" s="72" t="s">
        <v>99</v>
      </c>
      <c r="M7" s="72" t="s">
        <v>100</v>
      </c>
      <c r="N7" s="81" t="s">
        <v>101</v>
      </c>
      <c r="O7" s="81">
        <v>90.74</v>
      </c>
      <c r="P7" s="81">
        <v>8.2100000000000009</v>
      </c>
      <c r="Q7" s="81">
        <v>77.569999999999993</v>
      </c>
      <c r="R7" s="81">
        <v>2728</v>
      </c>
      <c r="S7" s="81">
        <v>30360</v>
      </c>
      <c r="T7" s="81">
        <v>363.97</v>
      </c>
      <c r="U7" s="81">
        <v>83.41</v>
      </c>
      <c r="V7" s="81">
        <v>2467</v>
      </c>
      <c r="W7" s="81">
        <v>1.39</v>
      </c>
      <c r="X7" s="81">
        <v>1774.82</v>
      </c>
      <c r="Y7" s="81" t="s">
        <v>101</v>
      </c>
      <c r="Z7" s="81" t="s">
        <v>101</v>
      </c>
      <c r="AA7" s="81" t="s">
        <v>101</v>
      </c>
      <c r="AB7" s="81" t="s">
        <v>101</v>
      </c>
      <c r="AC7" s="81">
        <v>108.26</v>
      </c>
      <c r="AD7" s="81" t="s">
        <v>101</v>
      </c>
      <c r="AE7" s="81" t="s">
        <v>101</v>
      </c>
      <c r="AF7" s="81" t="s">
        <v>101</v>
      </c>
      <c r="AG7" s="81" t="s">
        <v>101</v>
      </c>
      <c r="AH7" s="81">
        <v>101.91</v>
      </c>
      <c r="AI7" s="81">
        <v>102.97</v>
      </c>
      <c r="AJ7" s="81" t="s">
        <v>101</v>
      </c>
      <c r="AK7" s="81" t="s">
        <v>101</v>
      </c>
      <c r="AL7" s="81" t="s">
        <v>101</v>
      </c>
      <c r="AM7" s="81" t="s">
        <v>101</v>
      </c>
      <c r="AN7" s="81">
        <v>0</v>
      </c>
      <c r="AO7" s="81" t="s">
        <v>101</v>
      </c>
      <c r="AP7" s="81" t="s">
        <v>101</v>
      </c>
      <c r="AQ7" s="81" t="s">
        <v>101</v>
      </c>
      <c r="AR7" s="81" t="s">
        <v>101</v>
      </c>
      <c r="AS7" s="81">
        <v>127.98</v>
      </c>
      <c r="AT7" s="81">
        <v>165.48</v>
      </c>
      <c r="AU7" s="81" t="s">
        <v>101</v>
      </c>
      <c r="AV7" s="81" t="s">
        <v>101</v>
      </c>
      <c r="AW7" s="81" t="s">
        <v>101</v>
      </c>
      <c r="AX7" s="81" t="s">
        <v>101</v>
      </c>
      <c r="AY7" s="81">
        <v>93.46</v>
      </c>
      <c r="AZ7" s="81" t="s">
        <v>101</v>
      </c>
      <c r="BA7" s="81" t="s">
        <v>101</v>
      </c>
      <c r="BB7" s="81" t="s">
        <v>101</v>
      </c>
      <c r="BC7" s="81" t="s">
        <v>101</v>
      </c>
      <c r="BD7" s="81">
        <v>44.14</v>
      </c>
      <c r="BE7" s="81">
        <v>33.840000000000003</v>
      </c>
      <c r="BF7" s="81" t="s">
        <v>101</v>
      </c>
      <c r="BG7" s="81" t="s">
        <v>101</v>
      </c>
      <c r="BH7" s="81" t="s">
        <v>101</v>
      </c>
      <c r="BI7" s="81" t="s">
        <v>101</v>
      </c>
      <c r="BJ7" s="81">
        <v>0</v>
      </c>
      <c r="BK7" s="81" t="s">
        <v>101</v>
      </c>
      <c r="BL7" s="81" t="s">
        <v>101</v>
      </c>
      <c r="BM7" s="81" t="s">
        <v>101</v>
      </c>
      <c r="BN7" s="81" t="s">
        <v>101</v>
      </c>
      <c r="BO7" s="81">
        <v>654.71</v>
      </c>
      <c r="BP7" s="81">
        <v>765.47</v>
      </c>
      <c r="BQ7" s="81" t="s">
        <v>101</v>
      </c>
      <c r="BR7" s="81" t="s">
        <v>101</v>
      </c>
      <c r="BS7" s="81" t="s">
        <v>101</v>
      </c>
      <c r="BT7" s="81" t="s">
        <v>101</v>
      </c>
      <c r="BU7" s="81">
        <v>72.09</v>
      </c>
      <c r="BV7" s="81" t="s">
        <v>101</v>
      </c>
      <c r="BW7" s="81" t="s">
        <v>101</v>
      </c>
      <c r="BX7" s="81" t="s">
        <v>101</v>
      </c>
      <c r="BY7" s="81" t="s">
        <v>101</v>
      </c>
      <c r="BZ7" s="81">
        <v>65.37</v>
      </c>
      <c r="CA7" s="81">
        <v>59.59</v>
      </c>
      <c r="CB7" s="81" t="s">
        <v>101</v>
      </c>
      <c r="CC7" s="81" t="s">
        <v>101</v>
      </c>
      <c r="CD7" s="81" t="s">
        <v>101</v>
      </c>
      <c r="CE7" s="81" t="s">
        <v>101</v>
      </c>
      <c r="CF7" s="81">
        <v>177.6</v>
      </c>
      <c r="CG7" s="81" t="s">
        <v>101</v>
      </c>
      <c r="CH7" s="81" t="s">
        <v>101</v>
      </c>
      <c r="CI7" s="81" t="s">
        <v>101</v>
      </c>
      <c r="CJ7" s="81" t="s">
        <v>101</v>
      </c>
      <c r="CK7" s="81">
        <v>228.99</v>
      </c>
      <c r="CL7" s="81">
        <v>257.86</v>
      </c>
      <c r="CM7" s="81" t="s">
        <v>101</v>
      </c>
      <c r="CN7" s="81" t="s">
        <v>101</v>
      </c>
      <c r="CO7" s="81" t="s">
        <v>101</v>
      </c>
      <c r="CP7" s="81" t="s">
        <v>101</v>
      </c>
      <c r="CQ7" s="81">
        <v>52.61</v>
      </c>
      <c r="CR7" s="81" t="s">
        <v>101</v>
      </c>
      <c r="CS7" s="81" t="s">
        <v>101</v>
      </c>
      <c r="CT7" s="81" t="s">
        <v>101</v>
      </c>
      <c r="CU7" s="81" t="s">
        <v>101</v>
      </c>
      <c r="CV7" s="81">
        <v>54.06</v>
      </c>
      <c r="CW7" s="81">
        <v>51.3</v>
      </c>
      <c r="CX7" s="81" t="s">
        <v>101</v>
      </c>
      <c r="CY7" s="81" t="s">
        <v>101</v>
      </c>
      <c r="CZ7" s="81" t="s">
        <v>101</v>
      </c>
      <c r="DA7" s="81" t="s">
        <v>101</v>
      </c>
      <c r="DB7" s="81">
        <v>97.16</v>
      </c>
      <c r="DC7" s="81" t="s">
        <v>101</v>
      </c>
      <c r="DD7" s="81" t="s">
        <v>101</v>
      </c>
      <c r="DE7" s="81" t="s">
        <v>101</v>
      </c>
      <c r="DF7" s="81" t="s">
        <v>101</v>
      </c>
      <c r="DG7" s="81">
        <v>90.11</v>
      </c>
      <c r="DH7" s="81">
        <v>86.22</v>
      </c>
      <c r="DI7" s="81" t="s">
        <v>101</v>
      </c>
      <c r="DJ7" s="81" t="s">
        <v>101</v>
      </c>
      <c r="DK7" s="81" t="s">
        <v>101</v>
      </c>
      <c r="DL7" s="81" t="s">
        <v>101</v>
      </c>
      <c r="DM7" s="81">
        <v>4.5</v>
      </c>
      <c r="DN7" s="81" t="s">
        <v>101</v>
      </c>
      <c r="DO7" s="81" t="s">
        <v>101</v>
      </c>
      <c r="DP7" s="81" t="s">
        <v>101</v>
      </c>
      <c r="DQ7" s="81" t="s">
        <v>101</v>
      </c>
      <c r="DR7" s="81">
        <v>28.19</v>
      </c>
      <c r="DS7" s="81">
        <v>24.97</v>
      </c>
      <c r="DT7" s="81" t="s">
        <v>101</v>
      </c>
      <c r="DU7" s="81" t="s">
        <v>101</v>
      </c>
      <c r="DV7" s="81" t="s">
        <v>101</v>
      </c>
      <c r="DW7" s="81" t="s">
        <v>101</v>
      </c>
      <c r="DX7" s="81">
        <v>0</v>
      </c>
      <c r="DY7" s="81" t="s">
        <v>101</v>
      </c>
      <c r="DZ7" s="81" t="s">
        <v>101</v>
      </c>
      <c r="EA7" s="81" t="s">
        <v>101</v>
      </c>
      <c r="EB7" s="81" t="s">
        <v>101</v>
      </c>
      <c r="EC7" s="81">
        <v>0</v>
      </c>
      <c r="ED7" s="81">
        <v>0</v>
      </c>
      <c r="EE7" s="81" t="s">
        <v>101</v>
      </c>
      <c r="EF7" s="81" t="s">
        <v>101</v>
      </c>
      <c r="EG7" s="81" t="s">
        <v>101</v>
      </c>
      <c r="EH7" s="81" t="s">
        <v>101</v>
      </c>
      <c r="EI7" s="81">
        <v>0</v>
      </c>
      <c r="EJ7" s="81" t="s">
        <v>101</v>
      </c>
      <c r="EK7" s="81" t="s">
        <v>101</v>
      </c>
      <c r="EL7" s="81" t="s">
        <v>101</v>
      </c>
      <c r="EM7" s="81" t="s">
        <v>101</v>
      </c>
      <c r="EN7" s="81">
        <v>2.e-002</v>
      </c>
      <c r="EO7" s="81">
        <v>2.e-002</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30</v>
      </c>
      <c r="B10" s="73">
        <f>DATEVALUE($B7+12-B11&amp;"/1/"&amp;B12)</f>
        <v>46388</v>
      </c>
      <c r="C10" s="73">
        <f>DATEVALUE($B7+12-C11&amp;"/1/"&amp;C12)</f>
        <v>46753</v>
      </c>
      <c r="D10" s="73">
        <f>DATEVALUE($B7+12-D11&amp;"/1/"&amp;D12)</f>
        <v>47119</v>
      </c>
      <c r="E10" s="73">
        <f>DATEVALUE($B7+12-E11&amp;"/1/"&amp;E12)</f>
        <v>47484</v>
      </c>
      <c r="F10" s="74">
        <f>DATEVALUE($B7+12-F11&amp;"/1/"&amp;F12)</f>
        <v>47849</v>
      </c>
    </row>
    <row r="11" spans="1:148">
      <c r="B11">
        <v>4</v>
      </c>
      <c r="C11">
        <v>3</v>
      </c>
      <c r="D11">
        <v>2</v>
      </c>
      <c r="E11">
        <v>1</v>
      </c>
      <c r="F11">
        <v>0</v>
      </c>
      <c r="G11" t="s">
        <v>107</v>
      </c>
    </row>
    <row r="12" spans="1:148">
      <c r="B12">
        <v>1</v>
      </c>
      <c r="C12">
        <v>1</v>
      </c>
      <c r="D12">
        <v>1</v>
      </c>
      <c r="E12">
        <v>1</v>
      </c>
      <c r="F12">
        <v>1</v>
      </c>
      <c r="G12" t="s">
        <v>108</v>
      </c>
    </row>
    <row r="13" spans="1:148">
      <c r="B13" t="s">
        <v>109</v>
      </c>
      <c r="C13" t="s">
        <v>109</v>
      </c>
      <c r="D13" t="s">
        <v>109</v>
      </c>
      <c r="E13" t="s">
        <v>109</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2021-02-15T04:12:09Z</cp:lastPrinted>
  <dcterms:created xsi:type="dcterms:W3CDTF">2020-12-04T02:36:54Z</dcterms:created>
  <dcterms:modified xsi:type="dcterms:W3CDTF">2021-02-18T01:07:03Z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2021-02-18T01:07:03Z</vt:filetime>
  </property>
</Properties>
</file>