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査\R02調査\R03.01.13公営企業に係る「経営比較分析表」の公表について\提出\"/>
    </mc:Choice>
  </mc:AlternateContent>
  <workbookProtection workbookAlgorithmName="SHA-512" workbookHashValue="bVnudqTcr0UYHqkBf1XA8C2WW8MyiNWPRQb0CbnTT8MzGu1ddxDiwkP2+aqM5hx2VmiSWGS3u2Wk7G1phwLR9Q==" workbookSaltValue="YxO46fzhS9YBnAalXE903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<sst xmlns="http://schemas.openxmlformats.org/spreadsheetml/2006/main" count="297" uniqueCount="118">
  <si>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</si>
  <si>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</si>
  <si>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</si>
  <si>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</si>
  <si>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</si>
  <si>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</si>
  <si>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</si>
  <si>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</si>
  <si>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</si>
  <si>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</si>
  <si>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</si>
  <si>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</si>
  <si>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</si>
  <si>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</si>
  <si>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</si>
  <si>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</si>
  <si>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</si>
  <si>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</si>
  <si>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</si>
  <si>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</si>
  <si>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</si>
  <si>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</si>
  <si>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</si>
  <si>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</si>
  <si>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</si>
  <si>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</si>
  <si>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</si>
  <si>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</si>
  <si>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</si>
  <si>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</si>
  <si>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</si>
  <si>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</si>
  <si>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</si>
  <si>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</si>
  <si>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</si>
  <si>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</si>
  <si>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</si>
  <si>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</si>
  <si>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</si>
  <si>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</si>
  <si>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</si>
  <si>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</si>
  <si>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</si>
  <si>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</si>
  <si>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</si>
  <si>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</si>
  <si>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</si>
  <si>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</si>
  <si>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</si>
  <si>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</si>
  <si>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</si>
  <si>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</si>
  <si>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</si>
  <si>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</si>
  <si>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</si>
  <si>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</si>
  <si>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</si>
  <si>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</si>
  <si>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</si>
  <si>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</si>
  <si>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</si>
  <si>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</si>
  <si>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</si>
  <si>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</si>
  <si>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</si>
  <si>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</si>
  <si>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</si>
  <si>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</si>
  <si>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</si>
  <si>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</si>
  <si>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</si>
  <si>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</si>
  <si>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</si>
  <si>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</si>
  <si>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</si>
  <si>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</si>
  <si>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</si>
  <si>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</si>
  <si>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</si>
  <si>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</si>
  <si>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</si>
  <si>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</si>
  <si>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</si>
  <si>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</si>
  <si>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</si>
  <si>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</si>
  <si>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</si>
  <si>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</si>
  <si>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</si>
  <si>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</si>
  <si>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</si>
  <si>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</si>
  <si>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</si>
  <si>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</si>
  <si>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</si>
  <si>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</si>
  <si>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</si>
  <si>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</si>
  <si>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</si>
  <si>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</si>
  <si>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</si>
  <si>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</si>
  <si>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</si>
  <si>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</si>
  <si>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</si>
  <si>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</si>
  <si>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</si>
  <si>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</si>
  <si>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</si>
  <si>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</si>
  <si>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</si>
  <si>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</si>
  <si>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</si>
  <si>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</si>
  <si>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</si>
  <si>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にあることから、管渠の更新は行っていない。しかしながら、将来、改築・更新を迎えるにあたって、計画的かつ効率的な維持修繕・改築更新の準備をしておく必要はある。</t>
    <phoneticPr fontId="4"/>
  </si>
  <si>
    <t>　平成30年4月1日より地方公営企業法の適用を受け、より一層の独立採算制と経営状況の改善に努めている。令和元年10月には、供用後、初めての料金改定を行った。今後は、多額の一般会計からの繰入金や将来的な施設の更新費用に対する財源の確保などの課題を見据え、令和２年度末に策定する経営戦略に沿って下水道事業を推進する。</t>
    <phoneticPr fontId="4"/>
  </si>
  <si>
    <t>①経常収支比率
　当該年度の経常収支比率は、単年度の収支が黒字であることを示す100％以上を確保した。今後も更なる経費削減や更新投資等に充てるための財源確保のため経営改善に努める。
②累積欠損金比率
　0％であり、累積欠損金比率は発生していない。経営の健全性については問題ないと考える。
③流動比率
　前年度の起債償還、委託費の支払いが当該年度にずれ込んだことが流動比率低下の要因。当該指標は100％未満ではあるが、流動負債には建設改良費等に充てられた企業債が含まれており、将来、この財源により整備された施設から償還・返済の原資を使用料収入等により得ることが予定されている。
④企業債残高対事業規模比率
　企業債残高対事業規模比率については、一般会計繰入金の運用を反映したため０％となっている。
⑤経費回収率
　令和元年10月に使用料料金改定を行い、いくぶん経費回収率は向上した。しかし、依然、経費回収率は100%未満であり、市からの基準外繰入金に頼っている。更なる接続率の向上と汚水処理費の節減に努めると共に、定期的に使用料の妥当性を検証する。　
⑥汚水処理原価
　高度処理を実施しているため全国平均より高めとなっているが、類似団体の平均値は下回る。
⑦施設利用率
　類似団体、全国平均値、普及率から判断するに妥当と考える。
⑧水洗化率
　100％未満である。使用料収入の増加を図るため、更なる水洗化率向上への取組みが必要である。　　</t>
    <rPh sb="153" eb="156">
      <t>ゼンネンド</t>
    </rPh>
    <rPh sb="157" eb="159">
      <t>キサイ</t>
    </rPh>
    <rPh sb="159" eb="161">
      <t>ショウカン</t>
    </rPh>
    <rPh sb="162" eb="164">
      <t>イタク</t>
    </rPh>
    <rPh sb="164" eb="165">
      <t>ヒ</t>
    </rPh>
    <rPh sb="166" eb="168">
      <t>シハラ</t>
    </rPh>
    <rPh sb="177" eb="178">
      <t>コ</t>
    </rPh>
    <rPh sb="190" eb="192">
      <t>ヨウイン</t>
    </rPh>
    <rPh sb="193" eb="195">
      <t>トウガイ</t>
    </rPh>
    <rPh sb="239" eb="241">
      <t>ショウライ</t>
    </rPh>
    <rPh sb="368" eb="371">
      <t>シヨウリョウ</t>
    </rPh>
    <rPh sb="376" eb="377">
      <t>オコナ</t>
    </rPh>
    <rPh sb="383" eb="385">
      <t>ケイヒ</t>
    </rPh>
    <rPh sb="385" eb="387">
      <t>カイシュウ</t>
    </rPh>
    <rPh sb="387" eb="388">
      <t>リツ</t>
    </rPh>
    <rPh sb="389" eb="391">
      <t>コウジョウ</t>
    </rPh>
    <rPh sb="398" eb="400">
      <t>イゼン</t>
    </rPh>
    <rPh sb="401" eb="403">
      <t>ケイヒ</t>
    </rPh>
    <rPh sb="403" eb="405">
      <t>カイシュウ</t>
    </rPh>
    <rPh sb="405" eb="406">
      <t>リツ</t>
    </rPh>
    <rPh sb="411" eb="413">
      <t>ミマン</t>
    </rPh>
    <rPh sb="417" eb="418">
      <t>シ</t>
    </rPh>
    <rPh sb="421" eb="423">
      <t>キジュン</t>
    </rPh>
    <rPh sb="423" eb="424">
      <t>ガイ</t>
    </rPh>
    <rPh sb="424" eb="426">
      <t>クリイレ</t>
    </rPh>
    <rPh sb="426" eb="427">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</si>
</sst>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58-418C-92AF-FD7D3C9699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0.15</c:v>
                </c:pt>
              </c:numCache>
            </c:numRef>
          </c:val>
          <c:smooth val="0"/>
          <c:extLst>
            <c:ext xmlns:c16="http://schemas.microsoft.com/office/drawing/2014/chart" uri="{C3380CC4-5D6E-409C-BE32-E72D297353CC}">
              <c16:uniqueId val="{00000001-4658-418C-92AF-FD7D3C9699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100.79</c:v>
                </c:pt>
                <c:pt idx="4">
                  <c:v>104.05</c:v>
                </c:pt>
              </c:numCache>
            </c:numRef>
          </c:val>
          <c:extLst>
            <c:ext xmlns:c16="http://schemas.microsoft.com/office/drawing/2014/chart" uri="{C3380CC4-5D6E-409C-BE32-E72D297353CC}">
              <c16:uniqueId val="{00000000-6EBA-416E-9134-71F4AD6913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106.57</c:v>
                </c:pt>
              </c:numCache>
            </c:numRef>
          </c:val>
          <c:smooth val="0"/>
          <c:extLst>
            <c:ext xmlns:c16="http://schemas.microsoft.com/office/drawing/2014/chart" uri="{C3380CC4-5D6E-409C-BE32-E72D297353CC}">
              <c16:uniqueId val="{00000001-6EBA-416E-9134-71F4AD6913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3.24</c:v>
                </c:pt>
                <c:pt idx="4">
                  <c:v>6.25</c:v>
                </c:pt>
              </c:numCache>
            </c:numRef>
          </c:val>
          <c:extLst>
            <c:ext xmlns:c16="http://schemas.microsoft.com/office/drawing/2014/chart" uri="{C3380CC4-5D6E-409C-BE32-E72D297353CC}">
              <c16:uniqueId val="{00000000-88E7-4BDC-AF17-B1ADCA6E67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15.85</c:v>
                </c:pt>
              </c:numCache>
            </c:numRef>
          </c:val>
          <c:smooth val="0"/>
          <c:extLst>
            <c:ext xmlns:c16="http://schemas.microsoft.com/office/drawing/2014/chart" uri="{C3380CC4-5D6E-409C-BE32-E72D297353CC}">
              <c16:uniqueId val="{00000001-88E7-4BDC-AF17-B1ADCA6E67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D3-41E5-93D2-38788E8B5C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CD3-41E5-93D2-38788E8B5C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B9C-4F86-8128-CB616B214E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53.44</c:v>
                </c:pt>
              </c:numCache>
            </c:numRef>
          </c:val>
          <c:smooth val="0"/>
          <c:extLst>
            <c:ext xmlns:c16="http://schemas.microsoft.com/office/drawing/2014/chart" uri="{C3380CC4-5D6E-409C-BE32-E72D297353CC}">
              <c16:uniqueId val="{00000001-3B9C-4F86-8128-CB616B214E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37.6</c:v>
                </c:pt>
                <c:pt idx="4">
                  <c:v>29.62</c:v>
                </c:pt>
              </c:numCache>
            </c:numRef>
          </c:val>
          <c:extLst>
            <c:ext xmlns:c16="http://schemas.microsoft.com/office/drawing/2014/chart" uri="{C3380CC4-5D6E-409C-BE32-E72D297353CC}">
              <c16:uniqueId val="{00000000-58C2-41AD-AEBA-19BB9DA387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47.03</c:v>
                </c:pt>
              </c:numCache>
            </c:numRef>
          </c:val>
          <c:smooth val="0"/>
          <c:extLst>
            <c:ext xmlns:c16="http://schemas.microsoft.com/office/drawing/2014/chart" uri="{C3380CC4-5D6E-409C-BE32-E72D297353CC}">
              <c16:uniqueId val="{00000001-58C2-41AD-AEBA-19BB9DA387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926-4FD0-AAFD-D9FB34641C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1001.3</c:v>
                </c:pt>
              </c:numCache>
            </c:numRef>
          </c:val>
          <c:smooth val="0"/>
          <c:extLst>
            <c:ext xmlns:c16="http://schemas.microsoft.com/office/drawing/2014/chart" uri="{C3380CC4-5D6E-409C-BE32-E72D297353CC}">
              <c16:uniqueId val="{00000001-9926-4FD0-AAFD-D9FB34641C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70.64</c:v>
                </c:pt>
                <c:pt idx="4">
                  <c:v>76</c:v>
                </c:pt>
              </c:numCache>
            </c:numRef>
          </c:val>
          <c:extLst>
            <c:ext xmlns:c16="http://schemas.microsoft.com/office/drawing/2014/chart" uri="{C3380CC4-5D6E-409C-BE32-E72D297353CC}">
              <c16:uniqueId val="{00000000-4375-47BF-86C4-18BC7A500A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81.88</c:v>
                </c:pt>
              </c:numCache>
            </c:numRef>
          </c:val>
          <c:smooth val="0"/>
          <c:extLst>
            <c:ext xmlns:c16="http://schemas.microsoft.com/office/drawing/2014/chart" uri="{C3380CC4-5D6E-409C-BE32-E72D297353CC}">
              <c16:uniqueId val="{00000001-4375-47BF-86C4-18BC7A500A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164.65</c:v>
                </c:pt>
                <c:pt idx="4">
                  <c:v>164.33</c:v>
                </c:pt>
              </c:numCache>
            </c:numRef>
          </c:val>
          <c:extLst>
            <c:ext xmlns:c16="http://schemas.microsoft.com/office/drawing/2014/chart" uri="{C3380CC4-5D6E-409C-BE32-E72D297353CC}">
              <c16:uniqueId val="{00000000-C3C3-4EE3-ACAC-09A3F0D53A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187.55</c:v>
                </c:pt>
              </c:numCache>
            </c:numRef>
          </c:val>
          <c:smooth val="0"/>
          <c:extLst>
            <c:ext xmlns:c16="http://schemas.microsoft.com/office/drawing/2014/chart" uri="{C3380CC4-5D6E-409C-BE32-E72D297353CC}">
              <c16:uniqueId val="{00000001-C3C3-4EE3-ACAC-09A3F0D53A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56.39</c:v>
                </c:pt>
                <c:pt idx="4">
                  <c:v>57.25</c:v>
                </c:pt>
              </c:numCache>
            </c:numRef>
          </c:val>
          <c:extLst>
            <c:ext xmlns:c16="http://schemas.microsoft.com/office/drawing/2014/chart" uri="{C3380CC4-5D6E-409C-BE32-E72D297353CC}">
              <c16:uniqueId val="{00000000-9AA3-4C07-BDD2-06C81CDA8C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50.94</c:v>
                </c:pt>
              </c:numCache>
            </c:numRef>
          </c:val>
          <c:smooth val="0"/>
          <c:extLst>
            <c:ext xmlns:c16="http://schemas.microsoft.com/office/drawing/2014/chart" uri="{C3380CC4-5D6E-409C-BE32-E72D297353CC}">
              <c16:uniqueId val="{00000001-9AA3-4C07-BDD2-06C81CDA8C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81.680000000000007</c:v>
                </c:pt>
                <c:pt idx="4">
                  <c:v>82.03</c:v>
                </c:pt>
              </c:numCache>
            </c:numRef>
          </c:val>
          <c:extLst>
            <c:ext xmlns:c16="http://schemas.microsoft.com/office/drawing/2014/chart" uri="{C3380CC4-5D6E-409C-BE32-E72D297353CC}">
              <c16:uniqueId val="{00000000-149E-4E9A-81AF-F9B500D5A7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82.55</c:v>
                </c:pt>
              </c:numCache>
            </c:numRef>
          </c:val>
          <c:smooth val="0"/>
          <c:extLst>
            <c:ext xmlns:c16="http://schemas.microsoft.com/office/drawing/2014/chart" uri="{C3380CC4-5D6E-409C-BE32-E72D297353CC}">
              <c16:uniqueId val="{00000001-149E-4E9A-81AF-F9B500D5A7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5" zoomScale="89" zoomScaleNormal="89"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静岡県　湖西市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Cc2</v>
      </c>
      <c r="X8" s="84"/>
      <c r="Y8" s="84"/>
      <c r="Z8" s="84"/>
      <c r="AA8" s="84"/>
      <c r="AB8" s="84"/>
      <c r="AC8" s="84"/>
      <c r="AD8" s="85" t="str">
        <f>データ!$M$6</f>
        <v>非設置</v>
      </c>
      <c r="AE8" s="85"/>
      <c r="AF8" s="85"/>
      <c r="AG8" s="85"/>
      <c r="AH8" s="85"/>
      <c r="AI8" s="85"/>
      <c r="AJ8" s="85"/>
      <c r="AK8" s="3"/>
      <c r="AL8" s="81">
        <f>データ!S6</f>
        <v>59656</v>
      </c>
      <c r="AM8" s="81"/>
      <c r="AN8" s="81"/>
      <c r="AO8" s="81"/>
      <c r="AP8" s="81"/>
      <c r="AQ8" s="81"/>
      <c r="AR8" s="81"/>
      <c r="AS8" s="81"/>
      <c r="AT8" s="80">
        <f>データ!T6</f>
        <v>86.56</v>
      </c>
      <c r="AU8" s="80"/>
      <c r="AV8" s="80"/>
      <c r="AW8" s="80"/>
      <c r="AX8" s="80"/>
      <c r="AY8" s="80"/>
      <c r="AZ8" s="80"/>
      <c r="BA8" s="80"/>
      <c r="BB8" s="80">
        <f>データ!U6</f>
        <v>689.19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60.46</v>
      </c>
      <c r="J10" s="80"/>
      <c r="K10" s="80"/>
      <c r="L10" s="80"/>
      <c r="M10" s="80"/>
      <c r="N10" s="80"/>
      <c r="O10" s="80"/>
      <c r="P10" s="80">
        <f>データ!P6</f>
        <v>37.130000000000003</v>
      </c>
      <c r="Q10" s="80"/>
      <c r="R10" s="80"/>
      <c r="S10" s="80"/>
      <c r="T10" s="80"/>
      <c r="U10" s="80"/>
      <c r="V10" s="80"/>
      <c r="W10" s="80">
        <f>データ!Q6</f>
        <v>95.85</v>
      </c>
      <c r="X10" s="80"/>
      <c r="Y10" s="80"/>
      <c r="Z10" s="80"/>
      <c r="AA10" s="80"/>
      <c r="AB10" s="80"/>
      <c r="AC10" s="80"/>
      <c r="AD10" s="81">
        <f>データ!R6</f>
        <v>2872</v>
      </c>
      <c r="AE10" s="81"/>
      <c r="AF10" s="81"/>
      <c r="AG10" s="81"/>
      <c r="AH10" s="81"/>
      <c r="AI10" s="81"/>
      <c r="AJ10" s="81"/>
      <c r="AK10" s="2"/>
      <c r="AL10" s="81">
        <f>データ!V6</f>
        <v>22114</v>
      </c>
      <c r="AM10" s="81"/>
      <c r="AN10" s="81"/>
      <c r="AO10" s="81"/>
      <c r="AP10" s="81"/>
      <c r="AQ10" s="81"/>
      <c r="AR10" s="81"/>
      <c r="AS10" s="81"/>
      <c r="AT10" s="80">
        <f>データ!W6</f>
        <v>4.59</v>
      </c>
      <c r="AU10" s="80"/>
      <c r="AV10" s="80"/>
      <c r="AW10" s="80"/>
      <c r="AX10" s="80"/>
      <c r="AY10" s="80"/>
      <c r="AZ10" s="80"/>
      <c r="BA10" s="80"/>
      <c r="BB10" s="80">
        <f>データ!X6</f>
        <v>4817.8599999999997</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3ok/yktkLBfYyGW9r0wbz0VpswMY6iXDN/H3d+kDHziCh5zaX3RJZaIf4ilgqKueJ1MANAWn//SP2OyjY7EiwQ==" saltValue="mpaX+yp6GkA4Jf6hBc+f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222216</v>
      </c>
      <c r="D6" s="33">
        <f t="shared" si="3"/>
        <v>46</v>
      </c>
      <c r="E6" s="33">
        <f t="shared" si="3"/>
        <v>17</v>
      </c>
      <c r="F6" s="33">
        <f t="shared" si="3"/>
        <v>1</v>
      </c>
      <c r="G6" s="33">
        <f t="shared" si="3"/>
        <v>0</v>
      </c>
      <c r="H6" s="33" t="str">
        <f t="shared" si="3"/>
        <v>静岡県　湖西市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60.46</v>
      </c>
      <c r="P6" s="34">
        <f t="shared" si="3"/>
        <v>37.130000000000003</v>
      </c>
      <c r="Q6" s="34">
        <f t="shared" si="3"/>
        <v>95.85</v>
      </c>
      <c r="R6" s="34">
        <f t="shared" si="3"/>
        <v>2872</v>
      </c>
      <c r="S6" s="34">
        <f t="shared" si="3"/>
        <v>59656</v>
      </c>
      <c r="T6" s="34">
        <f t="shared" si="3"/>
        <v>86.56</v>
      </c>
      <c r="U6" s="34">
        <f t="shared" si="3"/>
        <v>689.19</v>
      </c>
      <c r="V6" s="34">
        <f t="shared" si="3"/>
        <v>22114</v>
      </c>
      <c r="W6" s="34">
        <f t="shared" si="3"/>
        <v>4.59</v>
      </c>
      <c r="X6" s="34">
        <f t="shared" si="3"/>
        <v>4817.8599999999997</v>
      </c>
      <c r="Y6" s="35" t="str">
        <f>IF(Y7="",NA(),Y7)</f>
        <v>-</v>
      </c>
      <c r="Z6" s="35" t="str">
        <f t="shared" ref="Z6:AH6" si="4">IF(Z7="",NA(),Z7)</f>
        <v>-</v>
      </c>
      <c r="AA6" s="35" t="str">
        <f t="shared" si="4"/>
        <v>-</v>
      </c>
      <c r="AB6" s="35">
        <f t="shared" si="4"/>
        <v>100.79</v>
      </c>
      <c r="AC6" s="35">
        <f t="shared" si="4"/>
        <v>104.05</v>
      </c>
      <c r="AD6" s="35" t="str">
        <f t="shared" si="4"/>
        <v>-</v>
      </c>
      <c r="AE6" s="35" t="str">
        <f t="shared" si="4"/>
        <v>-</v>
      </c>
      <c r="AF6" s="35" t="str">
        <f t="shared" si="4"/>
        <v>-</v>
      </c>
      <c r="AG6" s="35">
        <f t="shared" si="4"/>
        <v>104.14</v>
      </c>
      <c r="AH6" s="35">
        <f t="shared" si="4"/>
        <v>106.57</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73.180000000000007</v>
      </c>
      <c r="AS6" s="35">
        <f t="shared" si="5"/>
        <v>53.44</v>
      </c>
      <c r="AT6" s="34" t="str">
        <f>IF(AT7="","",IF(AT7="-","【-】","【"&amp;SUBSTITUTE(TEXT(AT7,"#,##0.00"),"-","△")&amp;"】"))</f>
        <v>【3.09】</v>
      </c>
      <c r="AU6" s="35" t="str">
        <f>IF(AU7="",NA(),AU7)</f>
        <v>-</v>
      </c>
      <c r="AV6" s="35" t="str">
        <f t="shared" ref="AV6:BD6" si="6">IF(AV7="",NA(),AV7)</f>
        <v>-</v>
      </c>
      <c r="AW6" s="35" t="str">
        <f t="shared" si="6"/>
        <v>-</v>
      </c>
      <c r="AX6" s="35">
        <f t="shared" si="6"/>
        <v>37.6</v>
      </c>
      <c r="AY6" s="35">
        <f t="shared" si="6"/>
        <v>29.62</v>
      </c>
      <c r="AZ6" s="35" t="str">
        <f t="shared" si="6"/>
        <v>-</v>
      </c>
      <c r="BA6" s="35" t="str">
        <f t="shared" si="6"/>
        <v>-</v>
      </c>
      <c r="BB6" s="35" t="str">
        <f t="shared" si="6"/>
        <v>-</v>
      </c>
      <c r="BC6" s="35">
        <f t="shared" si="6"/>
        <v>52.32</v>
      </c>
      <c r="BD6" s="35">
        <f t="shared" si="6"/>
        <v>47.03</v>
      </c>
      <c r="BE6" s="34" t="str">
        <f>IF(BE7="","",IF(BE7="-","【-】","【"&amp;SUBSTITUTE(TEXT(BE7,"#,##0.00"),"-","△")&amp;"】"))</f>
        <v>【69.54】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958.81</v>
      </c>
      <c r="BO6" s="35">
        <f t="shared" si="7"/>
        <v>1001.3</v>
      </c>
      <c r="BP6" s="34" t="str">
        <f>IF(BP7="","",IF(BP7="-","【-】","【"&amp;SUBSTITUTE(TEXT(BP7,"#,##0.00"),"-","△")&amp;"】"))</f>
        <v>【682.51】</v>
      </c>
      <c r="BQ6" s="35" t="str">
        <f>IF(BQ7="",NA(),BQ7)</f>
        <v>-</v>
      </c>
      <c r="BR6" s="35" t="str">
        <f t="shared" ref="BR6:BZ6" si="8">IF(BR7="",NA(),BR7)</f>
        <v>-</v>
      </c>
      <c r="BS6" s="35" t="str">
        <f t="shared" si="8"/>
        <v>-</v>
      </c>
      <c r="BT6" s="35">
        <f t="shared" si="8"/>
        <v>70.64</v>
      </c>
      <c r="BU6" s="35">
        <f t="shared" si="8"/>
        <v>76</v>
      </c>
      <c r="BV6" s="35" t="str">
        <f t="shared" si="8"/>
        <v>-</v>
      </c>
      <c r="BW6" s="35" t="str">
        <f t="shared" si="8"/>
        <v>-</v>
      </c>
      <c r="BX6" s="35" t="str">
        <f t="shared" si="8"/>
        <v>-</v>
      </c>
      <c r="BY6" s="35">
        <f t="shared" si="8"/>
        <v>82.88</v>
      </c>
      <c r="BZ6" s="35">
        <f t="shared" si="8"/>
        <v>81.88</v>
      </c>
      <c r="CA6" s="34" t="str">
        <f>IF(CA7="","",IF(CA7="-","【-】","【"&amp;SUBSTITUTE(TEXT(CA7,"#,##0.00"),"-","△")&amp;"】"))</f>
        <v>【100.34】</v>
      </c>
      <c r="CB6" s="35" t="str">
        <f>IF(CB7="",NA(),CB7)</f>
        <v>-</v>
      </c>
      <c r="CC6" s="35" t="str">
        <f t="shared" ref="CC6:CK6" si="9">IF(CC7="",NA(),CC7)</f>
        <v>-</v>
      </c>
      <c r="CD6" s="35" t="str">
        <f t="shared" si="9"/>
        <v>-</v>
      </c>
      <c r="CE6" s="35">
        <f t="shared" si="9"/>
        <v>164.65</v>
      </c>
      <c r="CF6" s="35">
        <f t="shared" si="9"/>
        <v>164.33</v>
      </c>
      <c r="CG6" s="35" t="str">
        <f t="shared" si="9"/>
        <v>-</v>
      </c>
      <c r="CH6" s="35" t="str">
        <f t="shared" si="9"/>
        <v>-</v>
      </c>
      <c r="CI6" s="35" t="str">
        <f t="shared" si="9"/>
        <v>-</v>
      </c>
      <c r="CJ6" s="35">
        <f t="shared" si="9"/>
        <v>190.99</v>
      </c>
      <c r="CK6" s="35">
        <f t="shared" si="9"/>
        <v>187.55</v>
      </c>
      <c r="CL6" s="34" t="str">
        <f>IF(CL7="","",IF(CL7="-","【-】","【"&amp;SUBSTITUTE(TEXT(CL7,"#,##0.00"),"-","△")&amp;"】"))</f>
        <v>【136.15】</v>
      </c>
      <c r="CM6" s="35" t="str">
        <f>IF(CM7="",NA(),CM7)</f>
        <v>-</v>
      </c>
      <c r="CN6" s="35" t="str">
        <f t="shared" ref="CN6:CV6" si="10">IF(CN7="",NA(),CN7)</f>
        <v>-</v>
      </c>
      <c r="CO6" s="35" t="str">
        <f t="shared" si="10"/>
        <v>-</v>
      </c>
      <c r="CP6" s="35">
        <f t="shared" si="10"/>
        <v>56.39</v>
      </c>
      <c r="CQ6" s="35">
        <f t="shared" si="10"/>
        <v>57.25</v>
      </c>
      <c r="CR6" s="35" t="str">
        <f t="shared" si="10"/>
        <v>-</v>
      </c>
      <c r="CS6" s="35" t="str">
        <f t="shared" si="10"/>
        <v>-</v>
      </c>
      <c r="CT6" s="35" t="str">
        <f t="shared" si="10"/>
        <v>-</v>
      </c>
      <c r="CU6" s="35">
        <f t="shared" si="10"/>
        <v>52.58</v>
      </c>
      <c r="CV6" s="35">
        <f t="shared" si="10"/>
        <v>50.94</v>
      </c>
      <c r="CW6" s="34" t="str">
        <f>IF(CW7="","",IF(CW7="-","【-】","【"&amp;SUBSTITUTE(TEXT(CW7,"#,##0.00"),"-","△")&amp;"】"))</f>
        <v>【59.64】</v>
      </c>
      <c r="CX6" s="35" t="str">
        <f>IF(CX7="",NA(),CX7)</f>
        <v>-</v>
      </c>
      <c r="CY6" s="35" t="str">
        <f t="shared" ref="CY6:DG6" si="11">IF(CY7="",NA(),CY7)</f>
        <v>-</v>
      </c>
      <c r="CZ6" s="35" t="str">
        <f t="shared" si="11"/>
        <v>-</v>
      </c>
      <c r="DA6" s="35">
        <f t="shared" si="11"/>
        <v>81.680000000000007</v>
      </c>
      <c r="DB6" s="35">
        <f t="shared" si="11"/>
        <v>82.03</v>
      </c>
      <c r="DC6" s="35" t="str">
        <f t="shared" si="11"/>
        <v>-</v>
      </c>
      <c r="DD6" s="35" t="str">
        <f t="shared" si="11"/>
        <v>-</v>
      </c>
      <c r="DE6" s="35" t="str">
        <f t="shared" si="11"/>
        <v>-</v>
      </c>
      <c r="DF6" s="35">
        <f t="shared" si="11"/>
        <v>83.02</v>
      </c>
      <c r="DG6" s="35">
        <f t="shared" si="11"/>
        <v>82.55</v>
      </c>
      <c r="DH6" s="34" t="str">
        <f>IF(DH7="","",IF(DH7="-","【-】","【"&amp;SUBSTITUTE(TEXT(DH7,"#,##0.00"),"-","△")&amp;"】"))</f>
        <v>【95.35】</v>
      </c>
      <c r="DI6" s="35" t="str">
        <f>IF(DI7="",NA(),DI7)</f>
        <v>-</v>
      </c>
      <c r="DJ6" s="35" t="str">
        <f t="shared" ref="DJ6:DR6" si="12">IF(DJ7="",NA(),DJ7)</f>
        <v>-</v>
      </c>
      <c r="DK6" s="35" t="str">
        <f t="shared" si="12"/>
        <v>-</v>
      </c>
      <c r="DL6" s="35">
        <f t="shared" si="12"/>
        <v>3.24</v>
      </c>
      <c r="DM6" s="35">
        <f t="shared" si="12"/>
        <v>6.25</v>
      </c>
      <c r="DN6" s="35" t="str">
        <f t="shared" si="12"/>
        <v>-</v>
      </c>
      <c r="DO6" s="35" t="str">
        <f t="shared" si="12"/>
        <v>-</v>
      </c>
      <c r="DP6" s="35" t="str">
        <f t="shared" si="12"/>
        <v>-</v>
      </c>
      <c r="DQ6" s="35">
        <f t="shared" si="12"/>
        <v>15.95</v>
      </c>
      <c r="DR6" s="35">
        <f t="shared" si="12"/>
        <v>15.85</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0.15</v>
      </c>
      <c r="EO6" s="34" t="str">
        <f>IF(EO7="","",IF(EO7="-","【-】","【"&amp;SUBSTITUTE(TEXT(EO7,"#,##0.00"),"-","△")&amp;"】"))</f>
        <v>【0.22】</v>
      </c>
    </row>
    <row r="7" spans="1:148" s="36" customFormat="1" x14ac:dyDescent="0.15">
      <c r="A7" s="28"/>
      <c r="B7" s="37">
        <v>2019</v>
      </c>
      <c r="C7" s="37">
        <v>222216</v>
      </c>
      <c r="D7" s="37">
        <v>46</v>
      </c>
      <c r="E7" s="37">
        <v>17</v>
      </c>
      <c r="F7" s="37">
        <v>1</v>
      </c>
      <c r="G7" s="37">
        <v>0</v>
      </c>
      <c r="H7" s="37" t="s">
        <v>96</v>
      </c>
      <c r="I7" s="37" t="s">
        <v>97</v>
      </c>
      <c r="J7" s="37" t="s">
        <v>98</v>
      </c>
      <c r="K7" s="37" t="s">
        <v>99</v>
      </c>
      <c r="L7" s="37" t="s">
        <v>100</v>
      </c>
      <c r="M7" s="37" t="s">
        <v>101</v>
      </c>
      <c r="N7" s="38" t="s">
        <v>102</v>
      </c>
      <c r="O7" s="38">
        <v>60.46</v>
      </c>
      <c r="P7" s="38">
        <v>37.130000000000003</v>
      </c>
      <c r="Q7" s="38">
        <v>95.85</v>
      </c>
      <c r="R7" s="38">
        <v>2872</v>
      </c>
      <c r="S7" s="38">
        <v>59656</v>
      </c>
      <c r="T7" s="38">
        <v>86.56</v>
      </c>
      <c r="U7" s="38">
        <v>689.19</v>
      </c>
      <c r="V7" s="38">
        <v>22114</v>
      </c>
      <c r="W7" s="38">
        <v>4.59</v>
      </c>
      <c r="X7" s="38">
        <v>4817.8599999999997</v>
      </c>
      <c r="Y7" s="38" t="s">
        <v>102</v>
      </c>
      <c r="Z7" s="38" t="s">
        <v>102</v>
      </c>
      <c r="AA7" s="38" t="s">
        <v>102</v>
      </c>
      <c r="AB7" s="38">
        <v>100.79</v>
      </c>
      <c r="AC7" s="38">
        <v>104.05</v>
      </c>
      <c r="AD7" s="38" t="s">
        <v>102</v>
      </c>
      <c r="AE7" s="38" t="s">
        <v>102</v>
      </c>
      <c r="AF7" s="38" t="s">
        <v>102</v>
      </c>
      <c r="AG7" s="38">
        <v>104.14</v>
      </c>
      <c r="AH7" s="38">
        <v>106.57</v>
      </c>
      <c r="AI7" s="38">
        <v>108.07</v>
      </c>
      <c r="AJ7" s="38" t="s">
        <v>102</v>
      </c>
      <c r="AK7" s="38" t="s">
        <v>102</v>
      </c>
      <c r="AL7" s="38" t="s">
        <v>102</v>
      </c>
      <c r="AM7" s="38">
        <v>0</v>
      </c>
      <c r="AN7" s="38">
        <v>0</v>
      </c>
      <c r="AO7" s="38" t="s">
        <v>102</v>
      </c>
      <c r="AP7" s="38" t="s">
        <v>102</v>
      </c>
      <c r="AQ7" s="38" t="s">
        <v>102</v>
      </c>
      <c r="AR7" s="38">
        <v>73.180000000000007</v>
      </c>
      <c r="AS7" s="38">
        <v>53.44</v>
      </c>
      <c r="AT7" s="38">
        <v>3.09</v>
      </c>
      <c r="AU7" s="38" t="s">
        <v>102</v>
      </c>
      <c r="AV7" s="38" t="s">
        <v>102</v>
      </c>
      <c r="AW7" s="38" t="s">
        <v>102</v>
      </c>
      <c r="AX7" s="38">
        <v>37.6</v>
      </c>
      <c r="AY7" s="38">
        <v>29.62</v>
      </c>
      <c r="AZ7" s="38" t="s">
        <v>102</v>
      </c>
      <c r="BA7" s="38" t="s">
        <v>102</v>
      </c>
      <c r="BB7" s="38" t="s">
        <v>102</v>
      </c>
      <c r="BC7" s="38">
        <v>52.32</v>
      </c>
      <c r="BD7" s="38">
        <v>47.03</v>
      </c>
      <c r="BE7" s="38">
        <v>69.540000000000006</v>
      </c>
      <c r="BF7" s="38" t="s">
        <v>102</v>
      </c>
      <c r="BG7" s="38" t="s">
        <v>102</v>
      </c>
      <c r="BH7" s="38" t="s">
        <v>102</v>
      </c>
      <c r="BI7" s="38">
        <v>0</v>
      </c>
      <c r="BJ7" s="38">
        <v>0</v>
      </c>
      <c r="BK7" s="38" t="s">
        <v>102</v>
      </c>
      <c r="BL7" s="38" t="s">
        <v>102</v>
      </c>
      <c r="BM7" s="38" t="s">
        <v>102</v>
      </c>
      <c r="BN7" s="38">
        <v>958.81</v>
      </c>
      <c r="BO7" s="38">
        <v>1001.3</v>
      </c>
      <c r="BP7" s="38">
        <v>682.51</v>
      </c>
      <c r="BQ7" s="38" t="s">
        <v>102</v>
      </c>
      <c r="BR7" s="38" t="s">
        <v>102</v>
      </c>
      <c r="BS7" s="38" t="s">
        <v>102</v>
      </c>
      <c r="BT7" s="38">
        <v>70.64</v>
      </c>
      <c r="BU7" s="38">
        <v>76</v>
      </c>
      <c r="BV7" s="38" t="s">
        <v>102</v>
      </c>
      <c r="BW7" s="38" t="s">
        <v>102</v>
      </c>
      <c r="BX7" s="38" t="s">
        <v>102</v>
      </c>
      <c r="BY7" s="38">
        <v>82.88</v>
      </c>
      <c r="BZ7" s="38">
        <v>81.88</v>
      </c>
      <c r="CA7" s="38">
        <v>100.34</v>
      </c>
      <c r="CB7" s="38" t="s">
        <v>102</v>
      </c>
      <c r="CC7" s="38" t="s">
        <v>102</v>
      </c>
      <c r="CD7" s="38" t="s">
        <v>102</v>
      </c>
      <c r="CE7" s="38">
        <v>164.65</v>
      </c>
      <c r="CF7" s="38">
        <v>164.33</v>
      </c>
      <c r="CG7" s="38" t="s">
        <v>102</v>
      </c>
      <c r="CH7" s="38" t="s">
        <v>102</v>
      </c>
      <c r="CI7" s="38" t="s">
        <v>102</v>
      </c>
      <c r="CJ7" s="38">
        <v>190.99</v>
      </c>
      <c r="CK7" s="38">
        <v>187.55</v>
      </c>
      <c r="CL7" s="38">
        <v>136.15</v>
      </c>
      <c r="CM7" s="38" t="s">
        <v>102</v>
      </c>
      <c r="CN7" s="38" t="s">
        <v>102</v>
      </c>
      <c r="CO7" s="38" t="s">
        <v>102</v>
      </c>
      <c r="CP7" s="38">
        <v>56.39</v>
      </c>
      <c r="CQ7" s="38">
        <v>57.25</v>
      </c>
      <c r="CR7" s="38" t="s">
        <v>102</v>
      </c>
      <c r="CS7" s="38" t="s">
        <v>102</v>
      </c>
      <c r="CT7" s="38" t="s">
        <v>102</v>
      </c>
      <c r="CU7" s="38">
        <v>52.58</v>
      </c>
      <c r="CV7" s="38">
        <v>50.94</v>
      </c>
      <c r="CW7" s="38">
        <v>59.64</v>
      </c>
      <c r="CX7" s="38" t="s">
        <v>102</v>
      </c>
      <c r="CY7" s="38" t="s">
        <v>102</v>
      </c>
      <c r="CZ7" s="38" t="s">
        <v>102</v>
      </c>
      <c r="DA7" s="38">
        <v>81.680000000000007</v>
      </c>
      <c r="DB7" s="38">
        <v>82.03</v>
      </c>
      <c r="DC7" s="38" t="s">
        <v>102</v>
      </c>
      <c r="DD7" s="38" t="s">
        <v>102</v>
      </c>
      <c r="DE7" s="38" t="s">
        <v>102</v>
      </c>
      <c r="DF7" s="38">
        <v>83.02</v>
      </c>
      <c r="DG7" s="38">
        <v>82.55</v>
      </c>
      <c r="DH7" s="38">
        <v>95.35</v>
      </c>
      <c r="DI7" s="38" t="s">
        <v>102</v>
      </c>
      <c r="DJ7" s="38" t="s">
        <v>102</v>
      </c>
      <c r="DK7" s="38" t="s">
        <v>102</v>
      </c>
      <c r="DL7" s="38">
        <v>3.24</v>
      </c>
      <c r="DM7" s="38">
        <v>6.25</v>
      </c>
      <c r="DN7" s="38" t="s">
        <v>102</v>
      </c>
      <c r="DO7" s="38" t="s">
        <v>102</v>
      </c>
      <c r="DP7" s="38" t="s">
        <v>102</v>
      </c>
      <c r="DQ7" s="38">
        <v>15.95</v>
      </c>
      <c r="DR7" s="38">
        <v>15.85</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2021-02-15T06:52:40Z</cp:lastPrinted>
  <dcterms:created xsi:type="dcterms:W3CDTF">2020-12-04T02:27:15Z</dcterms:created>
  <dcterms:modified xsi:type="dcterms:W3CDTF">2021-02-15T07:12:47Z</dcterms:modified>
  <cp:category/>
</cp:coreProperties>
</file>