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4NTXAZPIxNFEYV+WaqchPkJ8MDiHaxkbRlwoYxcnD5Fk2X2anaWL1z+RoFC1BFGaAkyZWj9ixyyDUt8jVl9uA==" workbookSaltValue="t2rclVNkqXnrx1sniVZEMw=="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<sst xmlns="http://schemas.openxmlformats.org/spreadsheetml/2006/main" xmlns:r="http://schemas.openxmlformats.org/officeDocument/2006/relationships" count="116" uniqueCount="116">
  <si>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</si>
  <si>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</si>
  <si>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</si>
  <si>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</si>
  <si>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</si>
  <si>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</si>
  <si>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</si>
  <si>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</si>
  <si>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</si>
  <si>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</si>
  <si>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</si>
  <si>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</si>
  <si>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</si>
  <si>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</si>
  <si>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</si>
  <si>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</si>
  <si>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</si>
  <si>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</si>
  <si>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</si>
  <si>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</si>
  <si>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</si>
  <si>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</si>
  <si>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</si>
  <si>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</si>
  <si>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</si>
  <si>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</si>
  <si>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</si>
  <si>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</si>
  <si>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</si>
  <si>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</si>
  <si>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</si>
  <si>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</si>
  <si>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</si>
  <si>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</si>
  <si>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</si>
  <si>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</si>
  <si>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</si>
  <si>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</si>
  <si>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</si>
  <si>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</si>
  <si>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</si>
  <si>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</si>
  <si>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</si>
  <si>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</si>
  <si>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</si>
  <si>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</si>
  <si>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</si>
  <si>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</si>
  <si>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</si>
  <si>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</si>
  <si>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</si>
  <si>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</si>
  <si>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</si>
  <si>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</si>
  <si>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</si>
  <si>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</si>
  <si>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</si>
  <si>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</si>
  <si>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</si>
  <si>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</si>
  <si>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</si>
  <si>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</si>
  <si>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</si>
  <si>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</si>
  <si>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</si>
  <si>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</si>
  <si>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</si>
  <si>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</si>
  <si>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</si>
  <si>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</si>
  <si>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</si>
  <si>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</si>
  <si>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</si>
  <si>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</si>
  <si>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</si>
  <si>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</si>
  <si>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</si>
  <si>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</si>
  <si>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</si>
  <si>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</si>
  <si>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</si>
  <si>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</si>
  <si>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</si>
  <si>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</si>
  <si>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</si>
  <si>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</si>
  <si>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</si>
  <si>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</si>
  <si>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</si>
  <si>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</si>
  <si>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</si>
  <si>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</si>
  <si>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</si>
  <si>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</si>
  <si>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</si>
  <si>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</si>
  <si>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下田市</t>
  </si>
  <si>
    <t>法非適用</t>
  </si>
  <si>
    <t>下水道事業</t>
  </si>
  <si>
    <t>漁業集落排水</t>
  </si>
  <si>
    <t>H2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</si>
  <si>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</si>
  <si>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</si>
  <si>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</si>
  <si>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</si>
  <si>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</si>
  <si>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</si>
  <si>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</si>
  <si>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</si>
  <si>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</si>
  <si>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</si>
  <si>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</si>
  <si>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</si>
  <si>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Ｈ7の供用開始から、約20年経過した中、Ｈ26からＨ27にかけて、集落排水処理施設（排水処理場、中継ポンプ場、官渠）の健全度調査を行い機能保全計画を策定した。排水処理場については、機器等の老朽化が著しいため、Ｈ28より更新工事に着手している。管渠については、調査の結果、健全度が保たれているため、現在のところ、改築又は更新計画はない。</t>
  </si>
  <si>
    <t>経営健全化の手法として、人件費削減、広域化による施設統廃合の改善等があるが、当該事業は受益戸数が100戸に満たない小規模なもので、人件費は一般会計事務の職員が兼務しており、予算計上されていない。普及率及び水洗化率はともに100％で、使用料の徴収率も100％である。今後の広域化による公共下水道との施設統合は、集落が遠方で孤立しているため不可能である。経営健全化対策としては、現在進めている処理施設の更新工事において、処理能力及び処理方式を見直すことにより、更新工事費及び電気料、汚泥引抜料の維持管理費の削減を図っていく。</t>
    <rPh sb="233" eb="234">
      <t>オヨ</t>
    </rPh>
    <phoneticPr fontId="1"/>
  </si>
  <si>
    <t xml:space="preserve"> 収益的収支については、収支率100％を下回る赤字状態であり、Ｈ27～Ｈ28迄は80％を上回っているが、Ｈ29に71.36％に減少している。その後、Ｈ30には91.28％と回復しているが、Ｒ1には使用料収益及び一般会計繰入金の減少、地方債償還金の増加により、61.35％に減少している。
 企業債残高対事業規模比率については、Ｈ27以降類似団体よりも高い傾向にある。建設当時の借入金償還はＲ6の完済に向けて減少していくため、事業規模比率はＲ5以降減少すると分析している。
 施設利用率は、建設当時の計画処理量に対して、その後の定住・観光人口の減少により、類似団体と比較してもかなり低い数値となっている。これについては、現在進めている処理施設の更新工事において、現状に見合った処理能力に見直しているため改善されるが、観光型集落であることから、夏期のピーク時に対して計画しているため、更新完了後の施設利用率も低い数値になると分析している。
 使用料収入については、水洗化率及び徴収率が100％の状況であるが、経費回収率は100%を下回った値であり、使用料で賄いきれない部分については一般会会計繰入金により賄っている。また、Ｈ30からの経費回収率の減少については、委託料及び修繕料の増加によるものである。Ｈ27～Ｈ30には汚水処理原価が類似団体と比較しても若干抑えられているが、Ｒ1には類似団体と比較して高い数値となっている。今後料金改定等により経営健全化を図っていく必要はあると考える。</t>
    <rPh sb="44" eb="46">
      <t>ウワマワ</t>
    </rPh>
    <rPh sb="72" eb="73">
      <t>ゴ</t>
    </rPh>
    <rPh sb="98" eb="101">
      <t>シヨウリョウ</t>
    </rPh>
    <rPh sb="101" eb="103">
      <t>シュウエキ</t>
    </rPh>
    <rPh sb="103" eb="104">
      <t>オヨ</t>
    </rPh>
    <rPh sb="105" eb="107">
      <t>イッパン</t>
    </rPh>
    <rPh sb="107" eb="109">
      <t>カイケイ</t>
    </rPh>
    <rPh sb="109" eb="111">
      <t>クリイレ</t>
    </rPh>
    <rPh sb="111" eb="112">
      <t>キン</t>
    </rPh>
    <rPh sb="113" eb="115">
      <t>ゲンショウ</t>
    </rPh>
    <rPh sb="116" eb="119">
      <t>チホウサイ</t>
    </rPh>
    <rPh sb="119" eb="122">
      <t>ショウカンキン</t>
    </rPh>
    <rPh sb="123" eb="125">
      <t>ゾウカ</t>
    </rPh>
    <rPh sb="136" eb="138">
      <t>ゲンショウ</t>
    </rPh>
    <rPh sb="434" eb="435">
      <t>オヨ</t>
    </rPh>
    <rPh sb="452" eb="454">
      <t>ケイヒ</t>
    </rPh>
    <rPh sb="454" eb="456">
      <t>カイシュウ</t>
    </rPh>
    <rPh sb="456" eb="457">
      <t>リツ</t>
    </rPh>
    <rPh sb="463" eb="465">
      <t>シタマワ</t>
    </rPh>
    <rPh sb="467" eb="468">
      <t>アタイ</t>
    </rPh>
    <rPh sb="515" eb="517">
      <t>ケイヒ</t>
    </rPh>
    <rPh sb="517" eb="519">
      <t>カイシュウ</t>
    </rPh>
    <rPh sb="519" eb="520">
      <t>リツ</t>
    </rPh>
    <rPh sb="521" eb="523">
      <t>ゲンショウ</t>
    </rPh>
    <rPh sb="529" eb="532">
      <t>イタクリョウ</t>
    </rPh>
    <rPh sb="532" eb="533">
      <t>オヨ</t>
    </rPh>
    <rPh sb="534" eb="536">
      <t>シュウゼン</t>
    </rPh>
    <rPh sb="536" eb="537">
      <t>リョウ</t>
    </rPh>
    <rPh sb="538" eb="540">
      <t>ゾウカ</t>
    </rPh>
    <rPh sb="599" eb="600">
      <t>タカ</t>
    </rPh>
    <rPh sb="601" eb="603">
      <t>スウチ</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</si>
</sst>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1.e-002</c:v>
                </c:pt>
                <c:pt idx="2">
                  <c:v>9.e-002</c:v>
                </c:pt>
                <c:pt idx="3">
                  <c:v>2.e-002</c:v>
                </c:pt>
                <c:pt idx="4">
                  <c:v>1.e-002</c:v>
                </c:pt>
              </c:numCache>
            </c:numRef>
          </c:val>
          <c:smooth val="0"/>
        </c:ser>
        <c:dLbls>
          <c:txPr>
            <a:bodyPr rot="0"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1"/>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66" b="0.750000000000011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15.52</c:v>
                </c:pt>
                <c:pt idx="1">
                  <c:v>15.08</c:v>
                </c:pt>
                <c:pt idx="2">
                  <c:v>14.86</c:v>
                </c:pt>
                <c:pt idx="3">
                  <c:v>13.75</c:v>
                </c:pt>
                <c:pt idx="4">
                  <c:v>13.97</c:v>
                </c:pt>
              </c:numCache>
            </c:numRef>
          </c:val>
        </c:ser>
        <c:dLbls>
          <c:txPr>
            <a:bodyPr rot="0"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ser>
        <c:dLbls>
          <c:txPr>
            <a:bodyPr rot="0"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1"/>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ser>
        <c:dLbls>
          <c:txPr>
            <a:bodyPr rot="0"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1"/>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82.85</c:v>
                </c:pt>
                <c:pt idx="1">
                  <c:v>95.55</c:v>
                </c:pt>
                <c:pt idx="2">
                  <c:v>71.36</c:v>
                </c:pt>
                <c:pt idx="3">
                  <c:v>91.28</c:v>
                </c:pt>
                <c:pt idx="4">
                  <c:v>61.35</c:v>
                </c:pt>
              </c:numCache>
            </c:numRef>
          </c:val>
        </c:ser>
        <c:dLbls>
          <c:txPr>
            <a:bodyPr rot="0"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txPr>
            <a:bodyPr rot="0"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1"/>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txPr>
            <a:bodyPr rot="0"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1"/>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txPr>
            <a:bodyPr rot="0"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1"/>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55" b="0.75000000000001155"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txPr>
            <a:bodyPr rot="0"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1"/>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txPr>
            <a:bodyPr rot="0"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1"/>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1904.63</c:v>
                </c:pt>
                <c:pt idx="1">
                  <c:v>1781.79</c:v>
                </c:pt>
                <c:pt idx="2">
                  <c:v>1837.13</c:v>
                </c:pt>
                <c:pt idx="3">
                  <c:v>2387.58</c:v>
                </c:pt>
                <c:pt idx="4">
                  <c:v>2425.5500000000002</c:v>
                </c:pt>
              </c:numCache>
            </c:numRef>
          </c:val>
        </c:ser>
        <c:dLbls>
          <c:txPr>
            <a:bodyPr rot="0"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ser>
        <c:dLbls>
          <c:txPr>
            <a:bodyPr rot="0"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1"/>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30.72</c:v>
                </c:pt>
                <c:pt idx="1">
                  <c:v>40.619999999999997</c:v>
                </c:pt>
                <c:pt idx="2">
                  <c:v>39.58</c:v>
                </c:pt>
                <c:pt idx="3">
                  <c:v>40.29</c:v>
                </c:pt>
                <c:pt idx="4">
                  <c:v>23.32</c:v>
                </c:pt>
              </c:numCache>
            </c:numRef>
          </c:val>
        </c:ser>
        <c:dLbls>
          <c:txPr>
            <a:bodyPr rot="0"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ser>
        <c:dLbls>
          <c:txPr>
            <a:bodyPr rot="0"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1"/>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370.13</c:v>
                </c:pt>
                <c:pt idx="1">
                  <c:v>281.43</c:v>
                </c:pt>
                <c:pt idx="2">
                  <c:v>289.39999999999998</c:v>
                </c:pt>
                <c:pt idx="3">
                  <c:v>271.99</c:v>
                </c:pt>
                <c:pt idx="4">
                  <c:v>503.06</c:v>
                </c:pt>
              </c:numCache>
            </c:numRef>
          </c:val>
        </c:ser>
        <c:dLbls>
          <c:txPr>
            <a:bodyPr rot="0" anchor="ctr" anchorCtr="1"/>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ser>
        <c:dLbls>
          <c:txPr>
            <a:bodyPr rot="0" anchor="ctr" anchorCtr="1"/>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1"/>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【953.26】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【79.94】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【33.67】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【379.91】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【45.31】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topLeftCell="AJ4"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下田市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16</v>
      </c>
      <c r="AM7" s="5"/>
      <c r="AN7" s="5"/>
      <c r="AO7" s="5"/>
      <c r="AP7" s="5"/>
      <c r="AQ7" s="5"/>
      <c r="AR7" s="5"/>
      <c r="AS7" s="5"/>
      <c r="AT7" s="5" t="s">
        <v>13</v>
      </c>
      <c r="AU7" s="5"/>
      <c r="AV7" s="5"/>
      <c r="AW7" s="5"/>
      <c r="AX7" s="5"/>
      <c r="AY7" s="5"/>
      <c r="AZ7" s="5"/>
      <c r="BA7" s="5"/>
      <c r="BB7" s="5" t="s">
        <v>17</v>
      </c>
      <c r="BC7" s="5"/>
      <c r="BD7" s="5"/>
      <c r="BE7" s="5"/>
      <c r="BF7" s="5"/>
      <c r="BG7" s="5"/>
      <c r="BH7" s="5"/>
      <c r="BI7" s="5"/>
      <c r="BJ7" s="3"/>
      <c r="BK7" s="3"/>
      <c r="BL7" s="27" t="s">
        <v>18</v>
      </c>
      <c r="BM7" s="39"/>
      <c r="BN7" s="39"/>
      <c r="BO7" s="39"/>
      <c r="BP7" s="39"/>
      <c r="BQ7" s="39"/>
      <c r="BR7" s="39"/>
      <c r="BS7" s="39"/>
      <c r="BT7" s="39"/>
      <c r="BU7" s="39"/>
      <c r="BV7" s="39"/>
      <c r="BW7" s="39"/>
      <c r="BX7" s="39"/>
      <c r="BY7" s="55"/>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1" t="str">
        <f>データ!$M$6</f>
        <v>非設置</v>
      </c>
      <c r="AE8" s="21"/>
      <c r="AF8" s="21"/>
      <c r="AG8" s="21"/>
      <c r="AH8" s="21"/>
      <c r="AI8" s="21"/>
      <c r="AJ8" s="21"/>
      <c r="AK8" s="3"/>
      <c r="AL8" s="22">
        <f>データ!S6</f>
        <v>21230</v>
      </c>
      <c r="AM8" s="22"/>
      <c r="AN8" s="22"/>
      <c r="AO8" s="22"/>
      <c r="AP8" s="22"/>
      <c r="AQ8" s="22"/>
      <c r="AR8" s="22"/>
      <c r="AS8" s="22"/>
      <c r="AT8" s="7">
        <f>データ!T6</f>
        <v>104.38</v>
      </c>
      <c r="AU8" s="7"/>
      <c r="AV8" s="7"/>
      <c r="AW8" s="7"/>
      <c r="AX8" s="7"/>
      <c r="AY8" s="7"/>
      <c r="AZ8" s="7"/>
      <c r="BA8" s="7"/>
      <c r="BB8" s="7">
        <f>データ!U6</f>
        <v>203.39</v>
      </c>
      <c r="BC8" s="7"/>
      <c r="BD8" s="7"/>
      <c r="BE8" s="7"/>
      <c r="BF8" s="7"/>
      <c r="BG8" s="7"/>
      <c r="BH8" s="7"/>
      <c r="BI8" s="7"/>
      <c r="BJ8" s="3"/>
      <c r="BK8" s="3"/>
      <c r="BL8" s="28" t="s">
        <v>14</v>
      </c>
      <c r="BM8" s="40"/>
      <c r="BN8" s="49" t="s">
        <v>20</v>
      </c>
      <c r="BO8" s="52"/>
      <c r="BP8" s="52"/>
      <c r="BQ8" s="52"/>
      <c r="BR8" s="52"/>
      <c r="BS8" s="52"/>
      <c r="BT8" s="52"/>
      <c r="BU8" s="52"/>
      <c r="BV8" s="52"/>
      <c r="BW8" s="52"/>
      <c r="BX8" s="52"/>
      <c r="BY8" s="56"/>
    </row>
    <row r="9" spans="1:78" ht="18.75" customHeight="1">
      <c r="A9" s="2"/>
      <c r="B9" s="5" t="s">
        <v>3</v>
      </c>
      <c r="C9" s="5"/>
      <c r="D9" s="5"/>
      <c r="E9" s="5"/>
      <c r="F9" s="5"/>
      <c r="G9" s="5"/>
      <c r="H9" s="5"/>
      <c r="I9" s="5" t="s">
        <v>21</v>
      </c>
      <c r="J9" s="5"/>
      <c r="K9" s="5"/>
      <c r="L9" s="5"/>
      <c r="M9" s="5"/>
      <c r="N9" s="5"/>
      <c r="O9" s="5"/>
      <c r="P9" s="5" t="s">
        <v>22</v>
      </c>
      <c r="Q9" s="5"/>
      <c r="R9" s="5"/>
      <c r="S9" s="5"/>
      <c r="T9" s="5"/>
      <c r="U9" s="5"/>
      <c r="V9" s="5"/>
      <c r="W9" s="5" t="s">
        <v>25</v>
      </c>
      <c r="X9" s="5"/>
      <c r="Y9" s="5"/>
      <c r="Z9" s="5"/>
      <c r="AA9" s="5"/>
      <c r="AB9" s="5"/>
      <c r="AC9" s="5"/>
      <c r="AD9" s="5" t="s">
        <v>2</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9" t="s">
        <v>33</v>
      </c>
      <c r="BM9" s="41"/>
      <c r="BN9" s="50" t="s">
        <v>35</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0.8</v>
      </c>
      <c r="Q10" s="7"/>
      <c r="R10" s="7"/>
      <c r="S10" s="7"/>
      <c r="T10" s="7"/>
      <c r="U10" s="7"/>
      <c r="V10" s="7"/>
      <c r="W10" s="7">
        <f>データ!Q6</f>
        <v>93.19</v>
      </c>
      <c r="X10" s="7"/>
      <c r="Y10" s="7"/>
      <c r="Z10" s="7"/>
      <c r="AA10" s="7"/>
      <c r="AB10" s="7"/>
      <c r="AC10" s="7"/>
      <c r="AD10" s="22">
        <f>データ!R6</f>
        <v>2090</v>
      </c>
      <c r="AE10" s="22"/>
      <c r="AF10" s="22"/>
      <c r="AG10" s="22"/>
      <c r="AH10" s="22"/>
      <c r="AI10" s="22"/>
      <c r="AJ10" s="22"/>
      <c r="AK10" s="2"/>
      <c r="AL10" s="22">
        <f>データ!V6</f>
        <v>169</v>
      </c>
      <c r="AM10" s="22"/>
      <c r="AN10" s="22"/>
      <c r="AO10" s="22"/>
      <c r="AP10" s="22"/>
      <c r="AQ10" s="22"/>
      <c r="AR10" s="22"/>
      <c r="AS10" s="22"/>
      <c r="AT10" s="7">
        <f>データ!W6</f>
        <v>8.e-002</v>
      </c>
      <c r="AU10" s="7"/>
      <c r="AV10" s="7"/>
      <c r="AW10" s="7"/>
      <c r="AX10" s="7"/>
      <c r="AY10" s="7"/>
      <c r="AZ10" s="7"/>
      <c r="BA10" s="7"/>
      <c r="BB10" s="7">
        <f>データ!X6</f>
        <v>2112.5</v>
      </c>
      <c r="BC10" s="7"/>
      <c r="BD10" s="7"/>
      <c r="BE10" s="7"/>
      <c r="BF10" s="7"/>
      <c r="BG10" s="7"/>
      <c r="BH10" s="7"/>
      <c r="BI10" s="7"/>
      <c r="BJ10" s="2"/>
      <c r="BK10" s="2"/>
      <c r="BL10" s="30" t="s">
        <v>36</v>
      </c>
      <c r="BM10" s="42"/>
      <c r="BN10" s="51" t="s">
        <v>37</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42</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113</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114</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43</v>
      </c>
    </row>
    <row r="84" spans="1:78">
      <c r="C84" s="2"/>
    </row>
    <row r="85" spans="1:78" hidden="1">
      <c r="B85" s="12" t="s">
        <v>44</v>
      </c>
      <c r="C85" s="12"/>
      <c r="D85" s="12"/>
      <c r="E85" s="12" t="s">
        <v>46</v>
      </c>
      <c r="F85" s="12" t="s">
        <v>47</v>
      </c>
      <c r="G85" s="12" t="s">
        <v>48</v>
      </c>
      <c r="H85" s="12" t="s">
        <v>41</v>
      </c>
      <c r="I85" s="12" t="s">
        <v>10</v>
      </c>
      <c r="J85" s="12" t="s">
        <v>49</v>
      </c>
      <c r="K85" s="12" t="s">
        <v>50</v>
      </c>
      <c r="L85" s="12" t="s">
        <v>31</v>
      </c>
      <c r="M85" s="12" t="s">
        <v>34</v>
      </c>
      <c r="N85" s="12" t="s">
        <v>51</v>
      </c>
      <c r="O85" s="12" t="s">
        <v>53</v>
      </c>
    </row>
    <row r="86" spans="1:78" hidden="1">
      <c r="B86" s="12"/>
      <c r="C86" s="12"/>
      <c r="D86" s="12"/>
      <c r="E86" s="12" t="str">
        <f>データ!AI6</f>
        <v/>
      </c>
      <c r="F86" s="12" t="s">
        <v>38</v>
      </c>
      <c r="G86" s="12" t="s">
        <v>38</v>
      </c>
      <c r="H86" s="12" t="str">
        <f>データ!BP6</f>
        <v>【953.26】</v>
      </c>
      <c r="I86" s="12" t="str">
        <f>データ!CA6</f>
        <v>【45.31】</v>
      </c>
      <c r="J86" s="12" t="str">
        <f>データ!CL6</f>
        <v>【379.91】</v>
      </c>
      <c r="K86" s="12" t="str">
        <f>データ!CW6</f>
        <v>【33.67】</v>
      </c>
      <c r="L86" s="12" t="str">
        <f>データ!DH6</f>
        <v>【79.94】</v>
      </c>
      <c r="M86" s="12" t="s">
        <v>38</v>
      </c>
      <c r="N86" s="12" t="s">
        <v>38</v>
      </c>
      <c r="O86" s="12" t="str">
        <f>データ!EO6</f>
        <v>【0.01】</v>
      </c>
    </row>
  </sheetData>
  <sheetProtection algorithmName="SHA-512" hashValue="i0gKrFHotiaQpzwrWSK9EhLsEU/LHPNmy+WLZr3nVqiK3w7Mjin4/N0ulCS0Jd8Gp2eoySqdDXOK3v4FpDLnuw==" saltValue="LO3Eq5ZJblKiIX5EfLW0c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O13"/>
  <sheetViews>
    <sheetView showGridLines="0" workbookViewId="0"/>
  </sheetViews>
  <sheetFormatPr defaultRowHeight="13.5"/>
  <cols>
    <col min="2" max="144" width="11.875" customWidth="1"/>
  </cols>
  <sheetData>
    <row r="1" spans="1:145">
      <c r="A1" t="s">
        <v>54</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5">
      <c r="A2" s="66" t="s">
        <v>56</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5">
      <c r="A3" s="66" t="s">
        <v>19</v>
      </c>
      <c r="B3" s="68" t="s">
        <v>30</v>
      </c>
      <c r="C3" s="68" t="s">
        <v>58</v>
      </c>
      <c r="D3" s="68" t="s">
        <v>59</v>
      </c>
      <c r="E3" s="68" t="s">
        <v>6</v>
      </c>
      <c r="F3" s="68" t="s">
        <v>5</v>
      </c>
      <c r="G3" s="68" t="s">
        <v>24</v>
      </c>
      <c r="H3" s="75" t="s">
        <v>55</v>
      </c>
      <c r="I3" s="78"/>
      <c r="J3" s="78"/>
      <c r="K3" s="78"/>
      <c r="L3" s="78"/>
      <c r="M3" s="78"/>
      <c r="N3" s="78"/>
      <c r="O3" s="78"/>
      <c r="P3" s="78"/>
      <c r="Q3" s="78"/>
      <c r="R3" s="78"/>
      <c r="S3" s="78"/>
      <c r="T3" s="78"/>
      <c r="U3" s="78"/>
      <c r="V3" s="78"/>
      <c r="W3" s="78"/>
      <c r="X3" s="83"/>
      <c r="Y3" s="86" t="s">
        <v>52</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12</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c r="A4" s="66" t="s">
        <v>60</v>
      </c>
      <c r="B4" s="69"/>
      <c r="C4" s="69"/>
      <c r="D4" s="69"/>
      <c r="E4" s="69"/>
      <c r="F4" s="69"/>
      <c r="G4" s="69"/>
      <c r="H4" s="76"/>
      <c r="I4" s="79"/>
      <c r="J4" s="79"/>
      <c r="K4" s="79"/>
      <c r="L4" s="79"/>
      <c r="M4" s="79"/>
      <c r="N4" s="79"/>
      <c r="O4" s="79"/>
      <c r="P4" s="79"/>
      <c r="Q4" s="79"/>
      <c r="R4" s="79"/>
      <c r="S4" s="79"/>
      <c r="T4" s="79"/>
      <c r="U4" s="79"/>
      <c r="V4" s="79"/>
      <c r="W4" s="79"/>
      <c r="X4" s="84"/>
      <c r="Y4" s="87" t="s">
        <v>23</v>
      </c>
      <c r="Z4" s="87"/>
      <c r="AA4" s="87"/>
      <c r="AB4" s="87"/>
      <c r="AC4" s="87"/>
      <c r="AD4" s="87"/>
      <c r="AE4" s="87"/>
      <c r="AF4" s="87"/>
      <c r="AG4" s="87"/>
      <c r="AH4" s="87"/>
      <c r="AI4" s="87"/>
      <c r="AJ4" s="87" t="s">
        <v>45</v>
      </c>
      <c r="AK4" s="87"/>
      <c r="AL4" s="87"/>
      <c r="AM4" s="87"/>
      <c r="AN4" s="87"/>
      <c r="AO4" s="87"/>
      <c r="AP4" s="87"/>
      <c r="AQ4" s="87"/>
      <c r="AR4" s="87"/>
      <c r="AS4" s="87"/>
      <c r="AT4" s="87"/>
      <c r="AU4" s="87" t="s">
        <v>26</v>
      </c>
      <c r="AV4" s="87"/>
      <c r="AW4" s="87"/>
      <c r="AX4" s="87"/>
      <c r="AY4" s="87"/>
      <c r="AZ4" s="87"/>
      <c r="BA4" s="87"/>
      <c r="BB4" s="87"/>
      <c r="BC4" s="87"/>
      <c r="BD4" s="87"/>
      <c r="BE4" s="87"/>
      <c r="BF4" s="87" t="s">
        <v>62</v>
      </c>
      <c r="BG4" s="87"/>
      <c r="BH4" s="87"/>
      <c r="BI4" s="87"/>
      <c r="BJ4" s="87"/>
      <c r="BK4" s="87"/>
      <c r="BL4" s="87"/>
      <c r="BM4" s="87"/>
      <c r="BN4" s="87"/>
      <c r="BO4" s="87"/>
      <c r="BP4" s="87"/>
      <c r="BQ4" s="87" t="s">
        <v>0</v>
      </c>
      <c r="BR4" s="87"/>
      <c r="BS4" s="87"/>
      <c r="BT4" s="87"/>
      <c r="BU4" s="87"/>
      <c r="BV4" s="87"/>
      <c r="BW4" s="87"/>
      <c r="BX4" s="87"/>
      <c r="BY4" s="87"/>
      <c r="BZ4" s="87"/>
      <c r="CA4" s="87"/>
      <c r="CB4" s="87" t="s">
        <v>61</v>
      </c>
      <c r="CC4" s="87"/>
      <c r="CD4" s="87"/>
      <c r="CE4" s="87"/>
      <c r="CF4" s="87"/>
      <c r="CG4" s="87"/>
      <c r="CH4" s="87"/>
      <c r="CI4" s="87"/>
      <c r="CJ4" s="87"/>
      <c r="CK4" s="87"/>
      <c r="CL4" s="87"/>
      <c r="CM4" s="87" t="s">
        <v>64</v>
      </c>
      <c r="CN4" s="87"/>
      <c r="CO4" s="87"/>
      <c r="CP4" s="87"/>
      <c r="CQ4" s="87"/>
      <c r="CR4" s="87"/>
      <c r="CS4" s="87"/>
      <c r="CT4" s="87"/>
      <c r="CU4" s="87"/>
      <c r="CV4" s="87"/>
      <c r="CW4" s="87"/>
      <c r="CX4" s="87" t="s">
        <v>65</v>
      </c>
      <c r="CY4" s="87"/>
      <c r="CZ4" s="87"/>
      <c r="DA4" s="87"/>
      <c r="DB4" s="87"/>
      <c r="DC4" s="87"/>
      <c r="DD4" s="87"/>
      <c r="DE4" s="87"/>
      <c r="DF4" s="87"/>
      <c r="DG4" s="87"/>
      <c r="DH4" s="87"/>
      <c r="DI4" s="87" t="s">
        <v>66</v>
      </c>
      <c r="DJ4" s="87"/>
      <c r="DK4" s="87"/>
      <c r="DL4" s="87"/>
      <c r="DM4" s="87"/>
      <c r="DN4" s="87"/>
      <c r="DO4" s="87"/>
      <c r="DP4" s="87"/>
      <c r="DQ4" s="87"/>
      <c r="DR4" s="87"/>
      <c r="DS4" s="87"/>
      <c r="DT4" s="87" t="s">
        <v>67</v>
      </c>
      <c r="DU4" s="87"/>
      <c r="DV4" s="87"/>
      <c r="DW4" s="87"/>
      <c r="DX4" s="87"/>
      <c r="DY4" s="87"/>
      <c r="DZ4" s="87"/>
      <c r="EA4" s="87"/>
      <c r="EB4" s="87"/>
      <c r="EC4" s="87"/>
      <c r="ED4" s="87"/>
      <c r="EE4" s="87" t="s">
        <v>68</v>
      </c>
      <c r="EF4" s="87"/>
      <c r="EG4" s="87"/>
      <c r="EH4" s="87"/>
      <c r="EI4" s="87"/>
      <c r="EJ4" s="87"/>
      <c r="EK4" s="87"/>
      <c r="EL4" s="87"/>
      <c r="EM4" s="87"/>
      <c r="EN4" s="87"/>
      <c r="EO4" s="87"/>
    </row>
    <row r="5" spans="1:145">
      <c r="A5" s="66" t="s">
        <v>69</v>
      </c>
      <c r="B5" s="70"/>
      <c r="C5" s="70"/>
      <c r="D5" s="70"/>
      <c r="E5" s="70"/>
      <c r="F5" s="70"/>
      <c r="G5" s="70"/>
      <c r="H5" s="77" t="s">
        <v>57</v>
      </c>
      <c r="I5" s="77" t="s">
        <v>70</v>
      </c>
      <c r="J5" s="77" t="s">
        <v>71</v>
      </c>
      <c r="K5" s="77" t="s">
        <v>72</v>
      </c>
      <c r="L5" s="77" t="s">
        <v>73</v>
      </c>
      <c r="M5" s="77" t="s">
        <v>7</v>
      </c>
      <c r="N5" s="77" t="s">
        <v>74</v>
      </c>
      <c r="O5" s="77" t="s">
        <v>75</v>
      </c>
      <c r="P5" s="77" t="s">
        <v>76</v>
      </c>
      <c r="Q5" s="77" t="s">
        <v>77</v>
      </c>
      <c r="R5" s="77" t="s">
        <v>78</v>
      </c>
      <c r="S5" s="77" t="s">
        <v>79</v>
      </c>
      <c r="T5" s="77" t="s">
        <v>80</v>
      </c>
      <c r="U5" s="77" t="s">
        <v>63</v>
      </c>
      <c r="V5" s="77" t="s">
        <v>81</v>
      </c>
      <c r="W5" s="77" t="s">
        <v>82</v>
      </c>
      <c r="X5" s="77" t="s">
        <v>83</v>
      </c>
      <c r="Y5" s="77" t="s">
        <v>84</v>
      </c>
      <c r="Z5" s="77" t="s">
        <v>85</v>
      </c>
      <c r="AA5" s="77" t="s">
        <v>86</v>
      </c>
      <c r="AB5" s="77" t="s">
        <v>87</v>
      </c>
      <c r="AC5" s="77" t="s">
        <v>88</v>
      </c>
      <c r="AD5" s="77" t="s">
        <v>90</v>
      </c>
      <c r="AE5" s="77" t="s">
        <v>91</v>
      </c>
      <c r="AF5" s="77" t="s">
        <v>92</v>
      </c>
      <c r="AG5" s="77" t="s">
        <v>93</v>
      </c>
      <c r="AH5" s="77" t="s">
        <v>94</v>
      </c>
      <c r="AI5" s="77" t="s">
        <v>44</v>
      </c>
      <c r="AJ5" s="77" t="s">
        <v>84</v>
      </c>
      <c r="AK5" s="77" t="s">
        <v>85</v>
      </c>
      <c r="AL5" s="77" t="s">
        <v>86</v>
      </c>
      <c r="AM5" s="77" t="s">
        <v>87</v>
      </c>
      <c r="AN5" s="77" t="s">
        <v>88</v>
      </c>
      <c r="AO5" s="77" t="s">
        <v>90</v>
      </c>
      <c r="AP5" s="77" t="s">
        <v>91</v>
      </c>
      <c r="AQ5" s="77" t="s">
        <v>92</v>
      </c>
      <c r="AR5" s="77" t="s">
        <v>93</v>
      </c>
      <c r="AS5" s="77" t="s">
        <v>94</v>
      </c>
      <c r="AT5" s="77" t="s">
        <v>89</v>
      </c>
      <c r="AU5" s="77" t="s">
        <v>84</v>
      </c>
      <c r="AV5" s="77" t="s">
        <v>85</v>
      </c>
      <c r="AW5" s="77" t="s">
        <v>86</v>
      </c>
      <c r="AX5" s="77" t="s">
        <v>87</v>
      </c>
      <c r="AY5" s="77" t="s">
        <v>88</v>
      </c>
      <c r="AZ5" s="77" t="s">
        <v>90</v>
      </c>
      <c r="BA5" s="77" t="s">
        <v>91</v>
      </c>
      <c r="BB5" s="77" t="s">
        <v>92</v>
      </c>
      <c r="BC5" s="77" t="s">
        <v>93</v>
      </c>
      <c r="BD5" s="77" t="s">
        <v>94</v>
      </c>
      <c r="BE5" s="77" t="s">
        <v>89</v>
      </c>
      <c r="BF5" s="77" t="s">
        <v>84</v>
      </c>
      <c r="BG5" s="77" t="s">
        <v>85</v>
      </c>
      <c r="BH5" s="77" t="s">
        <v>86</v>
      </c>
      <c r="BI5" s="77" t="s">
        <v>87</v>
      </c>
      <c r="BJ5" s="77" t="s">
        <v>88</v>
      </c>
      <c r="BK5" s="77" t="s">
        <v>90</v>
      </c>
      <c r="BL5" s="77" t="s">
        <v>91</v>
      </c>
      <c r="BM5" s="77" t="s">
        <v>92</v>
      </c>
      <c r="BN5" s="77" t="s">
        <v>93</v>
      </c>
      <c r="BO5" s="77" t="s">
        <v>94</v>
      </c>
      <c r="BP5" s="77" t="s">
        <v>89</v>
      </c>
      <c r="BQ5" s="77" t="s">
        <v>84</v>
      </c>
      <c r="BR5" s="77" t="s">
        <v>85</v>
      </c>
      <c r="BS5" s="77" t="s">
        <v>86</v>
      </c>
      <c r="BT5" s="77" t="s">
        <v>87</v>
      </c>
      <c r="BU5" s="77" t="s">
        <v>88</v>
      </c>
      <c r="BV5" s="77" t="s">
        <v>90</v>
      </c>
      <c r="BW5" s="77" t="s">
        <v>91</v>
      </c>
      <c r="BX5" s="77" t="s">
        <v>92</v>
      </c>
      <c r="BY5" s="77" t="s">
        <v>93</v>
      </c>
      <c r="BZ5" s="77" t="s">
        <v>94</v>
      </c>
      <c r="CA5" s="77" t="s">
        <v>89</v>
      </c>
      <c r="CB5" s="77" t="s">
        <v>84</v>
      </c>
      <c r="CC5" s="77" t="s">
        <v>85</v>
      </c>
      <c r="CD5" s="77" t="s">
        <v>86</v>
      </c>
      <c r="CE5" s="77" t="s">
        <v>87</v>
      </c>
      <c r="CF5" s="77" t="s">
        <v>88</v>
      </c>
      <c r="CG5" s="77" t="s">
        <v>90</v>
      </c>
      <c r="CH5" s="77" t="s">
        <v>91</v>
      </c>
      <c r="CI5" s="77" t="s">
        <v>92</v>
      </c>
      <c r="CJ5" s="77" t="s">
        <v>93</v>
      </c>
      <c r="CK5" s="77" t="s">
        <v>94</v>
      </c>
      <c r="CL5" s="77" t="s">
        <v>89</v>
      </c>
      <c r="CM5" s="77" t="s">
        <v>84</v>
      </c>
      <c r="CN5" s="77" t="s">
        <v>85</v>
      </c>
      <c r="CO5" s="77" t="s">
        <v>86</v>
      </c>
      <c r="CP5" s="77" t="s">
        <v>87</v>
      </c>
      <c r="CQ5" s="77" t="s">
        <v>88</v>
      </c>
      <c r="CR5" s="77" t="s">
        <v>90</v>
      </c>
      <c r="CS5" s="77" t="s">
        <v>91</v>
      </c>
      <c r="CT5" s="77" t="s">
        <v>92</v>
      </c>
      <c r="CU5" s="77" t="s">
        <v>93</v>
      </c>
      <c r="CV5" s="77" t="s">
        <v>94</v>
      </c>
      <c r="CW5" s="77" t="s">
        <v>89</v>
      </c>
      <c r="CX5" s="77" t="s">
        <v>84</v>
      </c>
      <c r="CY5" s="77" t="s">
        <v>85</v>
      </c>
      <c r="CZ5" s="77" t="s">
        <v>86</v>
      </c>
      <c r="DA5" s="77" t="s">
        <v>87</v>
      </c>
      <c r="DB5" s="77" t="s">
        <v>88</v>
      </c>
      <c r="DC5" s="77" t="s">
        <v>90</v>
      </c>
      <c r="DD5" s="77" t="s">
        <v>91</v>
      </c>
      <c r="DE5" s="77" t="s">
        <v>92</v>
      </c>
      <c r="DF5" s="77" t="s">
        <v>93</v>
      </c>
      <c r="DG5" s="77" t="s">
        <v>94</v>
      </c>
      <c r="DH5" s="77" t="s">
        <v>89</v>
      </c>
      <c r="DI5" s="77" t="s">
        <v>84</v>
      </c>
      <c r="DJ5" s="77" t="s">
        <v>85</v>
      </c>
      <c r="DK5" s="77" t="s">
        <v>86</v>
      </c>
      <c r="DL5" s="77" t="s">
        <v>87</v>
      </c>
      <c r="DM5" s="77" t="s">
        <v>88</v>
      </c>
      <c r="DN5" s="77" t="s">
        <v>90</v>
      </c>
      <c r="DO5" s="77" t="s">
        <v>91</v>
      </c>
      <c r="DP5" s="77" t="s">
        <v>92</v>
      </c>
      <c r="DQ5" s="77" t="s">
        <v>93</v>
      </c>
      <c r="DR5" s="77" t="s">
        <v>94</v>
      </c>
      <c r="DS5" s="77" t="s">
        <v>89</v>
      </c>
      <c r="DT5" s="77" t="s">
        <v>84</v>
      </c>
      <c r="DU5" s="77" t="s">
        <v>85</v>
      </c>
      <c r="DV5" s="77" t="s">
        <v>86</v>
      </c>
      <c r="DW5" s="77" t="s">
        <v>87</v>
      </c>
      <c r="DX5" s="77" t="s">
        <v>88</v>
      </c>
      <c r="DY5" s="77" t="s">
        <v>90</v>
      </c>
      <c r="DZ5" s="77" t="s">
        <v>91</v>
      </c>
      <c r="EA5" s="77" t="s">
        <v>92</v>
      </c>
      <c r="EB5" s="77" t="s">
        <v>93</v>
      </c>
      <c r="EC5" s="77" t="s">
        <v>94</v>
      </c>
      <c r="ED5" s="77" t="s">
        <v>89</v>
      </c>
      <c r="EE5" s="77" t="s">
        <v>84</v>
      </c>
      <c r="EF5" s="77" t="s">
        <v>85</v>
      </c>
      <c r="EG5" s="77" t="s">
        <v>86</v>
      </c>
      <c r="EH5" s="77" t="s">
        <v>87</v>
      </c>
      <c r="EI5" s="77" t="s">
        <v>88</v>
      </c>
      <c r="EJ5" s="77" t="s">
        <v>90</v>
      </c>
      <c r="EK5" s="77" t="s">
        <v>91</v>
      </c>
      <c r="EL5" s="77" t="s">
        <v>92</v>
      </c>
      <c r="EM5" s="77" t="s">
        <v>93</v>
      </c>
      <c r="EN5" s="77" t="s">
        <v>94</v>
      </c>
      <c r="EO5" s="77" t="s">
        <v>89</v>
      </c>
    </row>
    <row r="6" spans="1:145" s="65" customFormat="1">
      <c r="A6" s="66" t="s">
        <v>95</v>
      </c>
      <c r="B6" s="71">
        <f t="shared" ref="B6:X6" si="1">B7</f>
        <v>2019</v>
      </c>
      <c r="C6" s="71">
        <f t="shared" si="1"/>
        <v>222194</v>
      </c>
      <c r="D6" s="71">
        <f t="shared" si="1"/>
        <v>47</v>
      </c>
      <c r="E6" s="71">
        <f t="shared" si="1"/>
        <v>17</v>
      </c>
      <c r="F6" s="71">
        <f t="shared" si="1"/>
        <v>6</v>
      </c>
      <c r="G6" s="71">
        <f t="shared" si="1"/>
        <v>0</v>
      </c>
      <c r="H6" s="71" t="str">
        <f t="shared" si="1"/>
        <v>静岡県　下田市</v>
      </c>
      <c r="I6" s="71" t="str">
        <f t="shared" si="1"/>
        <v>法非適用</v>
      </c>
      <c r="J6" s="71" t="str">
        <f t="shared" si="1"/>
        <v>下水道事業</v>
      </c>
      <c r="K6" s="71" t="str">
        <f t="shared" si="1"/>
        <v>漁業集落排水</v>
      </c>
      <c r="L6" s="71" t="str">
        <f t="shared" si="1"/>
        <v>H2</v>
      </c>
      <c r="M6" s="71" t="str">
        <f t="shared" si="1"/>
        <v>非設置</v>
      </c>
      <c r="N6" s="80" t="str">
        <f t="shared" si="1"/>
        <v>-</v>
      </c>
      <c r="O6" s="80" t="str">
        <f t="shared" si="1"/>
        <v>該当数値なし</v>
      </c>
      <c r="P6" s="80">
        <f t="shared" si="1"/>
        <v>0.8</v>
      </c>
      <c r="Q6" s="80">
        <f t="shared" si="1"/>
        <v>93.19</v>
      </c>
      <c r="R6" s="80">
        <f t="shared" si="1"/>
        <v>2090</v>
      </c>
      <c r="S6" s="80">
        <f t="shared" si="1"/>
        <v>21230</v>
      </c>
      <c r="T6" s="80">
        <f t="shared" si="1"/>
        <v>104.38</v>
      </c>
      <c r="U6" s="80">
        <f t="shared" si="1"/>
        <v>203.39</v>
      </c>
      <c r="V6" s="80">
        <f t="shared" si="1"/>
        <v>169</v>
      </c>
      <c r="W6" s="80">
        <f t="shared" si="1"/>
        <v>8.e-002</v>
      </c>
      <c r="X6" s="80">
        <f t="shared" si="1"/>
        <v>2112.5</v>
      </c>
      <c r="Y6" s="88">
        <f t="shared" ref="Y6:AH6" si="2">IF(Y7="",NA(),Y7)</f>
        <v>82.85</v>
      </c>
      <c r="Z6" s="88">
        <f t="shared" si="2"/>
        <v>95.55</v>
      </c>
      <c r="AA6" s="88">
        <f t="shared" si="2"/>
        <v>71.36</v>
      </c>
      <c r="AB6" s="88">
        <f t="shared" si="2"/>
        <v>91.28</v>
      </c>
      <c r="AC6" s="88">
        <f t="shared" si="2"/>
        <v>61.35</v>
      </c>
      <c r="AD6" s="80" t="e">
        <f t="shared" si="2"/>
        <v>#N/A</v>
      </c>
      <c r="AE6" s="80" t="e">
        <f t="shared" si="2"/>
        <v>#N/A</v>
      </c>
      <c r="AF6" s="80" t="e">
        <f t="shared" si="2"/>
        <v>#N/A</v>
      </c>
      <c r="AG6" s="80" t="e">
        <f t="shared" si="2"/>
        <v>#N/A</v>
      </c>
      <c r="AH6" s="80" t="e">
        <f t="shared" si="2"/>
        <v>#N/A</v>
      </c>
      <c r="AI6" s="80" t="str">
        <f>IF(AI7="","",IF(AI7="-","【-】","【"&amp;SUBSTITUTE(TEXT(AI7,"#,##0.00"),"-","△")&amp;"】"))</f>
        <v/>
      </c>
      <c r="AJ6" s="80" t="e">
        <f t="shared" ref="AJ6:AS6" si="3">IF(AJ7="",NA(),AJ7)</f>
        <v>#N/A</v>
      </c>
      <c r="AK6" s="80" t="e">
        <f t="shared" si="3"/>
        <v>#N/A</v>
      </c>
      <c r="AL6" s="80" t="e">
        <f t="shared" si="3"/>
        <v>#N/A</v>
      </c>
      <c r="AM6" s="80" t="e">
        <f t="shared" si="3"/>
        <v>#N/A</v>
      </c>
      <c r="AN6" s="80" t="e">
        <f t="shared" si="3"/>
        <v>#N/A</v>
      </c>
      <c r="AO6" s="80" t="e">
        <f t="shared" si="3"/>
        <v>#N/A</v>
      </c>
      <c r="AP6" s="80" t="e">
        <f t="shared" si="3"/>
        <v>#N/A</v>
      </c>
      <c r="AQ6" s="80" t="e">
        <f t="shared" si="3"/>
        <v>#N/A</v>
      </c>
      <c r="AR6" s="80" t="e">
        <f t="shared" si="3"/>
        <v>#N/A</v>
      </c>
      <c r="AS6" s="80" t="e">
        <f t="shared" si="3"/>
        <v>#N/A</v>
      </c>
      <c r="AT6" s="80" t="str">
        <f>IF(AT7="","",IF(AT7="-","【-】","【"&amp;SUBSTITUTE(TEXT(AT7,"#,##0.00"),"-","△")&amp;"】"))</f>
        <v/>
      </c>
      <c r="AU6" s="80" t="e">
        <f t="shared" ref="AU6:BD6" si="4">IF(AU7="",NA(),AU7)</f>
        <v>#N/A</v>
      </c>
      <c r="AV6" s="80" t="e">
        <f t="shared" si="4"/>
        <v>#N/A</v>
      </c>
      <c r="AW6" s="80" t="e">
        <f t="shared" si="4"/>
        <v>#N/A</v>
      </c>
      <c r="AX6" s="80" t="e">
        <f t="shared" si="4"/>
        <v>#N/A</v>
      </c>
      <c r="AY6" s="80" t="e">
        <f t="shared" si="4"/>
        <v>#N/A</v>
      </c>
      <c r="AZ6" s="80" t="e">
        <f t="shared" si="4"/>
        <v>#N/A</v>
      </c>
      <c r="BA6" s="80" t="e">
        <f t="shared" si="4"/>
        <v>#N/A</v>
      </c>
      <c r="BB6" s="80" t="e">
        <f t="shared" si="4"/>
        <v>#N/A</v>
      </c>
      <c r="BC6" s="80" t="e">
        <f t="shared" si="4"/>
        <v>#N/A</v>
      </c>
      <c r="BD6" s="80" t="e">
        <f t="shared" si="4"/>
        <v>#N/A</v>
      </c>
      <c r="BE6" s="80" t="str">
        <f>IF(BE7="","",IF(BE7="-","【-】","【"&amp;SUBSTITUTE(TEXT(BE7,"#,##0.00"),"-","△")&amp;"】"))</f>
        <v/>
      </c>
      <c r="BF6" s="88">
        <f t="shared" ref="BF6:BO6" si="5">IF(BF7="",NA(),BF7)</f>
        <v>1904.63</v>
      </c>
      <c r="BG6" s="88">
        <f t="shared" si="5"/>
        <v>1781.79</v>
      </c>
      <c r="BH6" s="88">
        <f t="shared" si="5"/>
        <v>1837.13</v>
      </c>
      <c r="BI6" s="88">
        <f t="shared" si="5"/>
        <v>2387.58</v>
      </c>
      <c r="BJ6" s="88">
        <f t="shared" si="5"/>
        <v>2425.5500000000002</v>
      </c>
      <c r="BK6" s="88">
        <f t="shared" si="5"/>
        <v>1029.24</v>
      </c>
      <c r="BL6" s="88">
        <f t="shared" si="5"/>
        <v>1063.93</v>
      </c>
      <c r="BM6" s="88">
        <f t="shared" si="5"/>
        <v>1060.8599999999999</v>
      </c>
      <c r="BN6" s="88">
        <f t="shared" si="5"/>
        <v>1006.65</v>
      </c>
      <c r="BO6" s="88">
        <f t="shared" si="5"/>
        <v>998.42</v>
      </c>
      <c r="BP6" s="80" t="str">
        <f>IF(BP7="","",IF(BP7="-","【-】","【"&amp;SUBSTITUTE(TEXT(BP7,"#,##0.00"),"-","△")&amp;"】"))</f>
        <v>【953.26】</v>
      </c>
      <c r="BQ6" s="88">
        <f t="shared" ref="BQ6:BZ6" si="6">IF(BQ7="",NA(),BQ7)</f>
        <v>30.72</v>
      </c>
      <c r="BR6" s="88">
        <f t="shared" si="6"/>
        <v>40.619999999999997</v>
      </c>
      <c r="BS6" s="88">
        <f t="shared" si="6"/>
        <v>39.58</v>
      </c>
      <c r="BT6" s="88">
        <f t="shared" si="6"/>
        <v>40.29</v>
      </c>
      <c r="BU6" s="88">
        <f t="shared" si="6"/>
        <v>23.32</v>
      </c>
      <c r="BV6" s="88">
        <f t="shared" si="6"/>
        <v>43.13</v>
      </c>
      <c r="BW6" s="88">
        <f t="shared" si="6"/>
        <v>46.26</v>
      </c>
      <c r="BX6" s="88">
        <f t="shared" si="6"/>
        <v>45.81</v>
      </c>
      <c r="BY6" s="88">
        <f t="shared" si="6"/>
        <v>43.43</v>
      </c>
      <c r="BZ6" s="88">
        <f t="shared" si="6"/>
        <v>41.41</v>
      </c>
      <c r="CA6" s="80" t="str">
        <f>IF(CA7="","",IF(CA7="-","【-】","【"&amp;SUBSTITUTE(TEXT(CA7,"#,##0.00"),"-","△")&amp;"】"))</f>
        <v>【45.31】</v>
      </c>
      <c r="CB6" s="88">
        <f t="shared" ref="CB6:CK6" si="7">IF(CB7="",NA(),CB7)</f>
        <v>370.13</v>
      </c>
      <c r="CC6" s="88">
        <f t="shared" si="7"/>
        <v>281.43</v>
      </c>
      <c r="CD6" s="88">
        <f t="shared" si="7"/>
        <v>289.39999999999998</v>
      </c>
      <c r="CE6" s="88">
        <f t="shared" si="7"/>
        <v>271.99</v>
      </c>
      <c r="CF6" s="88">
        <f t="shared" si="7"/>
        <v>503.06</v>
      </c>
      <c r="CG6" s="88">
        <f t="shared" si="7"/>
        <v>392.03</v>
      </c>
      <c r="CH6" s="88">
        <f t="shared" si="7"/>
        <v>376.4</v>
      </c>
      <c r="CI6" s="88">
        <f t="shared" si="7"/>
        <v>383.92</v>
      </c>
      <c r="CJ6" s="88">
        <f t="shared" si="7"/>
        <v>400.44</v>
      </c>
      <c r="CK6" s="88">
        <f t="shared" si="7"/>
        <v>417.56</v>
      </c>
      <c r="CL6" s="80" t="str">
        <f>IF(CL7="","",IF(CL7="-","【-】","【"&amp;SUBSTITUTE(TEXT(CL7,"#,##0.00"),"-","△")&amp;"】"))</f>
        <v>【379.91】</v>
      </c>
      <c r="CM6" s="88">
        <f t="shared" ref="CM6:CV6" si="8">IF(CM7="",NA(),CM7)</f>
        <v>15.52</v>
      </c>
      <c r="CN6" s="88">
        <f t="shared" si="8"/>
        <v>15.08</v>
      </c>
      <c r="CO6" s="88">
        <f t="shared" si="8"/>
        <v>14.86</v>
      </c>
      <c r="CP6" s="88">
        <f t="shared" si="8"/>
        <v>13.75</v>
      </c>
      <c r="CQ6" s="88">
        <f t="shared" si="8"/>
        <v>13.97</v>
      </c>
      <c r="CR6" s="88">
        <f t="shared" si="8"/>
        <v>35.64</v>
      </c>
      <c r="CS6" s="88">
        <f t="shared" si="8"/>
        <v>33.729999999999997</v>
      </c>
      <c r="CT6" s="88">
        <f t="shared" si="8"/>
        <v>33.21</v>
      </c>
      <c r="CU6" s="88">
        <f t="shared" si="8"/>
        <v>32.229999999999997</v>
      </c>
      <c r="CV6" s="88">
        <f t="shared" si="8"/>
        <v>32.479999999999997</v>
      </c>
      <c r="CW6" s="80" t="str">
        <f>IF(CW7="","",IF(CW7="-","【-】","【"&amp;SUBSTITUTE(TEXT(CW7,"#,##0.00"),"-","△")&amp;"】"))</f>
        <v>【33.67】</v>
      </c>
      <c r="CX6" s="88">
        <f t="shared" ref="CX6:DG6" si="9">IF(CX7="",NA(),CX7)</f>
        <v>100</v>
      </c>
      <c r="CY6" s="88">
        <f t="shared" si="9"/>
        <v>100</v>
      </c>
      <c r="CZ6" s="88">
        <f t="shared" si="9"/>
        <v>100</v>
      </c>
      <c r="DA6" s="88">
        <f t="shared" si="9"/>
        <v>100</v>
      </c>
      <c r="DB6" s="88">
        <f t="shared" si="9"/>
        <v>100</v>
      </c>
      <c r="DC6" s="88">
        <f t="shared" si="9"/>
        <v>82.92</v>
      </c>
      <c r="DD6" s="88">
        <f t="shared" si="9"/>
        <v>79.989999999999995</v>
      </c>
      <c r="DE6" s="88">
        <f t="shared" si="9"/>
        <v>79.98</v>
      </c>
      <c r="DF6" s="88">
        <f t="shared" si="9"/>
        <v>80.8</v>
      </c>
      <c r="DG6" s="88">
        <f t="shared" si="9"/>
        <v>79.2</v>
      </c>
      <c r="DH6" s="80" t="str">
        <f>IF(DH7="","",IF(DH7="-","【-】","【"&amp;SUBSTITUTE(TEXT(DH7,"#,##0.00"),"-","△")&amp;"】"))</f>
        <v>【79.94】</v>
      </c>
      <c r="DI6" s="80" t="e">
        <f t="shared" ref="DI6:DR6" si="10">IF(DI7="",NA(),DI7)</f>
        <v>#N/A</v>
      </c>
      <c r="DJ6" s="80" t="e">
        <f t="shared" si="10"/>
        <v>#N/A</v>
      </c>
      <c r="DK6" s="80" t="e">
        <f t="shared" si="10"/>
        <v>#N/A</v>
      </c>
      <c r="DL6" s="80" t="e">
        <f t="shared" si="10"/>
        <v>#N/A</v>
      </c>
      <c r="DM6" s="80" t="e">
        <f t="shared" si="10"/>
        <v>#N/A</v>
      </c>
      <c r="DN6" s="80" t="e">
        <f t="shared" si="10"/>
        <v>#N/A</v>
      </c>
      <c r="DO6" s="80" t="e">
        <f t="shared" si="10"/>
        <v>#N/A</v>
      </c>
      <c r="DP6" s="80" t="e">
        <f t="shared" si="10"/>
        <v>#N/A</v>
      </c>
      <c r="DQ6" s="80" t="e">
        <f t="shared" si="10"/>
        <v>#N/A</v>
      </c>
      <c r="DR6" s="80" t="e">
        <f t="shared" si="10"/>
        <v>#N/A</v>
      </c>
      <c r="DS6" s="80" t="str">
        <f>IF(DS7="","",IF(DS7="-","【-】","【"&amp;SUBSTITUTE(TEXT(DS7,"#,##0.00"),"-","△")&amp;"】"))</f>
        <v/>
      </c>
      <c r="DT6" s="80" t="e">
        <f t="shared" ref="DT6:EC6" si="11">IF(DT7="",NA(),DT7)</f>
        <v>#N/A</v>
      </c>
      <c r="DU6" s="80" t="e">
        <f t="shared" si="11"/>
        <v>#N/A</v>
      </c>
      <c r="DV6" s="80" t="e">
        <f t="shared" si="11"/>
        <v>#N/A</v>
      </c>
      <c r="DW6" s="80" t="e">
        <f t="shared" si="11"/>
        <v>#N/A</v>
      </c>
      <c r="DX6" s="80" t="e">
        <f t="shared" si="11"/>
        <v>#N/A</v>
      </c>
      <c r="DY6" s="80" t="e">
        <f t="shared" si="11"/>
        <v>#N/A</v>
      </c>
      <c r="DZ6" s="80" t="e">
        <f t="shared" si="11"/>
        <v>#N/A</v>
      </c>
      <c r="EA6" s="80" t="e">
        <f t="shared" si="11"/>
        <v>#N/A</v>
      </c>
      <c r="EB6" s="80" t="e">
        <f t="shared" si="11"/>
        <v>#N/A</v>
      </c>
      <c r="EC6" s="80" t="e">
        <f t="shared" si="11"/>
        <v>#N/A</v>
      </c>
      <c r="ED6" s="80" t="str">
        <f>IF(ED7="","",IF(ED7="-","【-】","【"&amp;SUBSTITUTE(TEXT(ED7,"#,##0.00"),"-","△")&amp;"】"))</f>
        <v/>
      </c>
      <c r="EE6" s="80">
        <f t="shared" ref="EE6:EN6" si="12">IF(EE7="",NA(),EE7)</f>
        <v>0</v>
      </c>
      <c r="EF6" s="80">
        <f t="shared" si="12"/>
        <v>0</v>
      </c>
      <c r="EG6" s="80">
        <f t="shared" si="12"/>
        <v>0</v>
      </c>
      <c r="EH6" s="80">
        <f t="shared" si="12"/>
        <v>0</v>
      </c>
      <c r="EI6" s="80">
        <f t="shared" si="12"/>
        <v>0</v>
      </c>
      <c r="EJ6" s="88">
        <f t="shared" si="12"/>
        <v>0.18</v>
      </c>
      <c r="EK6" s="88">
        <f t="shared" si="12"/>
        <v>1.e-002</v>
      </c>
      <c r="EL6" s="88">
        <f t="shared" si="12"/>
        <v>9.e-002</v>
      </c>
      <c r="EM6" s="88">
        <f t="shared" si="12"/>
        <v>2.e-002</v>
      </c>
      <c r="EN6" s="88">
        <f t="shared" si="12"/>
        <v>1.e-002</v>
      </c>
      <c r="EO6" s="80" t="str">
        <f>IF(EO7="","",IF(EO7="-","【-】","【"&amp;SUBSTITUTE(TEXT(EO7,"#,##0.00"),"-","△")&amp;"】"))</f>
        <v>【0.01】</v>
      </c>
    </row>
    <row r="7" spans="1:145" s="65" customFormat="1">
      <c r="A7" s="66"/>
      <c r="B7" s="72">
        <v>2019</v>
      </c>
      <c r="C7" s="72">
        <v>222194</v>
      </c>
      <c r="D7" s="72">
        <v>47</v>
      </c>
      <c r="E7" s="72">
        <v>17</v>
      </c>
      <c r="F7" s="72">
        <v>6</v>
      </c>
      <c r="G7" s="72">
        <v>0</v>
      </c>
      <c r="H7" s="72" t="s">
        <v>96</v>
      </c>
      <c r="I7" s="72" t="s">
        <v>97</v>
      </c>
      <c r="J7" s="72" t="s">
        <v>98</v>
      </c>
      <c r="K7" s="72" t="s">
        <v>99</v>
      </c>
      <c r="L7" s="72" t="s">
        <v>100</v>
      </c>
      <c r="M7" s="72" t="s">
        <v>101</v>
      </c>
      <c r="N7" s="81" t="s">
        <v>38</v>
      </c>
      <c r="O7" s="81" t="s">
        <v>102</v>
      </c>
      <c r="P7" s="81">
        <v>0.8</v>
      </c>
      <c r="Q7" s="81">
        <v>93.19</v>
      </c>
      <c r="R7" s="81">
        <v>2090</v>
      </c>
      <c r="S7" s="81">
        <v>21230</v>
      </c>
      <c r="T7" s="81">
        <v>104.38</v>
      </c>
      <c r="U7" s="81">
        <v>203.39</v>
      </c>
      <c r="V7" s="81">
        <v>169</v>
      </c>
      <c r="W7" s="81">
        <v>8.e-002</v>
      </c>
      <c r="X7" s="81">
        <v>2112.5</v>
      </c>
      <c r="Y7" s="81">
        <v>82.85</v>
      </c>
      <c r="Z7" s="81">
        <v>95.55</v>
      </c>
      <c r="AA7" s="81">
        <v>71.36</v>
      </c>
      <c r="AB7" s="81">
        <v>91.28</v>
      </c>
      <c r="AC7" s="81">
        <v>61.35</v>
      </c>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v>1904.63</v>
      </c>
      <c r="BG7" s="81">
        <v>1781.79</v>
      </c>
      <c r="BH7" s="81">
        <v>1837.13</v>
      </c>
      <c r="BI7" s="81">
        <v>2387.58</v>
      </c>
      <c r="BJ7" s="81">
        <v>2425.5500000000002</v>
      </c>
      <c r="BK7" s="81">
        <v>1029.24</v>
      </c>
      <c r="BL7" s="81">
        <v>1063.93</v>
      </c>
      <c r="BM7" s="81">
        <v>1060.8599999999999</v>
      </c>
      <c r="BN7" s="81">
        <v>1006.65</v>
      </c>
      <c r="BO7" s="81">
        <v>998.42</v>
      </c>
      <c r="BP7" s="81">
        <v>953.26</v>
      </c>
      <c r="BQ7" s="81">
        <v>30.72</v>
      </c>
      <c r="BR7" s="81">
        <v>40.619999999999997</v>
      </c>
      <c r="BS7" s="81">
        <v>39.58</v>
      </c>
      <c r="BT7" s="81">
        <v>40.29</v>
      </c>
      <c r="BU7" s="81">
        <v>23.32</v>
      </c>
      <c r="BV7" s="81">
        <v>43.13</v>
      </c>
      <c r="BW7" s="81">
        <v>46.26</v>
      </c>
      <c r="BX7" s="81">
        <v>45.81</v>
      </c>
      <c r="BY7" s="81">
        <v>43.43</v>
      </c>
      <c r="BZ7" s="81">
        <v>41.41</v>
      </c>
      <c r="CA7" s="81">
        <v>45.31</v>
      </c>
      <c r="CB7" s="81">
        <v>370.13</v>
      </c>
      <c r="CC7" s="81">
        <v>281.43</v>
      </c>
      <c r="CD7" s="81">
        <v>289.39999999999998</v>
      </c>
      <c r="CE7" s="81">
        <v>271.99</v>
      </c>
      <c r="CF7" s="81">
        <v>503.06</v>
      </c>
      <c r="CG7" s="81">
        <v>392.03</v>
      </c>
      <c r="CH7" s="81">
        <v>376.4</v>
      </c>
      <c r="CI7" s="81">
        <v>383.92</v>
      </c>
      <c r="CJ7" s="81">
        <v>400.44</v>
      </c>
      <c r="CK7" s="81">
        <v>417.56</v>
      </c>
      <c r="CL7" s="81">
        <v>379.91</v>
      </c>
      <c r="CM7" s="81">
        <v>15.52</v>
      </c>
      <c r="CN7" s="81">
        <v>15.08</v>
      </c>
      <c r="CO7" s="81">
        <v>14.86</v>
      </c>
      <c r="CP7" s="81">
        <v>13.75</v>
      </c>
      <c r="CQ7" s="81">
        <v>13.97</v>
      </c>
      <c r="CR7" s="81">
        <v>35.64</v>
      </c>
      <c r="CS7" s="81">
        <v>33.729999999999997</v>
      </c>
      <c r="CT7" s="81">
        <v>33.21</v>
      </c>
      <c r="CU7" s="81">
        <v>32.229999999999997</v>
      </c>
      <c r="CV7" s="81">
        <v>32.479999999999997</v>
      </c>
      <c r="CW7" s="81">
        <v>33.67</v>
      </c>
      <c r="CX7" s="81">
        <v>100</v>
      </c>
      <c r="CY7" s="81">
        <v>100</v>
      </c>
      <c r="CZ7" s="81">
        <v>100</v>
      </c>
      <c r="DA7" s="81">
        <v>100</v>
      </c>
      <c r="DB7" s="81">
        <v>100</v>
      </c>
      <c r="DC7" s="81">
        <v>82.92</v>
      </c>
      <c r="DD7" s="81">
        <v>79.989999999999995</v>
      </c>
      <c r="DE7" s="81">
        <v>79.98</v>
      </c>
      <c r="DF7" s="81">
        <v>80.8</v>
      </c>
      <c r="DG7" s="81">
        <v>79.2</v>
      </c>
      <c r="DH7" s="81">
        <v>79.94</v>
      </c>
      <c r="DI7" s="81"/>
      <c r="DJ7" s="81"/>
      <c r="DK7" s="81"/>
      <c r="DL7" s="81"/>
      <c r="DM7" s="81"/>
      <c r="DN7" s="81"/>
      <c r="DO7" s="81"/>
      <c r="DP7" s="81"/>
      <c r="DQ7" s="81"/>
      <c r="DR7" s="81"/>
      <c r="DS7" s="81"/>
      <c r="DT7" s="81"/>
      <c r="DU7" s="81"/>
      <c r="DV7" s="81"/>
      <c r="DW7" s="81"/>
      <c r="DX7" s="81"/>
      <c r="DY7" s="81"/>
      <c r="DZ7" s="81"/>
      <c r="EA7" s="81"/>
      <c r="EB7" s="81"/>
      <c r="EC7" s="81"/>
      <c r="ED7" s="81"/>
      <c r="EE7" s="81">
        <v>0</v>
      </c>
      <c r="EF7" s="81">
        <v>0</v>
      </c>
      <c r="EG7" s="81">
        <v>0</v>
      </c>
      <c r="EH7" s="81">
        <v>0</v>
      </c>
      <c r="EI7" s="81">
        <v>0</v>
      </c>
      <c r="EJ7" s="81">
        <v>0.18</v>
      </c>
      <c r="EK7" s="81">
        <v>1.e-002</v>
      </c>
      <c r="EL7" s="81">
        <v>9.e-002</v>
      </c>
      <c r="EM7" s="81">
        <v>2.e-002</v>
      </c>
      <c r="EN7" s="81">
        <v>1.e-002</v>
      </c>
      <c r="EO7" s="81">
        <v>1.e-002</v>
      </c>
    </row>
    <row r="8" spans="1:145">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row>
    <row r="9" spans="1:145">
      <c r="A9" s="67"/>
      <c r="B9" s="67" t="s">
        <v>103</v>
      </c>
      <c r="C9" s="67" t="s">
        <v>104</v>
      </c>
      <c r="D9" s="67" t="s">
        <v>105</v>
      </c>
      <c r="E9" s="67" t="s">
        <v>106</v>
      </c>
      <c r="F9" s="67" t="s">
        <v>107</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5">
      <c r="A10" s="67" t="s">
        <v>30</v>
      </c>
      <c r="B10" s="73">
        <f>DATEVALUE($B7+12-B11&amp;"/1/"&amp;B12)</f>
        <v>46388</v>
      </c>
      <c r="C10" s="73">
        <f>DATEVALUE($B7+12-C11&amp;"/1/"&amp;C12)</f>
        <v>46753</v>
      </c>
      <c r="D10" s="73">
        <f>DATEVALUE($B7+12-D11&amp;"/1/"&amp;D12)</f>
        <v>47119</v>
      </c>
      <c r="E10" s="73">
        <f>DATEVALUE($B7+12-E11&amp;"/1/"&amp;E12)</f>
        <v>47484</v>
      </c>
      <c r="F10" s="74">
        <f>DATEVALUE($B7+12-F11&amp;"/1/"&amp;F12)</f>
        <v>47849</v>
      </c>
    </row>
    <row r="11" spans="1:145">
      <c r="B11">
        <v>4</v>
      </c>
      <c r="C11">
        <v>3</v>
      </c>
      <c r="D11">
        <v>2</v>
      </c>
      <c r="E11">
        <v>1</v>
      </c>
      <c r="F11">
        <v>0</v>
      </c>
      <c r="G11" t="s">
        <v>108</v>
      </c>
    </row>
    <row r="12" spans="1:145">
      <c r="B12">
        <v>1</v>
      </c>
      <c r="C12">
        <v>1</v>
      </c>
      <c r="D12">
        <v>1</v>
      </c>
      <c r="E12">
        <v>1</v>
      </c>
      <c r="F12">
        <v>1</v>
      </c>
      <c r="G12" t="s">
        <v>109</v>
      </c>
    </row>
    <row r="13" spans="1:145">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2021-02-15T04:03:27Z</cp:lastPrinted>
  <dcterms:created xsi:type="dcterms:W3CDTF">2020-12-04T03:11:30Z</dcterms:created>
  <dcterms:modified xsi:type="dcterms:W3CDTF">2021-02-18T00:25:06Z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2021-02-18T00:25:06Z</vt:filetime>
  </property>
</Properties>
</file>