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fWu+PYlUQRi4R6k56xfdVKn8ijgiZAdc3ypvz0vxlUPW7+PV4m185swiAQaizthPRd8HpTPny1Xi4VvT1Gcv4g==" workbookSaltValue="VQPT7jGC826IuClqoNEX6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<sst xmlns="http://schemas.openxmlformats.org/spreadsheetml/2006/main" xmlns:r="http://schemas.openxmlformats.org/officeDocument/2006/relationships" count="116" uniqueCount="116">
  <si>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</si>
  <si>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</si>
  <si>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</si>
  <si>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</si>
  <si>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</si>
  <si>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</si>
  <si>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</si>
  <si>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</si>
  <si>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</si>
  <si>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</si>
  <si>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</si>
  <si>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</si>
  <si>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</si>
  <si>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</si>
  <si>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</si>
  <si>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</si>
  <si>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</si>
  <si>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</si>
  <si>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</si>
  <si>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</si>
  <si>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</si>
  <si>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</si>
  <si>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</si>
  <si>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</si>
  <si>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</si>
  <si>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</si>
  <si>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</si>
  <si>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</si>
  <si>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</si>
  <si>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</si>
  <si>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</si>
  <si>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</si>
  <si>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</si>
  <si>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</si>
  <si>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</si>
  <si>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</si>
  <si>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</si>
  <si>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</si>
  <si>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</si>
  <si>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</si>
  <si>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</si>
  <si>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</si>
  <si>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</si>
  <si>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静岡県　袋井市</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</si>
  <si>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</si>
  <si>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</si>
  <si>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</si>
  <si>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</si>
  <si>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</si>
  <si>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</si>
  <si>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</si>
  <si>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</si>
  <si>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</si>
  <si>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</si>
  <si>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</si>
  <si>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</si>
  <si>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</si>
  <si>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</si>
  <si>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</si>
  <si>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</si>
  <si>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</si>
  <si>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</si>
  <si>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</si>
  <si>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</si>
  <si>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</si>
  <si>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</si>
  <si>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</si>
  <si>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</si>
  <si>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</si>
  <si>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</si>
  <si>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</si>
  <si>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</si>
  <si>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</si>
  <si>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</si>
  <si>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</si>
  <si>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</si>
  <si>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</si>
  <si>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</si>
  <si>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</si>
  <si>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</si>
  <si>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</si>
  <si>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</si>
  <si>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</si>
  <si>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</si>
  <si>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</si>
  <si>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</si>
  <si>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</si>
  <si>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</si>
  <si>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</si>
  <si>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</si>
  <si>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</si>
  <si>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</si>
  <si>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</si>
  <si>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</si>
  <si>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</si>
  <si>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</si>
  <si>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</si>
  <si>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</si>
  <si>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</si>
  <si>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公共下水道</t>
  </si>
  <si>
    <t>Bd1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</si>
  <si>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</si>
  <si>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</si>
  <si>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</si>
  <si>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</si>
  <si>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</si>
  <si>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</si>
  <si>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</si>
  <si>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</si>
  <si>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</si>
  <si>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</si>
  <si>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</si>
  <si>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</si>
  <si>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事業整備率が低く、使用料収入で賄うべき汚水処理費（公費負担分を除く）を一般会計からの繰入金に依存する状況が続いているため、コスト管理や使用料改定により改善する必要がある。
今後は事業整備を進めるとともに、経営戦略に基づく事業運営を行い、経営健全化を図る。
なお、コロナ禍により令和３年度に予定していた使用料改定を見送ったが、経営状況や社会情勢を鑑み改定時期を検討する。
</t>
    <rPh sb="0" eb="2">
      <t>ジギョウ</t>
    </rPh>
    <rPh sb="2" eb="4">
      <t>セイビ</t>
    </rPh>
    <rPh sb="4" eb="5">
      <t>リツ</t>
    </rPh>
    <rPh sb="6" eb="7">
      <t>ヒク</t>
    </rPh>
    <rPh sb="9" eb="12">
      <t>シヨウリョウ</t>
    </rPh>
    <rPh sb="12" eb="14">
      <t>シュウニュウ</t>
    </rPh>
    <rPh sb="15" eb="16">
      <t>マカナ</t>
    </rPh>
    <rPh sb="19" eb="21">
      <t>オスイ</t>
    </rPh>
    <rPh sb="21" eb="23">
      <t>ショリ</t>
    </rPh>
    <rPh sb="23" eb="24">
      <t>ヒ</t>
    </rPh>
    <rPh sb="25" eb="27">
      <t>コウヒ</t>
    </rPh>
    <rPh sb="27" eb="29">
      <t>フタン</t>
    </rPh>
    <rPh sb="29" eb="30">
      <t>ブン</t>
    </rPh>
    <rPh sb="31" eb="32">
      <t>ノゾ</t>
    </rPh>
    <rPh sb="35" eb="37">
      <t>イッパン</t>
    </rPh>
    <rPh sb="37" eb="39">
      <t>カイケイ</t>
    </rPh>
    <rPh sb="42" eb="44">
      <t>クリイレ</t>
    </rPh>
    <rPh sb="44" eb="45">
      <t>キン</t>
    </rPh>
    <rPh sb="46" eb="48">
      <t>イゾン</t>
    </rPh>
    <rPh sb="50" eb="52">
      <t>ジョウキョウ</t>
    </rPh>
    <rPh sb="53" eb="54">
      <t>ツヅ</t>
    </rPh>
    <rPh sb="64" eb="66">
      <t>カンリ</t>
    </rPh>
    <rPh sb="67" eb="70">
      <t>シヨウリョウ</t>
    </rPh>
    <rPh sb="70" eb="72">
      <t>カイテイ</t>
    </rPh>
    <rPh sb="75" eb="77">
      <t>カイゼン</t>
    </rPh>
    <rPh sb="79" eb="81">
      <t>ヒツヨウ</t>
    </rPh>
    <rPh sb="86" eb="88">
      <t>コンゴ</t>
    </rPh>
    <rPh sb="102" eb="104">
      <t>ケイエイ</t>
    </rPh>
    <rPh sb="104" eb="106">
      <t>センリャク</t>
    </rPh>
    <rPh sb="107" eb="108">
      <t>モト</t>
    </rPh>
    <rPh sb="110" eb="112">
      <t>ジギョウ</t>
    </rPh>
    <rPh sb="112" eb="114">
      <t>ウンエイ</t>
    </rPh>
    <rPh sb="115" eb="116">
      <t>オコナ</t>
    </rPh>
    <rPh sb="118" eb="120">
      <t>ケイエイ</t>
    </rPh>
    <rPh sb="120" eb="123">
      <t>ケンゼンカ</t>
    </rPh>
    <rPh sb="124" eb="125">
      <t>ハカ</t>
    </rPh>
    <rPh sb="134" eb="135">
      <t>カ</t>
    </rPh>
    <rPh sb="138" eb="139">
      <t>レイ</t>
    </rPh>
    <rPh sb="139" eb="140">
      <t>ワ</t>
    </rPh>
    <rPh sb="141" eb="143">
      <t>ネンド</t>
    </rPh>
    <rPh sb="144" eb="146">
      <t>ヨテイ</t>
    </rPh>
    <rPh sb="150" eb="153">
      <t>シヨウリョウ</t>
    </rPh>
    <rPh sb="153" eb="155">
      <t>カイテイ</t>
    </rPh>
    <rPh sb="156" eb="158">
      <t>ミオク</t>
    </rPh>
    <rPh sb="162" eb="164">
      <t>ケイエイ</t>
    </rPh>
    <rPh sb="164" eb="166">
      <t>ジョウキョウ</t>
    </rPh>
    <rPh sb="167" eb="169">
      <t>シャカイ</t>
    </rPh>
    <rPh sb="169" eb="171">
      <t>ジョウセイ</t>
    </rPh>
    <rPh sb="172" eb="173">
      <t>カンガ</t>
    </rPh>
    <rPh sb="174" eb="176">
      <t>カイテイ</t>
    </rPh>
    <rPh sb="176" eb="178">
      <t>ジキ</t>
    </rPh>
    <rPh sb="179" eb="181">
      <t>ケントウ</t>
    </rPh>
    <phoneticPr fontId="1"/>
  </si>
  <si>
    <t>老朽化による管渠更生は実施済みであり、現在は更新対象となる管渠はないが、今後はストックマネジメント計画を見直し、計画的に管渠の更新を進める。</t>
    <rPh sb="0" eb="2">
      <t>ロウキュウ</t>
    </rPh>
    <rPh sb="2" eb="3">
      <t>カ</t>
    </rPh>
    <rPh sb="6" eb="8">
      <t>カンキョ</t>
    </rPh>
    <rPh sb="8" eb="10">
      <t>コウセイ</t>
    </rPh>
    <rPh sb="11" eb="13">
      <t>ジッシ</t>
    </rPh>
    <rPh sb="13" eb="14">
      <t>ズ</t>
    </rPh>
    <rPh sb="19" eb="21">
      <t>ゲンザイ</t>
    </rPh>
    <rPh sb="22" eb="24">
      <t>コウシン</t>
    </rPh>
    <rPh sb="24" eb="26">
      <t>タイショウ</t>
    </rPh>
    <rPh sb="29" eb="31">
      <t>カンキョ</t>
    </rPh>
    <rPh sb="36" eb="38">
      <t>コンゴ</t>
    </rPh>
    <rPh sb="49" eb="51">
      <t>ケイカク</t>
    </rPh>
    <rPh sb="52" eb="54">
      <t>ミナオ</t>
    </rPh>
    <rPh sb="56" eb="58">
      <t>ケイカク</t>
    </rPh>
    <rPh sb="58" eb="59">
      <t>テキ</t>
    </rPh>
    <rPh sb="60" eb="62">
      <t>カンキョ</t>
    </rPh>
    <rPh sb="63" eb="65">
      <t>コウシン</t>
    </rPh>
    <rPh sb="66" eb="67">
      <t>スス</t>
    </rPh>
    <phoneticPr fontId="1"/>
  </si>
  <si>
    <r>
      <t>※令和元年度決算については、法適用移行に伴う打切決算により、使用料収入（収益）や費用が例年より低いため、前年度に比べ指標の差が大きい。
①初期投資に係る元利償還金が支出全体の５割以上を占めている。また、下水道整備に伴い設備等の修繕費や施設の維持管理費は増加傾向にあり、費用を収益で賄えていない。また、収益のうち多くを一般会計繰入金に依存しているため、使用料改定等により速やかに改善を図る必要がある。
④類似団体と比べ低いが、計画の定期的な見直しにより、今後も適切な投資と計画的な更新を行う必要がある。
⑤</t>
    </r>
    <r>
      <rPr>
        <sz val="10"/>
        <color auto="1"/>
        <rFont val="ＭＳ ゴシック"/>
      </rPr>
      <t>令和元年度末の打切決算により使用料収入が減少したため、前年度より大幅に減少した。類似団体や全国平均と比較して、低い水準であることから、使用料を定期的に見直し、経営状況や社会情勢を踏まえながら改善を図っていく。
⑥平成29年度からは、分流式下水道に要する経費の算定方法が見直されたことに伴い、汚水処理費が減少し、汚水処理原価が低下した。その後は、ほぼ横ばいで推移している。今後は、管渠整備に伴う有収水量の増加により維持管理費の増加が見込まれることから、効率的かつ計画的な維持管理を実施していく必要がある。
⑦２つの処理場のうちアクアパークあさばにおいて、処理能力に余裕があるため、低い率となっている。全体計画において施設規模を縮小する予定である。
⑧戸別訪問や工事前説明会等における接続推進活動により水洗化人口は増加しているが、下水道整備による区域内人口も増加しているため、伸び率は横ばいである。</t>
    </r>
    <rPh sb="1" eb="2">
      <t>レイ</t>
    </rPh>
    <rPh sb="2" eb="3">
      <t>ワ</t>
    </rPh>
    <rPh sb="3" eb="5">
      <t>ガンネン</t>
    </rPh>
    <rPh sb="5" eb="6">
      <t>ド</t>
    </rPh>
    <rPh sb="6" eb="8">
      <t>ケッサン</t>
    </rPh>
    <rPh sb="14" eb="15">
      <t>ホウ</t>
    </rPh>
    <rPh sb="15" eb="17">
      <t>テキヨウ</t>
    </rPh>
    <rPh sb="17" eb="19">
      <t>イコウ</t>
    </rPh>
    <rPh sb="20" eb="21">
      <t>トモナ</t>
    </rPh>
    <rPh sb="22" eb="24">
      <t>ウチキ</t>
    </rPh>
    <rPh sb="24" eb="26">
      <t>ケッサン</t>
    </rPh>
    <rPh sb="30" eb="33">
      <t>シヨウリョウ</t>
    </rPh>
    <rPh sb="33" eb="35">
      <t>シュウニュウ</t>
    </rPh>
    <rPh sb="36" eb="38">
      <t>シュウエキ</t>
    </rPh>
    <rPh sb="40" eb="42">
      <t>ヒヨウ</t>
    </rPh>
    <rPh sb="43" eb="45">
      <t>レイネン</t>
    </rPh>
    <rPh sb="47" eb="48">
      <t>ヒク</t>
    </rPh>
    <rPh sb="52" eb="53">
      <t>ゼン</t>
    </rPh>
    <rPh sb="53" eb="54">
      <t>ネン</t>
    </rPh>
    <rPh sb="54" eb="55">
      <t>ド</t>
    </rPh>
    <rPh sb="56" eb="57">
      <t>クラ</t>
    </rPh>
    <rPh sb="58" eb="60">
      <t>シヒョウ</t>
    </rPh>
    <rPh sb="61" eb="62">
      <t>サ</t>
    </rPh>
    <rPh sb="63" eb="64">
      <t>オオ</t>
    </rPh>
    <rPh sb="69" eb="71">
      <t>ショキ</t>
    </rPh>
    <rPh sb="71" eb="73">
      <t>トウシ</t>
    </rPh>
    <rPh sb="74" eb="75">
      <t>カカ</t>
    </rPh>
    <rPh sb="76" eb="78">
      <t>ガンリ</t>
    </rPh>
    <rPh sb="78" eb="81">
      <t>ショウカンキン</t>
    </rPh>
    <rPh sb="82" eb="84">
      <t>シシュツ</t>
    </rPh>
    <rPh sb="84" eb="86">
      <t>ゼンタイ</t>
    </rPh>
    <rPh sb="88" eb="91">
      <t>ワリイジョウ</t>
    </rPh>
    <rPh sb="92" eb="93">
      <t>シ</t>
    </rPh>
    <rPh sb="101" eb="104">
      <t>ゲスイドウ</t>
    </rPh>
    <rPh sb="104" eb="106">
      <t>セイビ</t>
    </rPh>
    <rPh sb="107" eb="108">
      <t>トモナ</t>
    </rPh>
    <rPh sb="109" eb="111">
      <t>セツビ</t>
    </rPh>
    <rPh sb="111" eb="112">
      <t>トウ</t>
    </rPh>
    <rPh sb="113" eb="116">
      <t>シュウゼンヒ</t>
    </rPh>
    <rPh sb="117" eb="119">
      <t>シセツ</t>
    </rPh>
    <rPh sb="120" eb="122">
      <t>イジ</t>
    </rPh>
    <rPh sb="122" eb="125">
      <t>カンリヒ</t>
    </rPh>
    <rPh sb="126" eb="128">
      <t>ゾウカ</t>
    </rPh>
    <rPh sb="128" eb="130">
      <t>ケイコウ</t>
    </rPh>
    <rPh sb="134" eb="136">
      <t>ヒヨウ</t>
    </rPh>
    <rPh sb="137" eb="139">
      <t>シュウエキ</t>
    </rPh>
    <rPh sb="140" eb="141">
      <t>マカナ</t>
    </rPh>
    <rPh sb="150" eb="152">
      <t>シュウエキ</t>
    </rPh>
    <rPh sb="155" eb="156">
      <t>オオ</t>
    </rPh>
    <rPh sb="158" eb="160">
      <t>イッパン</t>
    </rPh>
    <rPh sb="160" eb="162">
      <t>カイケイ</t>
    </rPh>
    <rPh sb="162" eb="164">
      <t>クリイレ</t>
    </rPh>
    <rPh sb="164" eb="165">
      <t>キン</t>
    </rPh>
    <rPh sb="166" eb="168">
      <t>イゾン</t>
    </rPh>
    <rPh sb="175" eb="178">
      <t>シヨウリョウ</t>
    </rPh>
    <rPh sb="178" eb="180">
      <t>カイテイ</t>
    </rPh>
    <rPh sb="180" eb="181">
      <t>トウ</t>
    </rPh>
    <rPh sb="184" eb="185">
      <t>スミ</t>
    </rPh>
    <rPh sb="188" eb="190">
      <t>カイゼン</t>
    </rPh>
    <rPh sb="191" eb="192">
      <t>ハカ</t>
    </rPh>
    <rPh sb="193" eb="195">
      <t>ヒツヨウ</t>
    </rPh>
    <rPh sb="201" eb="203">
      <t>ルイジ</t>
    </rPh>
    <rPh sb="203" eb="205">
      <t>ダンタイ</t>
    </rPh>
    <rPh sb="206" eb="207">
      <t>クラ</t>
    </rPh>
    <rPh sb="208" eb="209">
      <t>ヒク</t>
    </rPh>
    <rPh sb="212" eb="214">
      <t>ケイカク</t>
    </rPh>
    <rPh sb="215" eb="218">
      <t>テイキテキ</t>
    </rPh>
    <rPh sb="219" eb="221">
      <t>ミナオ</t>
    </rPh>
    <rPh sb="226" eb="228">
      <t>コンゴ</t>
    </rPh>
    <rPh sb="229" eb="231">
      <t>テキセツ</t>
    </rPh>
    <rPh sb="232" eb="234">
      <t>トウシ</t>
    </rPh>
    <rPh sb="235" eb="238">
      <t>ケイカクテキ</t>
    </rPh>
    <rPh sb="239" eb="241">
      <t>コウシン</t>
    </rPh>
    <rPh sb="242" eb="243">
      <t>オコナ</t>
    </rPh>
    <rPh sb="244" eb="246">
      <t>ヒツヨウ</t>
    </rPh>
    <rPh sb="508" eb="511">
      <t>ショリジョウ</t>
    </rPh>
    <rPh sb="528" eb="530">
      <t>ショリ</t>
    </rPh>
    <rPh sb="530" eb="532">
      <t>ノウリョク</t>
    </rPh>
    <rPh sb="533" eb="535">
      <t>ヨユウ</t>
    </rPh>
    <rPh sb="541" eb="542">
      <t>ヒク</t>
    </rPh>
    <rPh sb="551" eb="553">
      <t>ゼンタイ</t>
    </rPh>
    <rPh sb="553" eb="555">
      <t>ケイカク</t>
    </rPh>
    <rPh sb="559" eb="561">
      <t>シセツ</t>
    </rPh>
    <rPh sb="561" eb="563">
      <t>キボ</t>
    </rPh>
    <rPh sb="564" eb="566">
      <t>シュクショウ</t>
    </rPh>
    <rPh sb="568" eb="570">
      <t>ヨテイ</t>
    </rPh>
    <rPh sb="576" eb="578">
      <t>コベツ</t>
    </rPh>
    <rPh sb="578" eb="580">
      <t>ホウモン</t>
    </rPh>
    <rPh sb="584" eb="587">
      <t>セツメイカイ</t>
    </rPh>
    <rPh sb="587" eb="588">
      <t>トウ</t>
    </rPh>
    <rPh sb="592" eb="594">
      <t>セツゾク</t>
    </rPh>
    <rPh sb="594" eb="596">
      <t>スイシン</t>
    </rPh>
    <rPh sb="596" eb="598">
      <t>カツドウ</t>
    </rPh>
    <rPh sb="601" eb="604">
      <t>スイセンカ</t>
    </rPh>
    <rPh sb="604" eb="606">
      <t>ジンコウ</t>
    </rPh>
    <rPh sb="607" eb="609">
      <t>ゾウカ</t>
    </rPh>
    <rPh sb="618" eb="620">
      <t>セイビ</t>
    </rPh>
    <rPh sb="623" eb="626">
      <t>クイキナイ</t>
    </rPh>
    <rPh sb="626" eb="628">
      <t>ジンコウ</t>
    </rPh>
    <rPh sb="629" eb="631">
      <t>ゾウカ</t>
    </rPh>
    <rPh sb="638" eb="639">
      <t>ノ</t>
    </rPh>
    <rPh sb="640" eb="641">
      <t>リツ</t>
    </rPh>
    <rPh sb="642" eb="643">
      <t>ヨコ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</si>
</sst>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1.29</c:v>
                </c:pt>
                <c:pt idx="1">
                  <c:v>1.1399999999999999</c:v>
                </c:pt>
                <c:pt idx="2">
                  <c:v>0.17</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0.27</c:v>
                </c:pt>
                <c:pt idx="1">
                  <c:v>0.17</c:v>
                </c:pt>
                <c:pt idx="2">
                  <c:v>0.13</c:v>
                </c:pt>
                <c:pt idx="3">
                  <c:v>0.1</c:v>
                </c:pt>
                <c:pt idx="4">
                  <c:v>9.e-002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62.48</c:v>
                </c:pt>
                <c:pt idx="1">
                  <c:v>63.82</c:v>
                </c:pt>
                <c:pt idx="2">
                  <c:v>65.36</c:v>
                </c:pt>
                <c:pt idx="3">
                  <c:v>55.59</c:v>
                </c:pt>
                <c:pt idx="4">
                  <c:v>54.94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65.62</c:v>
                </c:pt>
                <c:pt idx="1">
                  <c:v>64.67</c:v>
                </c:pt>
                <c:pt idx="2">
                  <c:v>64.959999999999994</c:v>
                </c:pt>
                <c:pt idx="3">
                  <c:v>65.040000000000006</c:v>
                </c:pt>
                <c:pt idx="4">
                  <c:v>68.31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87.03</c:v>
                </c:pt>
                <c:pt idx="1">
                  <c:v>87.95</c:v>
                </c:pt>
                <c:pt idx="2">
                  <c:v>89.1</c:v>
                </c:pt>
                <c:pt idx="3">
                  <c:v>89.4</c:v>
                </c:pt>
                <c:pt idx="4">
                  <c:v>89.42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91.44</c:v>
                </c:pt>
                <c:pt idx="1">
                  <c:v>91.76</c:v>
                </c:pt>
                <c:pt idx="2">
                  <c:v>92.3</c:v>
                </c:pt>
                <c:pt idx="3">
                  <c:v>92.55</c:v>
                </c:pt>
                <c:pt idx="4">
                  <c:v>92.62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62.62</c:v>
                </c:pt>
                <c:pt idx="1">
                  <c:v>66.209999999999994</c:v>
                </c:pt>
                <c:pt idx="2">
                  <c:v>88.04</c:v>
                </c:pt>
                <c:pt idx="3">
                  <c:v>88.03</c:v>
                </c:pt>
                <c:pt idx="4">
                  <c:v>86.52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866.36</c:v>
                </c:pt>
                <c:pt idx="1">
                  <c:v>820.11</c:v>
                </c:pt>
                <c:pt idx="2">
                  <c:v>340.26</c:v>
                </c:pt>
                <c:pt idx="3">
                  <c:v>402.58</c:v>
                </c:pt>
                <c:pt idx="4">
                  <c:v>648.67999999999995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848.31</c:v>
                </c:pt>
                <c:pt idx="1">
                  <c:v>774.99</c:v>
                </c:pt>
                <c:pt idx="2">
                  <c:v>799.41</c:v>
                </c:pt>
                <c:pt idx="3">
                  <c:v>820.36</c:v>
                </c:pt>
                <c:pt idx="4">
                  <c:v>847.44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40.479999999999997</c:v>
                </c:pt>
                <c:pt idx="1">
                  <c:v>46.23</c:v>
                </c:pt>
                <c:pt idx="2">
                  <c:v>72.319999999999993</c:v>
                </c:pt>
                <c:pt idx="3">
                  <c:v>75.14</c:v>
                </c:pt>
                <c:pt idx="4">
                  <c:v>65.83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94.38</c:v>
                </c:pt>
                <c:pt idx="1">
                  <c:v>96.57</c:v>
                </c:pt>
                <c:pt idx="2">
                  <c:v>96.54</c:v>
                </c:pt>
                <c:pt idx="3">
                  <c:v>95.4</c:v>
                </c:pt>
                <c:pt idx="4">
                  <c:v>94.69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251.37</c:v>
                </c:pt>
                <c:pt idx="1">
                  <c:v>240.6</c:v>
                </c:pt>
                <c:pt idx="2">
                  <c:v>151.22</c:v>
                </c:pt>
                <c:pt idx="3">
                  <c:v>150</c:v>
                </c:pt>
                <c:pt idx="4">
                  <c:v>150.49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165.45</c:v>
                </c:pt>
                <c:pt idx="1">
                  <c:v>161.54</c:v>
                </c:pt>
                <c:pt idx="2">
                  <c:v>162.81</c:v>
                </c:pt>
                <c:pt idx="3">
                  <c:v>163.19999999999999</c:v>
                </c:pt>
                <c:pt idx="4">
                  <c:v>159.78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Y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袋井市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1" t="str">
        <f>データ!$M$6</f>
        <v>非設置</v>
      </c>
      <c r="AE8" s="21"/>
      <c r="AF8" s="21"/>
      <c r="AG8" s="21"/>
      <c r="AH8" s="21"/>
      <c r="AI8" s="21"/>
      <c r="AJ8" s="21"/>
      <c r="AK8" s="3"/>
      <c r="AL8" s="22">
        <f>データ!S6</f>
        <v>88521</v>
      </c>
      <c r="AM8" s="22"/>
      <c r="AN8" s="22"/>
      <c r="AO8" s="22"/>
      <c r="AP8" s="22"/>
      <c r="AQ8" s="22"/>
      <c r="AR8" s="22"/>
      <c r="AS8" s="22"/>
      <c r="AT8" s="7">
        <f>データ!T6</f>
        <v>108.33</v>
      </c>
      <c r="AU8" s="7"/>
      <c r="AV8" s="7"/>
      <c r="AW8" s="7"/>
      <c r="AX8" s="7"/>
      <c r="AY8" s="7"/>
      <c r="AZ8" s="7"/>
      <c r="BA8" s="7"/>
      <c r="BB8" s="7">
        <f>データ!U6</f>
        <v>817.14</v>
      </c>
      <c r="BC8" s="7"/>
      <c r="BD8" s="7"/>
      <c r="BE8" s="7"/>
      <c r="BF8" s="7"/>
      <c r="BG8" s="7"/>
      <c r="BH8" s="7"/>
      <c r="BI8" s="7"/>
      <c r="BJ8" s="3"/>
      <c r="BK8" s="3"/>
      <c r="BL8" s="28" t="s">
        <v>14</v>
      </c>
      <c r="BM8" s="40"/>
      <c r="BN8" s="49" t="s">
        <v>20</v>
      </c>
      <c r="BO8" s="52"/>
      <c r="BP8" s="52"/>
      <c r="BQ8" s="52"/>
      <c r="BR8" s="52"/>
      <c r="BS8" s="52"/>
      <c r="BT8" s="52"/>
      <c r="BU8" s="52"/>
      <c r="BV8" s="52"/>
      <c r="BW8" s="52"/>
      <c r="BX8" s="52"/>
      <c r="BY8" s="56"/>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41"/>
      <c r="BN9" s="50"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38.950000000000003</v>
      </c>
      <c r="Q10" s="7"/>
      <c r="R10" s="7"/>
      <c r="S10" s="7"/>
      <c r="T10" s="7"/>
      <c r="U10" s="7"/>
      <c r="V10" s="7"/>
      <c r="W10" s="7">
        <f>データ!Q6</f>
        <v>85.31</v>
      </c>
      <c r="X10" s="7"/>
      <c r="Y10" s="7"/>
      <c r="Z10" s="7"/>
      <c r="AA10" s="7"/>
      <c r="AB10" s="7"/>
      <c r="AC10" s="7"/>
      <c r="AD10" s="22">
        <f>データ!R6</f>
        <v>2019</v>
      </c>
      <c r="AE10" s="22"/>
      <c r="AF10" s="22"/>
      <c r="AG10" s="22"/>
      <c r="AH10" s="22"/>
      <c r="AI10" s="22"/>
      <c r="AJ10" s="22"/>
      <c r="AK10" s="2"/>
      <c r="AL10" s="22">
        <f>データ!V6</f>
        <v>34401</v>
      </c>
      <c r="AM10" s="22"/>
      <c r="AN10" s="22"/>
      <c r="AO10" s="22"/>
      <c r="AP10" s="22"/>
      <c r="AQ10" s="22"/>
      <c r="AR10" s="22"/>
      <c r="AS10" s="22"/>
      <c r="AT10" s="7">
        <f>データ!W6</f>
        <v>7.59</v>
      </c>
      <c r="AU10" s="7"/>
      <c r="AV10" s="7"/>
      <c r="AW10" s="7"/>
      <c r="AX10" s="7"/>
      <c r="AY10" s="7"/>
      <c r="AZ10" s="7"/>
      <c r="BA10" s="7"/>
      <c r="BB10" s="7">
        <f>データ!X6</f>
        <v>4532.41</v>
      </c>
      <c r="BC10" s="7"/>
      <c r="BD10" s="7"/>
      <c r="BE10" s="7"/>
      <c r="BF10" s="7"/>
      <c r="BG10" s="7"/>
      <c r="BH10" s="7"/>
      <c r="BI10" s="7"/>
      <c r="BJ10" s="2"/>
      <c r="BK10" s="2"/>
      <c r="BL10" s="30" t="s">
        <v>36</v>
      </c>
      <c r="BM10" s="42"/>
      <c r="BN10" s="51" t="s">
        <v>37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114</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113</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44</v>
      </c>
    </row>
    <row r="84" spans="1:78">
      <c r="C84" s="2"/>
    </row>
    <row r="85" spans="1:78" hidden="1">
      <c r="B85" s="12" t="s">
        <v>45</v>
      </c>
      <c r="C85" s="12"/>
      <c r="D85" s="12"/>
      <c r="E85" s="12" t="s">
        <v>47</v>
      </c>
      <c r="F85" s="12" t="s">
        <v>48</v>
      </c>
      <c r="G85" s="12" t="s">
        <v>49</v>
      </c>
      <c r="H85" s="12" t="s">
        <v>41</v>
      </c>
      <c r="I85" s="12" t="s">
        <v>10</v>
      </c>
      <c r="J85" s="12" t="s">
        <v>50</v>
      </c>
      <c r="K85" s="12" t="s">
        <v>51</v>
      </c>
      <c r="L85" s="12" t="s">
        <v>31</v>
      </c>
      <c r="M85" s="12" t="s">
        <v>34</v>
      </c>
      <c r="N85" s="12" t="s">
        <v>52</v>
      </c>
      <c r="O85" s="12" t="s">
        <v>54</v>
      </c>
    </row>
    <row r="86" spans="1:78" hidden="1">
      <c r="B86" s="12"/>
      <c r="C86" s="12"/>
      <c r="D86" s="12"/>
      <c r="E86" s="12" t="str">
        <f>データ!AI6</f>
        <v/>
      </c>
      <c r="F86" s="12" t="s">
        <v>38</v>
      </c>
      <c r="G86" s="12" t="s">
        <v>38</v>
      </c>
      <c r="H86" s="12" t="str">
        <f>データ!BP6</f>
        <v>【682.51】</v>
      </c>
      <c r="I86" s="12" t="str">
        <f>データ!CA6</f>
        <v>【100.34】</v>
      </c>
      <c r="J86" s="12" t="str">
        <f>データ!CL6</f>
        <v>【136.15】</v>
      </c>
      <c r="K86" s="12" t="str">
        <f>データ!CW6</f>
        <v>【59.64】</v>
      </c>
      <c r="L86" s="12" t="str">
        <f>データ!DH6</f>
        <v>【95.35】</v>
      </c>
      <c r="M86" s="12" t="s">
        <v>38</v>
      </c>
      <c r="N86" s="12" t="s">
        <v>38</v>
      </c>
      <c r="O86" s="12" t="str">
        <f>データ!EO6</f>
        <v>【0.22】</v>
      </c>
    </row>
  </sheetData>
  <sheetProtection algorithmName="SHA-512" hashValue="af5EEyigrsHjutmcb1TfNNqYfVK5fS+JhmqJ21r3C2zY0JxG5oox05gwYjSVZMfCOWblKDA6l5zE1W8z/oRNcA==" saltValue="7KwzuksjjzR5i8Xlx5bhN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55</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5">
      <c r="A2" s="66" t="s">
        <v>57</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5">
      <c r="A3" s="66" t="s">
        <v>19</v>
      </c>
      <c r="B3" s="68" t="s">
        <v>30</v>
      </c>
      <c r="C3" s="68" t="s">
        <v>59</v>
      </c>
      <c r="D3" s="68" t="s">
        <v>60</v>
      </c>
      <c r="E3" s="68" t="s">
        <v>6</v>
      </c>
      <c r="F3" s="68" t="s">
        <v>5</v>
      </c>
      <c r="G3" s="68" t="s">
        <v>24</v>
      </c>
      <c r="H3" s="75" t="s">
        <v>56</v>
      </c>
      <c r="I3" s="78"/>
      <c r="J3" s="78"/>
      <c r="K3" s="78"/>
      <c r="L3" s="78"/>
      <c r="M3" s="78"/>
      <c r="N3" s="78"/>
      <c r="O3" s="78"/>
      <c r="P3" s="78"/>
      <c r="Q3" s="78"/>
      <c r="R3" s="78"/>
      <c r="S3" s="78"/>
      <c r="T3" s="78"/>
      <c r="U3" s="78"/>
      <c r="V3" s="78"/>
      <c r="W3" s="78"/>
      <c r="X3" s="83"/>
      <c r="Y3" s="86"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12</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66" t="s">
        <v>61</v>
      </c>
      <c r="B4" s="69"/>
      <c r="C4" s="69"/>
      <c r="D4" s="69"/>
      <c r="E4" s="69"/>
      <c r="F4" s="69"/>
      <c r="G4" s="69"/>
      <c r="H4" s="76"/>
      <c r="I4" s="79"/>
      <c r="J4" s="79"/>
      <c r="K4" s="79"/>
      <c r="L4" s="79"/>
      <c r="M4" s="79"/>
      <c r="N4" s="79"/>
      <c r="O4" s="79"/>
      <c r="P4" s="79"/>
      <c r="Q4" s="79"/>
      <c r="R4" s="79"/>
      <c r="S4" s="79"/>
      <c r="T4" s="79"/>
      <c r="U4" s="79"/>
      <c r="V4" s="79"/>
      <c r="W4" s="79"/>
      <c r="X4" s="84"/>
      <c r="Y4" s="87" t="s">
        <v>23</v>
      </c>
      <c r="Z4" s="87"/>
      <c r="AA4" s="87"/>
      <c r="AB4" s="87"/>
      <c r="AC4" s="87"/>
      <c r="AD4" s="87"/>
      <c r="AE4" s="87"/>
      <c r="AF4" s="87"/>
      <c r="AG4" s="87"/>
      <c r="AH4" s="87"/>
      <c r="AI4" s="87"/>
      <c r="AJ4" s="87" t="s">
        <v>46</v>
      </c>
      <c r="AK4" s="87"/>
      <c r="AL4" s="87"/>
      <c r="AM4" s="87"/>
      <c r="AN4" s="87"/>
      <c r="AO4" s="87"/>
      <c r="AP4" s="87"/>
      <c r="AQ4" s="87"/>
      <c r="AR4" s="87"/>
      <c r="AS4" s="87"/>
      <c r="AT4" s="87"/>
      <c r="AU4" s="87" t="s">
        <v>26</v>
      </c>
      <c r="AV4" s="87"/>
      <c r="AW4" s="87"/>
      <c r="AX4" s="87"/>
      <c r="AY4" s="87"/>
      <c r="AZ4" s="87"/>
      <c r="BA4" s="87"/>
      <c r="BB4" s="87"/>
      <c r="BC4" s="87"/>
      <c r="BD4" s="87"/>
      <c r="BE4" s="87"/>
      <c r="BF4" s="87" t="s">
        <v>63</v>
      </c>
      <c r="BG4" s="87"/>
      <c r="BH4" s="87"/>
      <c r="BI4" s="87"/>
      <c r="BJ4" s="87"/>
      <c r="BK4" s="87"/>
      <c r="BL4" s="87"/>
      <c r="BM4" s="87"/>
      <c r="BN4" s="87"/>
      <c r="BO4" s="87"/>
      <c r="BP4" s="87"/>
      <c r="BQ4" s="87" t="s">
        <v>0</v>
      </c>
      <c r="BR4" s="87"/>
      <c r="BS4" s="87"/>
      <c r="BT4" s="87"/>
      <c r="BU4" s="87"/>
      <c r="BV4" s="87"/>
      <c r="BW4" s="87"/>
      <c r="BX4" s="87"/>
      <c r="BY4" s="87"/>
      <c r="BZ4" s="87"/>
      <c r="CA4" s="87"/>
      <c r="CB4" s="87" t="s">
        <v>62</v>
      </c>
      <c r="CC4" s="87"/>
      <c r="CD4" s="87"/>
      <c r="CE4" s="87"/>
      <c r="CF4" s="87"/>
      <c r="CG4" s="87"/>
      <c r="CH4" s="87"/>
      <c r="CI4" s="87"/>
      <c r="CJ4" s="87"/>
      <c r="CK4" s="87"/>
      <c r="CL4" s="87"/>
      <c r="CM4" s="87" t="s">
        <v>65</v>
      </c>
      <c r="CN4" s="87"/>
      <c r="CO4" s="87"/>
      <c r="CP4" s="87"/>
      <c r="CQ4" s="87"/>
      <c r="CR4" s="87"/>
      <c r="CS4" s="87"/>
      <c r="CT4" s="87"/>
      <c r="CU4" s="87"/>
      <c r="CV4" s="87"/>
      <c r="CW4" s="87"/>
      <c r="CX4" s="87" t="s">
        <v>66</v>
      </c>
      <c r="CY4" s="87"/>
      <c r="CZ4" s="87"/>
      <c r="DA4" s="87"/>
      <c r="DB4" s="87"/>
      <c r="DC4" s="87"/>
      <c r="DD4" s="87"/>
      <c r="DE4" s="87"/>
      <c r="DF4" s="87"/>
      <c r="DG4" s="87"/>
      <c r="DH4" s="87"/>
      <c r="DI4" s="87" t="s">
        <v>67</v>
      </c>
      <c r="DJ4" s="87"/>
      <c r="DK4" s="87"/>
      <c r="DL4" s="87"/>
      <c r="DM4" s="87"/>
      <c r="DN4" s="87"/>
      <c r="DO4" s="87"/>
      <c r="DP4" s="87"/>
      <c r="DQ4" s="87"/>
      <c r="DR4" s="87"/>
      <c r="DS4" s="87"/>
      <c r="DT4" s="87" t="s">
        <v>68</v>
      </c>
      <c r="DU4" s="87"/>
      <c r="DV4" s="87"/>
      <c r="DW4" s="87"/>
      <c r="DX4" s="87"/>
      <c r="DY4" s="87"/>
      <c r="DZ4" s="87"/>
      <c r="EA4" s="87"/>
      <c r="EB4" s="87"/>
      <c r="EC4" s="87"/>
      <c r="ED4" s="87"/>
      <c r="EE4" s="87" t="s">
        <v>69</v>
      </c>
      <c r="EF4" s="87"/>
      <c r="EG4" s="87"/>
      <c r="EH4" s="87"/>
      <c r="EI4" s="87"/>
      <c r="EJ4" s="87"/>
      <c r="EK4" s="87"/>
      <c r="EL4" s="87"/>
      <c r="EM4" s="87"/>
      <c r="EN4" s="87"/>
      <c r="EO4" s="87"/>
    </row>
    <row r="5" spans="1:145">
      <c r="A5" s="66" t="s">
        <v>70</v>
      </c>
      <c r="B5" s="70"/>
      <c r="C5" s="70"/>
      <c r="D5" s="70"/>
      <c r="E5" s="70"/>
      <c r="F5" s="70"/>
      <c r="G5" s="70"/>
      <c r="H5" s="77" t="s">
        <v>58</v>
      </c>
      <c r="I5" s="77" t="s">
        <v>71</v>
      </c>
      <c r="J5" s="77" t="s">
        <v>72</v>
      </c>
      <c r="K5" s="77" t="s">
        <v>73</v>
      </c>
      <c r="L5" s="77" t="s">
        <v>74</v>
      </c>
      <c r="M5" s="77" t="s">
        <v>7</v>
      </c>
      <c r="N5" s="77" t="s">
        <v>75</v>
      </c>
      <c r="O5" s="77" t="s">
        <v>76</v>
      </c>
      <c r="P5" s="77" t="s">
        <v>77</v>
      </c>
      <c r="Q5" s="77" t="s">
        <v>78</v>
      </c>
      <c r="R5" s="77" t="s">
        <v>79</v>
      </c>
      <c r="S5" s="77" t="s">
        <v>80</v>
      </c>
      <c r="T5" s="77" t="s">
        <v>81</v>
      </c>
      <c r="U5" s="77" t="s">
        <v>64</v>
      </c>
      <c r="V5" s="77" t="s">
        <v>82</v>
      </c>
      <c r="W5" s="77" t="s">
        <v>83</v>
      </c>
      <c r="X5" s="77" t="s">
        <v>84</v>
      </c>
      <c r="Y5" s="77" t="s">
        <v>85</v>
      </c>
      <c r="Z5" s="77" t="s">
        <v>86</v>
      </c>
      <c r="AA5" s="77" t="s">
        <v>87</v>
      </c>
      <c r="AB5" s="77" t="s">
        <v>88</v>
      </c>
      <c r="AC5" s="77" t="s">
        <v>89</v>
      </c>
      <c r="AD5" s="77" t="s">
        <v>91</v>
      </c>
      <c r="AE5" s="77" t="s">
        <v>92</v>
      </c>
      <c r="AF5" s="77" t="s">
        <v>93</v>
      </c>
      <c r="AG5" s="77" t="s">
        <v>94</v>
      </c>
      <c r="AH5" s="77" t="s">
        <v>95</v>
      </c>
      <c r="AI5" s="77" t="s">
        <v>45</v>
      </c>
      <c r="AJ5" s="77" t="s">
        <v>85</v>
      </c>
      <c r="AK5" s="77" t="s">
        <v>86</v>
      </c>
      <c r="AL5" s="77" t="s">
        <v>87</v>
      </c>
      <c r="AM5" s="77" t="s">
        <v>88</v>
      </c>
      <c r="AN5" s="77" t="s">
        <v>89</v>
      </c>
      <c r="AO5" s="77" t="s">
        <v>91</v>
      </c>
      <c r="AP5" s="77" t="s">
        <v>92</v>
      </c>
      <c r="AQ5" s="77" t="s">
        <v>93</v>
      </c>
      <c r="AR5" s="77" t="s">
        <v>94</v>
      </c>
      <c r="AS5" s="77" t="s">
        <v>95</v>
      </c>
      <c r="AT5" s="77" t="s">
        <v>90</v>
      </c>
      <c r="AU5" s="77" t="s">
        <v>85</v>
      </c>
      <c r="AV5" s="77" t="s">
        <v>86</v>
      </c>
      <c r="AW5" s="77" t="s">
        <v>87</v>
      </c>
      <c r="AX5" s="77" t="s">
        <v>88</v>
      </c>
      <c r="AY5" s="77" t="s">
        <v>89</v>
      </c>
      <c r="AZ5" s="77" t="s">
        <v>91</v>
      </c>
      <c r="BA5" s="77" t="s">
        <v>92</v>
      </c>
      <c r="BB5" s="77" t="s">
        <v>93</v>
      </c>
      <c r="BC5" s="77" t="s">
        <v>94</v>
      </c>
      <c r="BD5" s="77" t="s">
        <v>95</v>
      </c>
      <c r="BE5" s="77" t="s">
        <v>90</v>
      </c>
      <c r="BF5" s="77" t="s">
        <v>85</v>
      </c>
      <c r="BG5" s="77" t="s">
        <v>86</v>
      </c>
      <c r="BH5" s="77" t="s">
        <v>87</v>
      </c>
      <c r="BI5" s="77" t="s">
        <v>88</v>
      </c>
      <c r="BJ5" s="77" t="s">
        <v>89</v>
      </c>
      <c r="BK5" s="77" t="s">
        <v>91</v>
      </c>
      <c r="BL5" s="77" t="s">
        <v>92</v>
      </c>
      <c r="BM5" s="77" t="s">
        <v>93</v>
      </c>
      <c r="BN5" s="77" t="s">
        <v>94</v>
      </c>
      <c r="BO5" s="77" t="s">
        <v>95</v>
      </c>
      <c r="BP5" s="77" t="s">
        <v>90</v>
      </c>
      <c r="BQ5" s="77" t="s">
        <v>85</v>
      </c>
      <c r="BR5" s="77" t="s">
        <v>86</v>
      </c>
      <c r="BS5" s="77" t="s">
        <v>87</v>
      </c>
      <c r="BT5" s="77" t="s">
        <v>88</v>
      </c>
      <c r="BU5" s="77" t="s">
        <v>89</v>
      </c>
      <c r="BV5" s="77" t="s">
        <v>91</v>
      </c>
      <c r="BW5" s="77" t="s">
        <v>92</v>
      </c>
      <c r="BX5" s="77" t="s">
        <v>93</v>
      </c>
      <c r="BY5" s="77" t="s">
        <v>94</v>
      </c>
      <c r="BZ5" s="77" t="s">
        <v>95</v>
      </c>
      <c r="CA5" s="77" t="s">
        <v>90</v>
      </c>
      <c r="CB5" s="77" t="s">
        <v>85</v>
      </c>
      <c r="CC5" s="77" t="s">
        <v>86</v>
      </c>
      <c r="CD5" s="77" t="s">
        <v>87</v>
      </c>
      <c r="CE5" s="77" t="s">
        <v>88</v>
      </c>
      <c r="CF5" s="77" t="s">
        <v>89</v>
      </c>
      <c r="CG5" s="77" t="s">
        <v>91</v>
      </c>
      <c r="CH5" s="77" t="s">
        <v>92</v>
      </c>
      <c r="CI5" s="77" t="s">
        <v>93</v>
      </c>
      <c r="CJ5" s="77" t="s">
        <v>94</v>
      </c>
      <c r="CK5" s="77" t="s">
        <v>95</v>
      </c>
      <c r="CL5" s="77" t="s">
        <v>90</v>
      </c>
      <c r="CM5" s="77" t="s">
        <v>85</v>
      </c>
      <c r="CN5" s="77" t="s">
        <v>86</v>
      </c>
      <c r="CO5" s="77" t="s">
        <v>87</v>
      </c>
      <c r="CP5" s="77" t="s">
        <v>88</v>
      </c>
      <c r="CQ5" s="77" t="s">
        <v>89</v>
      </c>
      <c r="CR5" s="77" t="s">
        <v>91</v>
      </c>
      <c r="CS5" s="77" t="s">
        <v>92</v>
      </c>
      <c r="CT5" s="77" t="s">
        <v>93</v>
      </c>
      <c r="CU5" s="77" t="s">
        <v>94</v>
      </c>
      <c r="CV5" s="77" t="s">
        <v>95</v>
      </c>
      <c r="CW5" s="77" t="s">
        <v>90</v>
      </c>
      <c r="CX5" s="77" t="s">
        <v>85</v>
      </c>
      <c r="CY5" s="77" t="s">
        <v>86</v>
      </c>
      <c r="CZ5" s="77" t="s">
        <v>87</v>
      </c>
      <c r="DA5" s="77" t="s">
        <v>88</v>
      </c>
      <c r="DB5" s="77" t="s">
        <v>89</v>
      </c>
      <c r="DC5" s="77" t="s">
        <v>91</v>
      </c>
      <c r="DD5" s="77" t="s">
        <v>92</v>
      </c>
      <c r="DE5" s="77" t="s">
        <v>93</v>
      </c>
      <c r="DF5" s="77" t="s">
        <v>94</v>
      </c>
      <c r="DG5" s="77" t="s">
        <v>95</v>
      </c>
      <c r="DH5" s="77" t="s">
        <v>90</v>
      </c>
      <c r="DI5" s="77" t="s">
        <v>85</v>
      </c>
      <c r="DJ5" s="77" t="s">
        <v>86</v>
      </c>
      <c r="DK5" s="77" t="s">
        <v>87</v>
      </c>
      <c r="DL5" s="77" t="s">
        <v>88</v>
      </c>
      <c r="DM5" s="77" t="s">
        <v>89</v>
      </c>
      <c r="DN5" s="77" t="s">
        <v>91</v>
      </c>
      <c r="DO5" s="77" t="s">
        <v>92</v>
      </c>
      <c r="DP5" s="77" t="s">
        <v>93</v>
      </c>
      <c r="DQ5" s="77" t="s">
        <v>94</v>
      </c>
      <c r="DR5" s="77" t="s">
        <v>95</v>
      </c>
      <c r="DS5" s="77" t="s">
        <v>90</v>
      </c>
      <c r="DT5" s="77" t="s">
        <v>85</v>
      </c>
      <c r="DU5" s="77" t="s">
        <v>86</v>
      </c>
      <c r="DV5" s="77" t="s">
        <v>87</v>
      </c>
      <c r="DW5" s="77" t="s">
        <v>88</v>
      </c>
      <c r="DX5" s="77" t="s">
        <v>89</v>
      </c>
      <c r="DY5" s="77" t="s">
        <v>91</v>
      </c>
      <c r="DZ5" s="77" t="s">
        <v>92</v>
      </c>
      <c r="EA5" s="77" t="s">
        <v>93</v>
      </c>
      <c r="EB5" s="77" t="s">
        <v>94</v>
      </c>
      <c r="EC5" s="77" t="s">
        <v>95</v>
      </c>
      <c r="ED5" s="77" t="s">
        <v>90</v>
      </c>
      <c r="EE5" s="77" t="s">
        <v>85</v>
      </c>
      <c r="EF5" s="77" t="s">
        <v>86</v>
      </c>
      <c r="EG5" s="77" t="s">
        <v>87</v>
      </c>
      <c r="EH5" s="77" t="s">
        <v>88</v>
      </c>
      <c r="EI5" s="77" t="s">
        <v>89</v>
      </c>
      <c r="EJ5" s="77" t="s">
        <v>91</v>
      </c>
      <c r="EK5" s="77" t="s">
        <v>92</v>
      </c>
      <c r="EL5" s="77" t="s">
        <v>93</v>
      </c>
      <c r="EM5" s="77" t="s">
        <v>94</v>
      </c>
      <c r="EN5" s="77" t="s">
        <v>95</v>
      </c>
      <c r="EO5" s="77" t="s">
        <v>90</v>
      </c>
    </row>
    <row r="6" spans="1:145" s="65" customFormat="1">
      <c r="A6" s="66" t="s">
        <v>96</v>
      </c>
      <c r="B6" s="71">
        <f t="shared" ref="B6:X6" si="1">B7</f>
        <v>2019</v>
      </c>
      <c r="C6" s="71">
        <f t="shared" si="1"/>
        <v>222160</v>
      </c>
      <c r="D6" s="71">
        <f t="shared" si="1"/>
        <v>47</v>
      </c>
      <c r="E6" s="71">
        <f t="shared" si="1"/>
        <v>17</v>
      </c>
      <c r="F6" s="71">
        <f t="shared" si="1"/>
        <v>1</v>
      </c>
      <c r="G6" s="71">
        <f t="shared" si="1"/>
        <v>0</v>
      </c>
      <c r="H6" s="71" t="str">
        <f t="shared" si="1"/>
        <v>静岡県　袋井市</v>
      </c>
      <c r="I6" s="71" t="str">
        <f t="shared" si="1"/>
        <v>法非適用</v>
      </c>
      <c r="J6" s="71" t="str">
        <f t="shared" si="1"/>
        <v>下水道事業</v>
      </c>
      <c r="K6" s="71" t="str">
        <f t="shared" si="1"/>
        <v>公共下水道</v>
      </c>
      <c r="L6" s="71" t="str">
        <f t="shared" si="1"/>
        <v>Bd1</v>
      </c>
      <c r="M6" s="71" t="str">
        <f t="shared" si="1"/>
        <v>非設置</v>
      </c>
      <c r="N6" s="80" t="str">
        <f t="shared" si="1"/>
        <v>-</v>
      </c>
      <c r="O6" s="80" t="str">
        <f t="shared" si="1"/>
        <v>該当数値なし</v>
      </c>
      <c r="P6" s="80">
        <f t="shared" si="1"/>
        <v>38.950000000000003</v>
      </c>
      <c r="Q6" s="80">
        <f t="shared" si="1"/>
        <v>85.31</v>
      </c>
      <c r="R6" s="80">
        <f t="shared" si="1"/>
        <v>2019</v>
      </c>
      <c r="S6" s="80">
        <f t="shared" si="1"/>
        <v>88521</v>
      </c>
      <c r="T6" s="80">
        <f t="shared" si="1"/>
        <v>108.33</v>
      </c>
      <c r="U6" s="80">
        <f t="shared" si="1"/>
        <v>817.14</v>
      </c>
      <c r="V6" s="80">
        <f t="shared" si="1"/>
        <v>34401</v>
      </c>
      <c r="W6" s="80">
        <f t="shared" si="1"/>
        <v>7.59</v>
      </c>
      <c r="X6" s="80">
        <f t="shared" si="1"/>
        <v>4532.41</v>
      </c>
      <c r="Y6" s="88">
        <f t="shared" ref="Y6:AH6" si="2">IF(Y7="",NA(),Y7)</f>
        <v>62.62</v>
      </c>
      <c r="Z6" s="88">
        <f t="shared" si="2"/>
        <v>66.209999999999994</v>
      </c>
      <c r="AA6" s="88">
        <f t="shared" si="2"/>
        <v>88.04</v>
      </c>
      <c r="AB6" s="88">
        <f t="shared" si="2"/>
        <v>88.03</v>
      </c>
      <c r="AC6" s="88">
        <f t="shared" si="2"/>
        <v>86.52</v>
      </c>
      <c r="AD6" s="80" t="e">
        <f t="shared" si="2"/>
        <v>#N/A</v>
      </c>
      <c r="AE6" s="80" t="e">
        <f t="shared" si="2"/>
        <v>#N/A</v>
      </c>
      <c r="AF6" s="80" t="e">
        <f t="shared" si="2"/>
        <v>#N/A</v>
      </c>
      <c r="AG6" s="80" t="e">
        <f t="shared" si="2"/>
        <v>#N/A</v>
      </c>
      <c r="AH6" s="80" t="e">
        <f t="shared" si="2"/>
        <v>#N/A</v>
      </c>
      <c r="AI6" s="80" t="str">
        <f>IF(AI7="","",IF(AI7="-","【-】","【"&amp;SUBSTITUTE(TEXT(AI7,"#,##0.00"),"-","△")&amp;"】"))</f>
        <v/>
      </c>
      <c r="AJ6" s="80" t="e">
        <f t="shared" ref="AJ6:AS6" si="3">IF(AJ7="",NA(),AJ7)</f>
        <v>#N/A</v>
      </c>
      <c r="AK6" s="80" t="e">
        <f t="shared" si="3"/>
        <v>#N/A</v>
      </c>
      <c r="AL6" s="80" t="e">
        <f t="shared" si="3"/>
        <v>#N/A</v>
      </c>
      <c r="AM6" s="80" t="e">
        <f t="shared" si="3"/>
        <v>#N/A</v>
      </c>
      <c r="AN6" s="80" t="e">
        <f t="shared" si="3"/>
        <v>#N/A</v>
      </c>
      <c r="AO6" s="80" t="e">
        <f t="shared" si="3"/>
        <v>#N/A</v>
      </c>
      <c r="AP6" s="80" t="e">
        <f t="shared" si="3"/>
        <v>#N/A</v>
      </c>
      <c r="AQ6" s="80" t="e">
        <f t="shared" si="3"/>
        <v>#N/A</v>
      </c>
      <c r="AR6" s="80" t="e">
        <f t="shared" si="3"/>
        <v>#N/A</v>
      </c>
      <c r="AS6" s="80" t="e">
        <f t="shared" si="3"/>
        <v>#N/A</v>
      </c>
      <c r="AT6" s="80" t="str">
        <f>IF(AT7="","",IF(AT7="-","【-】","【"&amp;SUBSTITUTE(TEXT(AT7,"#,##0.00"),"-","△")&amp;"】"))</f>
        <v/>
      </c>
      <c r="AU6" s="80" t="e">
        <f t="shared" ref="AU6:BD6" si="4">IF(AU7="",NA(),AU7)</f>
        <v>#N/A</v>
      </c>
      <c r="AV6" s="80" t="e">
        <f t="shared" si="4"/>
        <v>#N/A</v>
      </c>
      <c r="AW6" s="80" t="e">
        <f t="shared" si="4"/>
        <v>#N/A</v>
      </c>
      <c r="AX6" s="80" t="e">
        <f t="shared" si="4"/>
        <v>#N/A</v>
      </c>
      <c r="AY6" s="80" t="e">
        <f t="shared" si="4"/>
        <v>#N/A</v>
      </c>
      <c r="AZ6" s="80" t="e">
        <f t="shared" si="4"/>
        <v>#N/A</v>
      </c>
      <c r="BA6" s="80" t="e">
        <f t="shared" si="4"/>
        <v>#N/A</v>
      </c>
      <c r="BB6" s="80" t="e">
        <f t="shared" si="4"/>
        <v>#N/A</v>
      </c>
      <c r="BC6" s="80" t="e">
        <f t="shared" si="4"/>
        <v>#N/A</v>
      </c>
      <c r="BD6" s="80" t="e">
        <f t="shared" si="4"/>
        <v>#N/A</v>
      </c>
      <c r="BE6" s="80" t="str">
        <f>IF(BE7="","",IF(BE7="-","【-】","【"&amp;SUBSTITUTE(TEXT(BE7,"#,##0.00"),"-","△")&amp;"】"))</f>
        <v/>
      </c>
      <c r="BF6" s="88">
        <f t="shared" ref="BF6:BO6" si="5">IF(BF7="",NA(),BF7)</f>
        <v>866.36</v>
      </c>
      <c r="BG6" s="88">
        <f t="shared" si="5"/>
        <v>820.11</v>
      </c>
      <c r="BH6" s="88">
        <f t="shared" si="5"/>
        <v>340.26</v>
      </c>
      <c r="BI6" s="88">
        <f t="shared" si="5"/>
        <v>402.58</v>
      </c>
      <c r="BJ6" s="88">
        <f t="shared" si="5"/>
        <v>648.67999999999995</v>
      </c>
      <c r="BK6" s="88">
        <f t="shared" si="5"/>
        <v>848.31</v>
      </c>
      <c r="BL6" s="88">
        <f t="shared" si="5"/>
        <v>774.99</v>
      </c>
      <c r="BM6" s="88">
        <f t="shared" si="5"/>
        <v>799.41</v>
      </c>
      <c r="BN6" s="88">
        <f t="shared" si="5"/>
        <v>820.36</v>
      </c>
      <c r="BO6" s="88">
        <f t="shared" si="5"/>
        <v>847.44</v>
      </c>
      <c r="BP6" s="80" t="str">
        <f>IF(BP7="","",IF(BP7="-","【-】","【"&amp;SUBSTITUTE(TEXT(BP7,"#,##0.00"),"-","△")&amp;"】"))</f>
        <v>【682.51】</v>
      </c>
      <c r="BQ6" s="88">
        <f t="shared" ref="BQ6:BZ6" si="6">IF(BQ7="",NA(),BQ7)</f>
        <v>40.479999999999997</v>
      </c>
      <c r="BR6" s="88">
        <f t="shared" si="6"/>
        <v>46.23</v>
      </c>
      <c r="BS6" s="88">
        <f t="shared" si="6"/>
        <v>72.319999999999993</v>
      </c>
      <c r="BT6" s="88">
        <f t="shared" si="6"/>
        <v>75.14</v>
      </c>
      <c r="BU6" s="88">
        <f t="shared" si="6"/>
        <v>65.83</v>
      </c>
      <c r="BV6" s="88">
        <f t="shared" si="6"/>
        <v>94.38</v>
      </c>
      <c r="BW6" s="88">
        <f t="shared" si="6"/>
        <v>96.57</v>
      </c>
      <c r="BX6" s="88">
        <f t="shared" si="6"/>
        <v>96.54</v>
      </c>
      <c r="BY6" s="88">
        <f t="shared" si="6"/>
        <v>95.4</v>
      </c>
      <c r="BZ6" s="88">
        <f t="shared" si="6"/>
        <v>94.69</v>
      </c>
      <c r="CA6" s="80" t="str">
        <f>IF(CA7="","",IF(CA7="-","【-】","【"&amp;SUBSTITUTE(TEXT(CA7,"#,##0.00"),"-","△")&amp;"】"))</f>
        <v>【100.34】</v>
      </c>
      <c r="CB6" s="88">
        <f t="shared" ref="CB6:CK6" si="7">IF(CB7="",NA(),CB7)</f>
        <v>251.37</v>
      </c>
      <c r="CC6" s="88">
        <f t="shared" si="7"/>
        <v>240.6</v>
      </c>
      <c r="CD6" s="88">
        <f t="shared" si="7"/>
        <v>151.22</v>
      </c>
      <c r="CE6" s="88">
        <f t="shared" si="7"/>
        <v>150</v>
      </c>
      <c r="CF6" s="88">
        <f t="shared" si="7"/>
        <v>150.49</v>
      </c>
      <c r="CG6" s="88">
        <f t="shared" si="7"/>
        <v>165.45</v>
      </c>
      <c r="CH6" s="88">
        <f t="shared" si="7"/>
        <v>161.54</v>
      </c>
      <c r="CI6" s="88">
        <f t="shared" si="7"/>
        <v>162.81</v>
      </c>
      <c r="CJ6" s="88">
        <f t="shared" si="7"/>
        <v>163.19999999999999</v>
      </c>
      <c r="CK6" s="88">
        <f t="shared" si="7"/>
        <v>159.78</v>
      </c>
      <c r="CL6" s="80" t="str">
        <f>IF(CL7="","",IF(CL7="-","【-】","【"&amp;SUBSTITUTE(TEXT(CL7,"#,##0.00"),"-","△")&amp;"】"))</f>
        <v>【136.15】</v>
      </c>
      <c r="CM6" s="88">
        <f t="shared" ref="CM6:CV6" si="8">IF(CM7="",NA(),CM7)</f>
        <v>62.48</v>
      </c>
      <c r="CN6" s="88">
        <f t="shared" si="8"/>
        <v>63.82</v>
      </c>
      <c r="CO6" s="88">
        <f t="shared" si="8"/>
        <v>65.36</v>
      </c>
      <c r="CP6" s="88">
        <f t="shared" si="8"/>
        <v>55.59</v>
      </c>
      <c r="CQ6" s="88">
        <f t="shared" si="8"/>
        <v>54.94</v>
      </c>
      <c r="CR6" s="88">
        <f t="shared" si="8"/>
        <v>65.62</v>
      </c>
      <c r="CS6" s="88">
        <f t="shared" si="8"/>
        <v>64.67</v>
      </c>
      <c r="CT6" s="88">
        <f t="shared" si="8"/>
        <v>64.959999999999994</v>
      </c>
      <c r="CU6" s="88">
        <f t="shared" si="8"/>
        <v>65.040000000000006</v>
      </c>
      <c r="CV6" s="88">
        <f t="shared" si="8"/>
        <v>68.31</v>
      </c>
      <c r="CW6" s="80" t="str">
        <f>IF(CW7="","",IF(CW7="-","【-】","【"&amp;SUBSTITUTE(TEXT(CW7,"#,##0.00"),"-","△")&amp;"】"))</f>
        <v>【59.64】</v>
      </c>
      <c r="CX6" s="88">
        <f t="shared" ref="CX6:DG6" si="9">IF(CX7="",NA(),CX7)</f>
        <v>87.03</v>
      </c>
      <c r="CY6" s="88">
        <f t="shared" si="9"/>
        <v>87.95</v>
      </c>
      <c r="CZ6" s="88">
        <f t="shared" si="9"/>
        <v>89.1</v>
      </c>
      <c r="DA6" s="88">
        <f t="shared" si="9"/>
        <v>89.4</v>
      </c>
      <c r="DB6" s="88">
        <f t="shared" si="9"/>
        <v>89.42</v>
      </c>
      <c r="DC6" s="88">
        <f t="shared" si="9"/>
        <v>91.44</v>
      </c>
      <c r="DD6" s="88">
        <f t="shared" si="9"/>
        <v>91.76</v>
      </c>
      <c r="DE6" s="88">
        <f t="shared" si="9"/>
        <v>92.3</v>
      </c>
      <c r="DF6" s="88">
        <f t="shared" si="9"/>
        <v>92.55</v>
      </c>
      <c r="DG6" s="88">
        <f t="shared" si="9"/>
        <v>92.62</v>
      </c>
      <c r="DH6" s="80" t="str">
        <f>IF(DH7="","",IF(DH7="-","【-】","【"&amp;SUBSTITUTE(TEXT(DH7,"#,##0.00"),"-","△")&amp;"】"))</f>
        <v>【95.35】</v>
      </c>
      <c r="DI6" s="80" t="e">
        <f t="shared" ref="DI6:DR6" si="10">IF(DI7="",NA(),DI7)</f>
        <v>#N/A</v>
      </c>
      <c r="DJ6" s="80" t="e">
        <f t="shared" si="10"/>
        <v>#N/A</v>
      </c>
      <c r="DK6" s="80" t="e">
        <f t="shared" si="10"/>
        <v>#N/A</v>
      </c>
      <c r="DL6" s="80" t="e">
        <f t="shared" si="10"/>
        <v>#N/A</v>
      </c>
      <c r="DM6" s="80" t="e">
        <f t="shared" si="10"/>
        <v>#N/A</v>
      </c>
      <c r="DN6" s="80" t="e">
        <f t="shared" si="10"/>
        <v>#N/A</v>
      </c>
      <c r="DO6" s="80" t="e">
        <f t="shared" si="10"/>
        <v>#N/A</v>
      </c>
      <c r="DP6" s="80" t="e">
        <f t="shared" si="10"/>
        <v>#N/A</v>
      </c>
      <c r="DQ6" s="80" t="e">
        <f t="shared" si="10"/>
        <v>#N/A</v>
      </c>
      <c r="DR6" s="80" t="e">
        <f t="shared" si="10"/>
        <v>#N/A</v>
      </c>
      <c r="DS6" s="80" t="str">
        <f>IF(DS7="","",IF(DS7="-","【-】","【"&amp;SUBSTITUTE(TEXT(DS7,"#,##0.00"),"-","△")&amp;"】"))</f>
        <v/>
      </c>
      <c r="DT6" s="80" t="e">
        <f t="shared" ref="DT6:EC6" si="11">IF(DT7="",NA(),DT7)</f>
        <v>#N/A</v>
      </c>
      <c r="DU6" s="80" t="e">
        <f t="shared" si="11"/>
        <v>#N/A</v>
      </c>
      <c r="DV6" s="80" t="e">
        <f t="shared" si="11"/>
        <v>#N/A</v>
      </c>
      <c r="DW6" s="80" t="e">
        <f t="shared" si="11"/>
        <v>#N/A</v>
      </c>
      <c r="DX6" s="80" t="e">
        <f t="shared" si="11"/>
        <v>#N/A</v>
      </c>
      <c r="DY6" s="80" t="e">
        <f t="shared" si="11"/>
        <v>#N/A</v>
      </c>
      <c r="DZ6" s="80" t="e">
        <f t="shared" si="11"/>
        <v>#N/A</v>
      </c>
      <c r="EA6" s="80" t="e">
        <f t="shared" si="11"/>
        <v>#N/A</v>
      </c>
      <c r="EB6" s="80" t="e">
        <f t="shared" si="11"/>
        <v>#N/A</v>
      </c>
      <c r="EC6" s="80" t="e">
        <f t="shared" si="11"/>
        <v>#N/A</v>
      </c>
      <c r="ED6" s="80" t="str">
        <f>IF(ED7="","",IF(ED7="-","【-】","【"&amp;SUBSTITUTE(TEXT(ED7,"#,##0.00"),"-","△")&amp;"】"))</f>
        <v/>
      </c>
      <c r="EE6" s="88">
        <f t="shared" ref="EE6:EN6" si="12">IF(EE7="",NA(),EE7)</f>
        <v>1.29</v>
      </c>
      <c r="EF6" s="88">
        <f t="shared" si="12"/>
        <v>1.1399999999999999</v>
      </c>
      <c r="EG6" s="88">
        <f t="shared" si="12"/>
        <v>0.17</v>
      </c>
      <c r="EH6" s="80">
        <f t="shared" si="12"/>
        <v>0</v>
      </c>
      <c r="EI6" s="80">
        <f t="shared" si="12"/>
        <v>0</v>
      </c>
      <c r="EJ6" s="88">
        <f t="shared" si="12"/>
        <v>0.27</v>
      </c>
      <c r="EK6" s="88">
        <f t="shared" si="12"/>
        <v>0.17</v>
      </c>
      <c r="EL6" s="88">
        <f t="shared" si="12"/>
        <v>0.13</v>
      </c>
      <c r="EM6" s="88">
        <f t="shared" si="12"/>
        <v>0.1</v>
      </c>
      <c r="EN6" s="88">
        <f t="shared" si="12"/>
        <v>9.e-002</v>
      </c>
      <c r="EO6" s="80" t="str">
        <f>IF(EO7="","",IF(EO7="-","【-】","【"&amp;SUBSTITUTE(TEXT(EO7,"#,##0.00"),"-","△")&amp;"】"))</f>
        <v>【0.22】</v>
      </c>
    </row>
    <row r="7" spans="1:145" s="65" customFormat="1">
      <c r="A7" s="66"/>
      <c r="B7" s="72">
        <v>2019</v>
      </c>
      <c r="C7" s="72">
        <v>222160</v>
      </c>
      <c r="D7" s="72">
        <v>47</v>
      </c>
      <c r="E7" s="72">
        <v>17</v>
      </c>
      <c r="F7" s="72">
        <v>1</v>
      </c>
      <c r="G7" s="72">
        <v>0</v>
      </c>
      <c r="H7" s="72" t="s">
        <v>43</v>
      </c>
      <c r="I7" s="72" t="s">
        <v>97</v>
      </c>
      <c r="J7" s="72" t="s">
        <v>98</v>
      </c>
      <c r="K7" s="72" t="s">
        <v>99</v>
      </c>
      <c r="L7" s="72" t="s">
        <v>100</v>
      </c>
      <c r="M7" s="72" t="s">
        <v>101</v>
      </c>
      <c r="N7" s="81" t="s">
        <v>38</v>
      </c>
      <c r="O7" s="81" t="s">
        <v>102</v>
      </c>
      <c r="P7" s="81">
        <v>38.950000000000003</v>
      </c>
      <c r="Q7" s="81">
        <v>85.31</v>
      </c>
      <c r="R7" s="81">
        <v>2019</v>
      </c>
      <c r="S7" s="81">
        <v>88521</v>
      </c>
      <c r="T7" s="81">
        <v>108.33</v>
      </c>
      <c r="U7" s="81">
        <v>817.14</v>
      </c>
      <c r="V7" s="81">
        <v>34401</v>
      </c>
      <c r="W7" s="81">
        <v>7.59</v>
      </c>
      <c r="X7" s="81">
        <v>4532.41</v>
      </c>
      <c r="Y7" s="81">
        <v>62.62</v>
      </c>
      <c r="Z7" s="81">
        <v>66.209999999999994</v>
      </c>
      <c r="AA7" s="81">
        <v>88.04</v>
      </c>
      <c r="AB7" s="81">
        <v>88.03</v>
      </c>
      <c r="AC7" s="81">
        <v>86.52</v>
      </c>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v>866.36</v>
      </c>
      <c r="BG7" s="81">
        <v>820.11</v>
      </c>
      <c r="BH7" s="81">
        <v>340.26</v>
      </c>
      <c r="BI7" s="81">
        <v>402.58</v>
      </c>
      <c r="BJ7" s="81">
        <v>648.67999999999995</v>
      </c>
      <c r="BK7" s="81">
        <v>848.31</v>
      </c>
      <c r="BL7" s="81">
        <v>774.99</v>
      </c>
      <c r="BM7" s="81">
        <v>799.41</v>
      </c>
      <c r="BN7" s="81">
        <v>820.36</v>
      </c>
      <c r="BO7" s="81">
        <v>847.44</v>
      </c>
      <c r="BP7" s="81">
        <v>682.51</v>
      </c>
      <c r="BQ7" s="81">
        <v>40.479999999999997</v>
      </c>
      <c r="BR7" s="81">
        <v>46.23</v>
      </c>
      <c r="BS7" s="81">
        <v>72.319999999999993</v>
      </c>
      <c r="BT7" s="81">
        <v>75.14</v>
      </c>
      <c r="BU7" s="81">
        <v>65.83</v>
      </c>
      <c r="BV7" s="81">
        <v>94.38</v>
      </c>
      <c r="BW7" s="81">
        <v>96.57</v>
      </c>
      <c r="BX7" s="81">
        <v>96.54</v>
      </c>
      <c r="BY7" s="81">
        <v>95.4</v>
      </c>
      <c r="BZ7" s="81">
        <v>94.69</v>
      </c>
      <c r="CA7" s="81">
        <v>100.34</v>
      </c>
      <c r="CB7" s="81">
        <v>251.37</v>
      </c>
      <c r="CC7" s="81">
        <v>240.6</v>
      </c>
      <c r="CD7" s="81">
        <v>151.22</v>
      </c>
      <c r="CE7" s="81">
        <v>150</v>
      </c>
      <c r="CF7" s="81">
        <v>150.49</v>
      </c>
      <c r="CG7" s="81">
        <v>165.45</v>
      </c>
      <c r="CH7" s="81">
        <v>161.54</v>
      </c>
      <c r="CI7" s="81">
        <v>162.81</v>
      </c>
      <c r="CJ7" s="81">
        <v>163.19999999999999</v>
      </c>
      <c r="CK7" s="81">
        <v>159.78</v>
      </c>
      <c r="CL7" s="81">
        <v>136.15</v>
      </c>
      <c r="CM7" s="81">
        <v>62.48</v>
      </c>
      <c r="CN7" s="81">
        <v>63.82</v>
      </c>
      <c r="CO7" s="81">
        <v>65.36</v>
      </c>
      <c r="CP7" s="81">
        <v>55.59</v>
      </c>
      <c r="CQ7" s="81">
        <v>54.94</v>
      </c>
      <c r="CR7" s="81">
        <v>65.62</v>
      </c>
      <c r="CS7" s="81">
        <v>64.67</v>
      </c>
      <c r="CT7" s="81">
        <v>64.959999999999994</v>
      </c>
      <c r="CU7" s="81">
        <v>65.040000000000006</v>
      </c>
      <c r="CV7" s="81">
        <v>68.31</v>
      </c>
      <c r="CW7" s="81">
        <v>59.64</v>
      </c>
      <c r="CX7" s="81">
        <v>87.03</v>
      </c>
      <c r="CY7" s="81">
        <v>87.95</v>
      </c>
      <c r="CZ7" s="81">
        <v>89.1</v>
      </c>
      <c r="DA7" s="81">
        <v>89.4</v>
      </c>
      <c r="DB7" s="81">
        <v>89.42</v>
      </c>
      <c r="DC7" s="81">
        <v>91.44</v>
      </c>
      <c r="DD7" s="81">
        <v>91.76</v>
      </c>
      <c r="DE7" s="81">
        <v>92.3</v>
      </c>
      <c r="DF7" s="81">
        <v>92.55</v>
      </c>
      <c r="DG7" s="81">
        <v>92.62</v>
      </c>
      <c r="DH7" s="81">
        <v>95.35</v>
      </c>
      <c r="DI7" s="81"/>
      <c r="DJ7" s="81"/>
      <c r="DK7" s="81"/>
      <c r="DL7" s="81"/>
      <c r="DM7" s="81"/>
      <c r="DN7" s="81"/>
      <c r="DO7" s="81"/>
      <c r="DP7" s="81"/>
      <c r="DQ7" s="81"/>
      <c r="DR7" s="81"/>
      <c r="DS7" s="81"/>
      <c r="DT7" s="81"/>
      <c r="DU7" s="81"/>
      <c r="DV7" s="81"/>
      <c r="DW7" s="81"/>
      <c r="DX7" s="81"/>
      <c r="DY7" s="81"/>
      <c r="DZ7" s="81"/>
      <c r="EA7" s="81"/>
      <c r="EB7" s="81"/>
      <c r="EC7" s="81"/>
      <c r="ED7" s="81"/>
      <c r="EE7" s="81">
        <v>1.29</v>
      </c>
      <c r="EF7" s="81">
        <v>1.1399999999999999</v>
      </c>
      <c r="EG7" s="81">
        <v>0.17</v>
      </c>
      <c r="EH7" s="81">
        <v>0</v>
      </c>
      <c r="EI7" s="81">
        <v>0</v>
      </c>
      <c r="EJ7" s="81">
        <v>0.27</v>
      </c>
      <c r="EK7" s="81">
        <v>0.17</v>
      </c>
      <c r="EL7" s="81">
        <v>0.13</v>
      </c>
      <c r="EM7" s="81">
        <v>0.1</v>
      </c>
      <c r="EN7" s="81">
        <v>9.e-002</v>
      </c>
      <c r="EO7" s="81">
        <v>0.22</v>
      </c>
    </row>
    <row r="8" spans="1:145">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row>
    <row r="9" spans="1:145">
      <c r="A9" s="67"/>
      <c r="B9" s="67" t="s">
        <v>103</v>
      </c>
      <c r="C9" s="67" t="s">
        <v>104</v>
      </c>
      <c r="D9" s="67" t="s">
        <v>105</v>
      </c>
      <c r="E9" s="67" t="s">
        <v>106</v>
      </c>
      <c r="F9" s="67" t="s">
        <v>107</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5">
      <c r="A10" s="67" t="s">
        <v>30</v>
      </c>
      <c r="B10" s="73">
        <f>DATEVALUE($B7+12-B11&amp;"/1/"&amp;B12)</f>
        <v>46388</v>
      </c>
      <c r="C10" s="73">
        <f>DATEVALUE($B7+12-C11&amp;"/1/"&amp;C12)</f>
        <v>46753</v>
      </c>
      <c r="D10" s="73">
        <f>DATEVALUE($B7+12-D11&amp;"/1/"&amp;D12)</f>
        <v>47119</v>
      </c>
      <c r="E10" s="73">
        <f>DATEVALUE($B7+12-E11&amp;"/1/"&amp;E12)</f>
        <v>47484</v>
      </c>
      <c r="F10" s="74">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2021-02-16T08:56:05Z</cp:lastPrinted>
  <dcterms:created xsi:type="dcterms:W3CDTF">2020-12-04T02:47:08Z</dcterms:created>
  <dcterms:modified xsi:type="dcterms:W3CDTF">2021-02-18T01:07:57Z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2021-02-18T01:07:57Z</vt:filetime>
  </property>
</Properties>
</file>