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_市長部局\01_総務部\02_協働まちづくり課\02_交通政策係\30-2 駐車場：公営企業決算状況調査\R1決算（R2作業）\経営比較分析表\"/>
    </mc:Choice>
  </mc:AlternateContent>
  <workbookProtection workbookAlgorithmName="SHA-512" workbookHashValue="echUP654Lhrn125FtgWExLjuz+qhEmavsYyvbGl5kVkoJRJAc8+xP9f4FHRZZAmKgwVXwA6KqhoPaDFPG/Vplg==" workbookSaltValue="K/HK7jMAhI3Gd3pJ0KOJzg==" workbookSpinCount="100000" lockStructure="1"/>
  <bookViews>
    <workbookView xWindow="0" yWindow="0" windowWidth="24000" windowHeight="844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MA51" i="4"/>
  <c r="CS30" i="4"/>
  <c r="C11" i="5"/>
  <c r="D11" i="5"/>
  <c r="E11" i="5"/>
  <c r="B11" i="5"/>
  <c r="BK76" i="4" l="1"/>
  <c r="LH51" i="4"/>
  <c r="BZ30" i="4"/>
  <c r="LT76" i="4"/>
  <c r="GQ51" i="4"/>
  <c r="LH30" i="4"/>
  <c r="BZ51" i="4"/>
  <c r="GQ30" i="4"/>
  <c r="IE76" i="4"/>
  <c r="BG51" i="4"/>
  <c r="BG30" i="4"/>
  <c r="KO30" i="4"/>
  <c r="AV76" i="4"/>
  <c r="KO51" i="4"/>
  <c r="LE76" i="4"/>
  <c r="FX51" i="4"/>
  <c r="HP76" i="4"/>
  <c r="FX30" i="4"/>
  <c r="HA76" i="4"/>
  <c r="AN51" i="4"/>
  <c r="FE30" i="4"/>
  <c r="KP76" i="4"/>
  <c r="AN30" i="4"/>
  <c r="AG76" i="4"/>
  <c r="JV51" i="4"/>
  <c r="FE51" i="4"/>
  <c r="JV30" i="4"/>
  <c r="KA76" i="4"/>
  <c r="EL51" i="4"/>
  <c r="JC30" i="4"/>
  <c r="R76" i="4"/>
  <c r="JC51" i="4"/>
  <c r="GL76" i="4"/>
  <c r="U51" i="4"/>
  <c r="EL30" i="4"/>
  <c r="U30" i="4"/>
</calcChain>
</file>

<file path=xl/sharedStrings.xml><?xml version="1.0" encoding="utf-8"?>
<sst xmlns="http://schemas.openxmlformats.org/spreadsheetml/2006/main" count="278" uniqueCount="144">
  <si>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</si>
  <si>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</si>
  <si>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</si>
  <si>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</si>
  <si>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</si>
  <si>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</si>
  <si>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</si>
  <si>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</si>
  <si>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</si>
  <si>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</si>
  <si>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</si>
  <si>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</si>
  <si>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</si>
  <si>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</si>
  <si>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</si>
  <si>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</si>
  <si>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</si>
  <si>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</si>
  <si>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</si>
  <si>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</si>
  <si>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</si>
  <si>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</si>
  <si>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</si>
  <si>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</si>
  <si>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</si>
  <si>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</si>
  <si>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</si>
  <si>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</si>
  <si>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</si>
  <si>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</si>
  <si>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</si>
  <si>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</si>
  <si>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</si>
  <si>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</si>
  <si>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</si>
  <si>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</si>
  <si>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</si>
  <si>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</si>
  <si>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</si>
  <si>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</si>
  <si>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</si>
  <si>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</si>
  <si>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</si>
  <si>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</si>
  <si>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</si>
  <si>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</si>
  <si>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</si>
  <si>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</si>
  <si>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</si>
  <si>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</si>
  <si>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</si>
  <si>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</si>
  <si>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</si>
  <si>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</si>
  <si>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</si>
  <si>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</si>
  <si>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</si>
  <si>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</si>
  <si>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</si>
  <si>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</si>
  <si>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</si>
  <si>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</si>
  <si>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</si>
  <si>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</si>
  <si>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</si>
  <si>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</si>
  <si>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</si>
  <si>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</si>
  <si>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</si>
  <si>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</si>
  <si>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</si>
  <si>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</si>
  <si>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</si>
  <si>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</si>
  <si>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</si>
  <si>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</si>
  <si>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</si>
  <si>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</si>
  <si>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</si>
  <si>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</si>
  <si>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</si>
  <si>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</si>
  <si>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</si>
  <si>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</si>
  <si>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</si>
  <si>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</si>
  <si>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</si>
  <si>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</si>
  <si>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</si>
  <si>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</si>
  <si>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</si>
  <si>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</si>
  <si>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</si>
  <si>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</si>
  <si>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</si>
  <si>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</si>
  <si>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</si>
  <si>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</si>
  <si>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</si>
  <si>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</si>
  <si>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</si>
  <si>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</si>
  <si>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</si>
  <si>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</si>
  <si>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</si>
  <si>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</si>
  <si>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</si>
  <si>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</si>
  <si>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</si>
  <si>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</si>
  <si>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</si>
  <si>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</si>
  <si>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</si>
  <si>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</si>
  <si>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当該値(N)</t>
    <phoneticPr fontId="5"/>
  </si>
  <si>
    <t>当該値(N-4)</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</si>
  <si>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</si>
  <si>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</si>
  <si>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</si>
  <si>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</si>
  <si>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</si>
  <si>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</si>
  <si>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袋井市</t>
  </si>
  <si>
    <t>愛野駅前駐車場</t>
  </si>
  <si>
    <t>法非適用</t>
  </si>
  <si>
    <t>駐車場整備事業</t>
  </si>
  <si>
    <t>-</t>
  </si>
  <si>
    <t>Ａ３Ｂ１</t>
  </si>
  <si>
    <t>非設置</t>
  </si>
  <si>
    <t>該当数値なし</t>
  </si>
  <si>
    <t>附置義務駐車施設</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</si>
  <si>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</si>
  <si>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</si>
  <si>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</si>
  <si>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</si>
  <si>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</si>
  <si>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</si>
  <si>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</si>
  <si>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</si>
  <si>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</si>
  <si>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⑥、⑦、⑧、⑨、⑩　無し。</t>
    <rPh sb="10" eb="11">
      <t>ナ</t>
    </rPh>
    <phoneticPr fontId="5"/>
  </si>
  <si>
    <t>①収入が少ないことから、類似施設平均値より低い状況が続いているが、本年度は、基金からの繰入金により収入の補填をし、収支均衡を保った。
②一般会計からの繰入金は無い。
③一般会計からの補助は無い。
④近隣の安価な駐車場の影響で、引き続き類似施設平均値よりも低く、マイナスの状態が続いている。
⑤類似施設平均に比べ数値が低い状況が続いているが、本年度は、基金からの繰入金により収入の補填をし、収支均衡を保ったため、数値の改善が見られる。　</t>
    <rPh sb="1" eb="3">
      <t>シュウニュウ</t>
    </rPh>
    <rPh sb="12" eb="14">
      <t>ルイジ</t>
    </rPh>
    <rPh sb="14" eb="16">
      <t>シセツ</t>
    </rPh>
    <rPh sb="16" eb="19">
      <t>ヘイキンチ</t>
    </rPh>
    <rPh sb="21" eb="22">
      <t>ヒク</t>
    </rPh>
    <rPh sb="23" eb="25">
      <t>ジョウキョウ</t>
    </rPh>
    <rPh sb="26" eb="27">
      <t>ツヅ</t>
    </rPh>
    <rPh sb="33" eb="36">
      <t>ホンネンド</t>
    </rPh>
    <rPh sb="68" eb="72">
      <t>イッパンカイケイ</t>
    </rPh>
    <rPh sb="75" eb="77">
      <t>クリイレ</t>
    </rPh>
    <rPh sb="77" eb="78">
      <t>キン</t>
    </rPh>
    <rPh sb="79" eb="80">
      <t>ナ</t>
    </rPh>
    <rPh sb="84" eb="88">
      <t>イッパンカイケイ</t>
    </rPh>
    <rPh sb="91" eb="93">
      <t>ホジョ</t>
    </rPh>
    <rPh sb="94" eb="95">
      <t>ナ</t>
    </rPh>
    <rPh sb="99" eb="101">
      <t>キンリン</t>
    </rPh>
    <rPh sb="102" eb="104">
      <t>アンカ</t>
    </rPh>
    <rPh sb="105" eb="108">
      <t>チュウシャジョウ</t>
    </rPh>
    <rPh sb="109" eb="111">
      <t>エイキョウ</t>
    </rPh>
    <rPh sb="113" eb="114">
      <t>ヒ</t>
    </rPh>
    <rPh sb="115" eb="116">
      <t>ツヅ</t>
    </rPh>
    <rPh sb="117" eb="119">
      <t>ルイジ</t>
    </rPh>
    <rPh sb="119" eb="121">
      <t>シセツ</t>
    </rPh>
    <rPh sb="121" eb="124">
      <t>ヘイキンチ</t>
    </rPh>
    <rPh sb="127" eb="128">
      <t>ヒク</t>
    </rPh>
    <rPh sb="135" eb="137">
      <t>ジョウタイ</t>
    </rPh>
    <rPh sb="138" eb="139">
      <t>ツヅ</t>
    </rPh>
    <rPh sb="146" eb="148">
      <t>ルイジ</t>
    </rPh>
    <rPh sb="148" eb="150">
      <t>シセツ</t>
    </rPh>
    <rPh sb="150" eb="152">
      <t>ヘイキン</t>
    </rPh>
    <rPh sb="153" eb="154">
      <t>クラ</t>
    </rPh>
    <rPh sb="155" eb="157">
      <t>スウチ</t>
    </rPh>
    <rPh sb="158" eb="159">
      <t>ヒク</t>
    </rPh>
    <rPh sb="160" eb="162">
      <t>ジョウキョウ</t>
    </rPh>
    <rPh sb="163" eb="164">
      <t>ツヅ</t>
    </rPh>
    <rPh sb="205" eb="207">
      <t>スウチ</t>
    </rPh>
    <rPh sb="208" eb="210">
      <t>カイゼン</t>
    </rPh>
    <rPh sb="211" eb="212">
      <t>ミ</t>
    </rPh>
    <phoneticPr fontId="5"/>
  </si>
  <si>
    <t>　本年度11月末をもって、特に稼働率の低かった愛野駅前南駐車場を廃止としたため、本施設の経営状況は多少改善した。
　令和２年度には令和３年度からの新たな指定管理者の選定や経営戦略の策定を行う中で、料金体系の見直しなど、収入の確保策を検討していく。
　また、使用料収入の状況や新型コロナウィルス感染症の影響などを注視し、特別会計を設けて事業実施する有用性について判断していく。</t>
    <rPh sb="1" eb="2">
      <t>ホン</t>
    </rPh>
    <rPh sb="6" eb="7">
      <t>ガツ</t>
    </rPh>
    <rPh sb="7" eb="8">
      <t>マツ</t>
    </rPh>
    <rPh sb="13" eb="14">
      <t>トク</t>
    </rPh>
    <rPh sb="15" eb="17">
      <t>カドウ</t>
    </rPh>
    <rPh sb="17" eb="18">
      <t>リツ</t>
    </rPh>
    <rPh sb="19" eb="20">
      <t>ヒク</t>
    </rPh>
    <rPh sb="23" eb="26">
      <t>アイノエキ</t>
    </rPh>
    <rPh sb="26" eb="27">
      <t>マエ</t>
    </rPh>
    <rPh sb="27" eb="28">
      <t>ミナミ</t>
    </rPh>
    <rPh sb="28" eb="31">
      <t>チュウシャジョウ</t>
    </rPh>
    <rPh sb="32" eb="34">
      <t>ハイシ</t>
    </rPh>
    <rPh sb="40" eb="41">
      <t>ホン</t>
    </rPh>
    <rPh sb="41" eb="43">
      <t>シセツ</t>
    </rPh>
    <rPh sb="44" eb="46">
      <t>ケイエイ</t>
    </rPh>
    <rPh sb="46" eb="48">
      <t>ジョウキョウ</t>
    </rPh>
    <rPh sb="49" eb="51">
      <t>タショウ</t>
    </rPh>
    <rPh sb="51" eb="53">
      <t>カイゼン</t>
    </rPh>
    <phoneticPr fontId="5"/>
  </si>
  <si>
    <r>
      <t xml:space="preserve">　近隣に安価な民間駐車場が設置されている影響で、引き続き稼働率が低い状態が続いているが、11月末で稼働率の低かった愛野駅前南駐車場を廃止したため、多少稼働率は改善した。
</t>
    </r>
    <r>
      <rPr>
        <sz val="11"/>
        <rFont val="ＭＳ ゴシック"/>
        <family val="3"/>
        <charset val="128"/>
      </rPr>
      <t>　今後、料金体系の見直しや、一部月極駐車場への移行など、稼働率向上策を検討していく。</t>
    </r>
    <r>
      <rPr>
        <sz val="11"/>
        <color theme="1"/>
        <rFont val="ＭＳ ゴシック"/>
        <family val="3"/>
        <charset val="128"/>
      </rPr>
      <t xml:space="preserve">
【稼働率の正しい数値】
　H27：当該値　26.3　平均値　261.8
　H28：当該値　25.7　平均値　268.7</t>
    </r>
    <rPh sb="1" eb="3">
      <t>キンリン</t>
    </rPh>
    <rPh sb="4" eb="6">
      <t>アンカ</t>
    </rPh>
    <rPh sb="7" eb="9">
      <t>ミンカン</t>
    </rPh>
    <rPh sb="9" eb="12">
      <t>チュウシャジョウ</t>
    </rPh>
    <rPh sb="13" eb="15">
      <t>セッチ</t>
    </rPh>
    <rPh sb="20" eb="22">
      <t>エイキョウ</t>
    </rPh>
    <rPh sb="24" eb="25">
      <t>ヒ</t>
    </rPh>
    <rPh sb="26" eb="27">
      <t>ツヅ</t>
    </rPh>
    <rPh sb="28" eb="30">
      <t>カドウ</t>
    </rPh>
    <rPh sb="30" eb="31">
      <t>リツ</t>
    </rPh>
    <rPh sb="32" eb="33">
      <t>ヒク</t>
    </rPh>
    <rPh sb="34" eb="36">
      <t>ジョウタイ</t>
    </rPh>
    <rPh sb="37" eb="38">
      <t>ツヅ</t>
    </rPh>
    <rPh sb="46" eb="47">
      <t>ガツ</t>
    </rPh>
    <rPh sb="47" eb="48">
      <t>マツ</t>
    </rPh>
    <rPh sb="49" eb="51">
      <t>カドウ</t>
    </rPh>
    <rPh sb="51" eb="52">
      <t>リツ</t>
    </rPh>
    <rPh sb="53" eb="54">
      <t>ヒク</t>
    </rPh>
    <rPh sb="57" eb="60">
      <t>アイノエキ</t>
    </rPh>
    <rPh sb="60" eb="61">
      <t>マエ</t>
    </rPh>
    <rPh sb="61" eb="62">
      <t>ミナミ</t>
    </rPh>
    <rPh sb="62" eb="65">
      <t>チュウシャジョウ</t>
    </rPh>
    <rPh sb="66" eb="68">
      <t>ハイシ</t>
    </rPh>
    <rPh sb="73" eb="75">
      <t>タショウ</t>
    </rPh>
    <rPh sb="75" eb="77">
      <t>カドウ</t>
    </rPh>
    <rPh sb="77" eb="78">
      <t>リツ</t>
    </rPh>
    <rPh sb="79" eb="81">
      <t>カイゼン</t>
    </rPh>
    <rPh sb="86" eb="88">
      <t>コンゴ</t>
    </rPh>
    <rPh sb="89" eb="91">
      <t>リョウキン</t>
    </rPh>
    <rPh sb="91" eb="93">
      <t>タイケイ</t>
    </rPh>
    <rPh sb="94" eb="96">
      <t>ミナオ</t>
    </rPh>
    <rPh sb="99" eb="101">
      <t>イチブ</t>
    </rPh>
    <rPh sb="101" eb="103">
      <t>ツキギメ</t>
    </rPh>
    <rPh sb="103" eb="106">
      <t>チュウシャジョウ</t>
    </rPh>
    <rPh sb="108" eb="110">
      <t>イコウ</t>
    </rPh>
    <rPh sb="113" eb="115">
      <t>カドウ</t>
    </rPh>
    <rPh sb="115" eb="116">
      <t>リツ</t>
    </rPh>
    <rPh sb="116" eb="118">
      <t>コウジョウ</t>
    </rPh>
    <rPh sb="118" eb="119">
      <t>サク</t>
    </rPh>
    <rPh sb="120" eb="122">
      <t>ケントウ</t>
    </rPh>
    <rPh sb="130" eb="132">
      <t>カドウ</t>
    </rPh>
    <rPh sb="132" eb="133">
      <t>リツ</t>
    </rPh>
    <rPh sb="134" eb="135">
      <t>タダ</t>
    </rPh>
    <rPh sb="137" eb="139">
      <t>スウチ</t>
    </rPh>
    <rPh sb="146" eb="148">
      <t>トウガイ</t>
    </rPh>
    <rPh sb="148" eb="149">
      <t>チ</t>
    </rPh>
    <rPh sb="155" eb="158">
      <t>ヘイキンチ</t>
    </rPh>
    <rPh sb="170" eb="172">
      <t>トウガイ</t>
    </rPh>
    <rPh sb="172" eb="173">
      <t>チ</t>
    </rPh>
    <rPh sb="179" eb="182">
      <t>ヘイキンチ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</si>
</sst>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83.7</c:v>
                </c:pt>
                <c:pt idx="1">
                  <c:v>65.099999999999994</c:v>
                </c:pt>
                <c:pt idx="2">
                  <c:v>70.3</c:v>
                </c:pt>
                <c:pt idx="3">
                  <c:v>74.3</c:v>
                </c:pt>
                <c:pt idx="4">
                  <c:v>100.1</c:v>
                </c:pt>
              </c:numCache>
            </c:numRef>
          </c:val>
          <c:extLst>
            <c:ext xmlns:c16="http://schemas.microsoft.com/office/drawing/2014/chart" uri="{C3380CC4-5D6E-409C-BE32-E72D297353CC}">
              <c16:uniqueId val="{00000000-EB69-491A-A252-B209C552C34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EB69-491A-A252-B209C552C34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179-4E88-BFA6-D9A4AE58CB3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B179-4E88-BFA6-D9A4AE58CB3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D418-4004-A8DC-9C30E8640B7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418-4004-A8DC-9C30E8640B7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D6F4-4A0D-A75E-7A28689161C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6F4-4A0D-A75E-7A28689161C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42F-48E4-A86F-F1163D7DCD8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D42F-48E4-A86F-F1163D7DCD8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D10-4416-A7E9-DA9BAB71727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2D10-4416-A7E9-DA9BAB71727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2297</c:v>
                </c:pt>
                <c:pt idx="1">
                  <c:v>2234.9</c:v>
                </c:pt>
                <c:pt idx="2">
                  <c:v>20.6</c:v>
                </c:pt>
                <c:pt idx="3">
                  <c:v>20.100000000000001</c:v>
                </c:pt>
                <c:pt idx="4">
                  <c:v>32.200000000000003</c:v>
                </c:pt>
              </c:numCache>
            </c:numRef>
          </c:val>
          <c:extLst>
            <c:ext xmlns:c16="http://schemas.microsoft.com/office/drawing/2014/chart" uri="{C3380CC4-5D6E-409C-BE32-E72D297353CC}">
              <c16:uniqueId val="{00000000-6362-483C-8A57-3A9CD7772F7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6362-483C-8A57-3A9CD7772F7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-39.299999999999997</c:v>
                </c:pt>
                <c:pt idx="1">
                  <c:v>-53.6</c:v>
                </c:pt>
                <c:pt idx="2">
                  <c:v>-42.3</c:v>
                </c:pt>
                <c:pt idx="3">
                  <c:v>-34.6</c:v>
                </c:pt>
                <c:pt idx="4">
                  <c:v>-52.9</c:v>
                </c:pt>
              </c:numCache>
            </c:numRef>
          </c:val>
          <c:extLst>
            <c:ext xmlns:c16="http://schemas.microsoft.com/office/drawing/2014/chart" uri="{C3380CC4-5D6E-409C-BE32-E72D297353CC}">
              <c16:uniqueId val="{00000000-D223-4C75-8E82-448273448D0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D223-4C75-8E82-448273448D0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-4395</c:v>
                </c:pt>
                <c:pt idx="1">
                  <c:v>-6299</c:v>
                </c:pt>
                <c:pt idx="2">
                  <c:v>-5280</c:v>
                </c:pt>
                <c:pt idx="3">
                  <c:v>-4428</c:v>
                </c:pt>
                <c:pt idx="4">
                  <c:v>10</c:v>
                </c:pt>
              </c:numCache>
            </c:numRef>
          </c:val>
          <c:extLst>
            <c:ext xmlns:c16="http://schemas.microsoft.com/office/drawing/2014/chart" uri="{C3380CC4-5D6E-409C-BE32-E72D297353CC}">
              <c16:uniqueId val="{00000000-033A-4BD0-B676-541925ADC13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033A-4BD0-B676-541925ADC13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G49"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静岡県袋井市　愛野駅前駐車場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4201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208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83.7</v>
      </c>
      <c r="V31" s="118"/>
      <c r="W31" s="118"/>
      <c r="X31" s="118"/>
      <c r="Y31" s="118"/>
      <c r="Z31" s="118"/>
      <c r="AA31" s="118"/>
      <c r="AB31" s="118"/>
      <c r="AC31" s="118"/>
      <c r="AD31" s="118"/>
      <c r="AE31" s="118"/>
      <c r="AF31" s="118"/>
      <c r="AG31" s="118"/>
      <c r="AH31" s="118"/>
      <c r="AI31" s="118"/>
      <c r="AJ31" s="118"/>
      <c r="AK31" s="118"/>
      <c r="AL31" s="118"/>
      <c r="AM31" s="118"/>
      <c r="AN31" s="118">
        <f>データ!Z7</f>
        <v>65.099999999999994</v>
      </c>
      <c r="AO31" s="118"/>
      <c r="AP31" s="118"/>
      <c r="AQ31" s="118"/>
      <c r="AR31" s="118"/>
      <c r="AS31" s="118"/>
      <c r="AT31" s="118"/>
      <c r="AU31" s="118"/>
      <c r="AV31" s="118"/>
      <c r="AW31" s="118"/>
      <c r="AX31" s="118"/>
      <c r="AY31" s="118"/>
      <c r="AZ31" s="118"/>
      <c r="BA31" s="118"/>
      <c r="BB31" s="118"/>
      <c r="BC31" s="118"/>
      <c r="BD31" s="118"/>
      <c r="BE31" s="118"/>
      <c r="BF31" s="118"/>
      <c r="BG31" s="118">
        <f>データ!AA7</f>
        <v>70.3</v>
      </c>
      <c r="BH31" s="118"/>
      <c r="BI31" s="118"/>
      <c r="BJ31" s="118"/>
      <c r="BK31" s="118"/>
      <c r="BL31" s="118"/>
      <c r="BM31" s="118"/>
      <c r="BN31" s="118"/>
      <c r="BO31" s="118"/>
      <c r="BP31" s="118"/>
      <c r="BQ31" s="118"/>
      <c r="BR31" s="118"/>
      <c r="BS31" s="118"/>
      <c r="BT31" s="118"/>
      <c r="BU31" s="118"/>
      <c r="BV31" s="118"/>
      <c r="BW31" s="118"/>
      <c r="BX31" s="118"/>
      <c r="BY31" s="118"/>
      <c r="BZ31" s="118">
        <f>データ!AB7</f>
        <v>74.3</v>
      </c>
      <c r="CA31" s="118"/>
      <c r="CB31" s="118"/>
      <c r="CC31" s="118"/>
      <c r="CD31" s="118"/>
      <c r="CE31" s="118"/>
      <c r="CF31" s="118"/>
      <c r="CG31" s="118"/>
      <c r="CH31" s="118"/>
      <c r="CI31" s="118"/>
      <c r="CJ31" s="118"/>
      <c r="CK31" s="118"/>
      <c r="CL31" s="118"/>
      <c r="CM31" s="118"/>
      <c r="CN31" s="118"/>
      <c r="CO31" s="118"/>
      <c r="CP31" s="118"/>
      <c r="CQ31" s="118"/>
      <c r="CR31" s="118"/>
      <c r="CS31" s="118">
        <f>データ!AC7</f>
        <v>100.1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2297</v>
      </c>
      <c r="JD31" s="120"/>
      <c r="JE31" s="120"/>
      <c r="JF31" s="120"/>
      <c r="JG31" s="120"/>
      <c r="JH31" s="120"/>
      <c r="JI31" s="120"/>
      <c r="JJ31" s="120"/>
      <c r="JK31" s="120"/>
      <c r="JL31" s="120"/>
      <c r="JM31" s="120"/>
      <c r="JN31" s="120"/>
      <c r="JO31" s="120"/>
      <c r="JP31" s="120"/>
      <c r="JQ31" s="120"/>
      <c r="JR31" s="120"/>
      <c r="JS31" s="120"/>
      <c r="JT31" s="120"/>
      <c r="JU31" s="121"/>
      <c r="JV31" s="119">
        <f>データ!DL7</f>
        <v>2234.9</v>
      </c>
      <c r="JW31" s="120"/>
      <c r="JX31" s="120"/>
      <c r="JY31" s="120"/>
      <c r="JZ31" s="120"/>
      <c r="KA31" s="120"/>
      <c r="KB31" s="120"/>
      <c r="KC31" s="120"/>
      <c r="KD31" s="120"/>
      <c r="KE31" s="120"/>
      <c r="KF31" s="120"/>
      <c r="KG31" s="120"/>
      <c r="KH31" s="120"/>
      <c r="KI31" s="120"/>
      <c r="KJ31" s="120"/>
      <c r="KK31" s="120"/>
      <c r="KL31" s="120"/>
      <c r="KM31" s="120"/>
      <c r="KN31" s="121"/>
      <c r="KO31" s="119">
        <f>データ!DM7</f>
        <v>20.6</v>
      </c>
      <c r="KP31" s="120"/>
      <c r="KQ31" s="120"/>
      <c r="KR31" s="120"/>
      <c r="KS31" s="120"/>
      <c r="KT31" s="120"/>
      <c r="KU31" s="120"/>
      <c r="KV31" s="120"/>
      <c r="KW31" s="120"/>
      <c r="KX31" s="120"/>
      <c r="KY31" s="120"/>
      <c r="KZ31" s="120"/>
      <c r="LA31" s="120"/>
      <c r="LB31" s="120"/>
      <c r="LC31" s="120"/>
      <c r="LD31" s="120"/>
      <c r="LE31" s="120"/>
      <c r="LF31" s="120"/>
      <c r="LG31" s="121"/>
      <c r="LH31" s="119">
        <f>データ!DN7</f>
        <v>20.100000000000001</v>
      </c>
      <c r="LI31" s="120"/>
      <c r="LJ31" s="120"/>
      <c r="LK31" s="120"/>
      <c r="LL31" s="120"/>
      <c r="LM31" s="120"/>
      <c r="LN31" s="120"/>
      <c r="LO31" s="120"/>
      <c r="LP31" s="120"/>
      <c r="LQ31" s="120"/>
      <c r="LR31" s="120"/>
      <c r="LS31" s="120"/>
      <c r="LT31" s="120"/>
      <c r="LU31" s="120"/>
      <c r="LV31" s="120"/>
      <c r="LW31" s="120"/>
      <c r="LX31" s="120"/>
      <c r="LY31" s="120"/>
      <c r="LZ31" s="121"/>
      <c r="MA31" s="119">
        <f>データ!DO7</f>
        <v>32.200000000000003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-39.299999999999997</v>
      </c>
      <c r="EM52" s="118"/>
      <c r="EN52" s="118"/>
      <c r="EO52" s="118"/>
      <c r="EP52" s="118"/>
      <c r="EQ52" s="118"/>
      <c r="ER52" s="118"/>
      <c r="ES52" s="118"/>
      <c r="ET52" s="118"/>
      <c r="EU52" s="118"/>
      <c r="EV52" s="118"/>
      <c r="EW52" s="118"/>
      <c r="EX52" s="118"/>
      <c r="EY52" s="118"/>
      <c r="EZ52" s="118"/>
      <c r="FA52" s="118"/>
      <c r="FB52" s="118"/>
      <c r="FC52" s="118"/>
      <c r="FD52" s="118"/>
      <c r="FE52" s="118">
        <f>データ!BG7</f>
        <v>-53.6</v>
      </c>
      <c r="FF52" s="118"/>
      <c r="FG52" s="118"/>
      <c r="FH52" s="118"/>
      <c r="FI52" s="118"/>
      <c r="FJ52" s="118"/>
      <c r="FK52" s="118"/>
      <c r="FL52" s="118"/>
      <c r="FM52" s="118"/>
      <c r="FN52" s="118"/>
      <c r="FO52" s="118"/>
      <c r="FP52" s="118"/>
      <c r="FQ52" s="118"/>
      <c r="FR52" s="118"/>
      <c r="FS52" s="118"/>
      <c r="FT52" s="118"/>
      <c r="FU52" s="118"/>
      <c r="FV52" s="118"/>
      <c r="FW52" s="118"/>
      <c r="FX52" s="118">
        <f>データ!BH7</f>
        <v>-42.3</v>
      </c>
      <c r="FY52" s="118"/>
      <c r="FZ52" s="118"/>
      <c r="GA52" s="118"/>
      <c r="GB52" s="118"/>
      <c r="GC52" s="118"/>
      <c r="GD52" s="118"/>
      <c r="GE52" s="118"/>
      <c r="GF52" s="118"/>
      <c r="GG52" s="118"/>
      <c r="GH52" s="118"/>
      <c r="GI52" s="118"/>
      <c r="GJ52" s="118"/>
      <c r="GK52" s="118"/>
      <c r="GL52" s="118"/>
      <c r="GM52" s="118"/>
      <c r="GN52" s="118"/>
      <c r="GO52" s="118"/>
      <c r="GP52" s="118"/>
      <c r="GQ52" s="118">
        <f>データ!BI7</f>
        <v>-34.6</v>
      </c>
      <c r="GR52" s="118"/>
      <c r="GS52" s="118"/>
      <c r="GT52" s="118"/>
      <c r="GU52" s="118"/>
      <c r="GV52" s="118"/>
      <c r="GW52" s="118"/>
      <c r="GX52" s="118"/>
      <c r="GY52" s="118"/>
      <c r="GZ52" s="118"/>
      <c r="HA52" s="118"/>
      <c r="HB52" s="118"/>
      <c r="HC52" s="118"/>
      <c r="HD52" s="118"/>
      <c r="HE52" s="118"/>
      <c r="HF52" s="118"/>
      <c r="HG52" s="118"/>
      <c r="HH52" s="118"/>
      <c r="HI52" s="118"/>
      <c r="HJ52" s="118">
        <f>データ!BJ7</f>
        <v>-52.9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-4395</v>
      </c>
      <c r="JD52" s="125"/>
      <c r="JE52" s="125"/>
      <c r="JF52" s="125"/>
      <c r="JG52" s="125"/>
      <c r="JH52" s="125"/>
      <c r="JI52" s="125"/>
      <c r="JJ52" s="125"/>
      <c r="JK52" s="125"/>
      <c r="JL52" s="125"/>
      <c r="JM52" s="125"/>
      <c r="JN52" s="125"/>
      <c r="JO52" s="125"/>
      <c r="JP52" s="125"/>
      <c r="JQ52" s="125"/>
      <c r="JR52" s="125"/>
      <c r="JS52" s="125"/>
      <c r="JT52" s="125"/>
      <c r="JU52" s="125"/>
      <c r="JV52" s="125">
        <f>データ!BR7</f>
        <v>-6299</v>
      </c>
      <c r="JW52" s="125"/>
      <c r="JX52" s="125"/>
      <c r="JY52" s="125"/>
      <c r="JZ52" s="125"/>
      <c r="KA52" s="125"/>
      <c r="KB52" s="125"/>
      <c r="KC52" s="125"/>
      <c r="KD52" s="125"/>
      <c r="KE52" s="125"/>
      <c r="KF52" s="125"/>
      <c r="KG52" s="125"/>
      <c r="KH52" s="125"/>
      <c r="KI52" s="125"/>
      <c r="KJ52" s="125"/>
      <c r="KK52" s="125"/>
      <c r="KL52" s="125"/>
      <c r="KM52" s="125"/>
      <c r="KN52" s="125"/>
      <c r="KO52" s="125">
        <f>データ!BS7</f>
        <v>-5280</v>
      </c>
      <c r="KP52" s="125"/>
      <c r="KQ52" s="125"/>
      <c r="KR52" s="125"/>
      <c r="KS52" s="125"/>
      <c r="KT52" s="125"/>
      <c r="KU52" s="125"/>
      <c r="KV52" s="125"/>
      <c r="KW52" s="125"/>
      <c r="KX52" s="125"/>
      <c r="KY52" s="125"/>
      <c r="KZ52" s="125"/>
      <c r="LA52" s="125"/>
      <c r="LB52" s="125"/>
      <c r="LC52" s="125"/>
      <c r="LD52" s="125"/>
      <c r="LE52" s="125"/>
      <c r="LF52" s="125"/>
      <c r="LG52" s="125"/>
      <c r="LH52" s="125">
        <f>データ!BT7</f>
        <v>-4428</v>
      </c>
      <c r="LI52" s="125"/>
      <c r="LJ52" s="125"/>
      <c r="LK52" s="125"/>
      <c r="LL52" s="125"/>
      <c r="LM52" s="125"/>
      <c r="LN52" s="125"/>
      <c r="LO52" s="125"/>
      <c r="LP52" s="125"/>
      <c r="LQ52" s="125"/>
      <c r="LR52" s="125"/>
      <c r="LS52" s="125"/>
      <c r="LT52" s="125"/>
      <c r="LU52" s="125"/>
      <c r="LV52" s="125"/>
      <c r="LW52" s="125"/>
      <c r="LX52" s="125"/>
      <c r="LY52" s="125"/>
      <c r="LZ52" s="125"/>
      <c r="MA52" s="125">
        <f>データ!BU7</f>
        <v>10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fc7k4Ss4Gwg9IcRewr9y/ihdC/ktJvVJuI1KK+9ZfMdFiA2hfDo+Z3hhp4bDcVy4DQxwRDaF3vo5fMnR87sABQ==" saltValue="VHBWc050vTXgpbA9i6MF+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102</v>
      </c>
      <c r="AN5" s="59" t="s">
        <v>103</v>
      </c>
      <c r="AO5" s="59" t="s">
        <v>94</v>
      </c>
      <c r="AP5" s="59" t="s">
        <v>95</v>
      </c>
      <c r="AQ5" s="59" t="s">
        <v>96</v>
      </c>
      <c r="AR5" s="59" t="s">
        <v>97</v>
      </c>
      <c r="AS5" s="59" t="s">
        <v>98</v>
      </c>
      <c r="AT5" s="59" t="s">
        <v>99</v>
      </c>
      <c r="AU5" s="59" t="s">
        <v>104</v>
      </c>
      <c r="AV5" s="59" t="s">
        <v>105</v>
      </c>
      <c r="AW5" s="59" t="s">
        <v>106</v>
      </c>
      <c r="AX5" s="59" t="s">
        <v>107</v>
      </c>
      <c r="AY5" s="59" t="s">
        <v>108</v>
      </c>
      <c r="AZ5" s="59" t="s">
        <v>94</v>
      </c>
      <c r="BA5" s="59" t="s">
        <v>95</v>
      </c>
      <c r="BB5" s="59" t="s">
        <v>96</v>
      </c>
      <c r="BC5" s="59" t="s">
        <v>97</v>
      </c>
      <c r="BD5" s="59" t="s">
        <v>98</v>
      </c>
      <c r="BE5" s="59" t="s">
        <v>99</v>
      </c>
      <c r="BF5" s="59" t="s">
        <v>109</v>
      </c>
      <c r="BG5" s="59" t="s">
        <v>105</v>
      </c>
      <c r="BH5" s="59" t="s">
        <v>110</v>
      </c>
      <c r="BI5" s="59" t="s">
        <v>111</v>
      </c>
      <c r="BJ5" s="59" t="s">
        <v>112</v>
      </c>
      <c r="BK5" s="59" t="s">
        <v>94</v>
      </c>
      <c r="BL5" s="59" t="s">
        <v>95</v>
      </c>
      <c r="BM5" s="59" t="s">
        <v>96</v>
      </c>
      <c r="BN5" s="59" t="s">
        <v>97</v>
      </c>
      <c r="BO5" s="59" t="s">
        <v>98</v>
      </c>
      <c r="BP5" s="59" t="s">
        <v>99</v>
      </c>
      <c r="BQ5" s="59" t="s">
        <v>104</v>
      </c>
      <c r="BR5" s="59" t="s">
        <v>113</v>
      </c>
      <c r="BS5" s="59" t="s">
        <v>91</v>
      </c>
      <c r="BT5" s="59" t="s">
        <v>102</v>
      </c>
      <c r="BU5" s="59" t="s">
        <v>114</v>
      </c>
      <c r="BV5" s="59" t="s">
        <v>94</v>
      </c>
      <c r="BW5" s="59" t="s">
        <v>95</v>
      </c>
      <c r="BX5" s="59" t="s">
        <v>96</v>
      </c>
      <c r="BY5" s="59" t="s">
        <v>97</v>
      </c>
      <c r="BZ5" s="59" t="s">
        <v>98</v>
      </c>
      <c r="CA5" s="59" t="s">
        <v>99</v>
      </c>
      <c r="CB5" s="59" t="s">
        <v>115</v>
      </c>
      <c r="CC5" s="59" t="s">
        <v>105</v>
      </c>
      <c r="CD5" s="59" t="s">
        <v>106</v>
      </c>
      <c r="CE5" s="59" t="s">
        <v>111</v>
      </c>
      <c r="CF5" s="59" t="s">
        <v>116</v>
      </c>
      <c r="CG5" s="59" t="s">
        <v>94</v>
      </c>
      <c r="CH5" s="59" t="s">
        <v>95</v>
      </c>
      <c r="CI5" s="59" t="s">
        <v>96</v>
      </c>
      <c r="CJ5" s="59" t="s">
        <v>97</v>
      </c>
      <c r="CK5" s="59" t="s">
        <v>98</v>
      </c>
      <c r="CL5" s="59" t="s">
        <v>99</v>
      </c>
      <c r="CM5" s="150"/>
      <c r="CN5" s="150"/>
      <c r="CO5" s="59" t="s">
        <v>109</v>
      </c>
      <c r="CP5" s="59" t="s">
        <v>113</v>
      </c>
      <c r="CQ5" s="59" t="s">
        <v>106</v>
      </c>
      <c r="CR5" s="59" t="s">
        <v>107</v>
      </c>
      <c r="CS5" s="59" t="s">
        <v>112</v>
      </c>
      <c r="CT5" s="59" t="s">
        <v>94</v>
      </c>
      <c r="CU5" s="59" t="s">
        <v>95</v>
      </c>
      <c r="CV5" s="59" t="s">
        <v>96</v>
      </c>
      <c r="CW5" s="59" t="s">
        <v>97</v>
      </c>
      <c r="CX5" s="59" t="s">
        <v>98</v>
      </c>
      <c r="CY5" s="59" t="s">
        <v>99</v>
      </c>
      <c r="CZ5" s="59" t="s">
        <v>104</v>
      </c>
      <c r="DA5" s="59" t="s">
        <v>90</v>
      </c>
      <c r="DB5" s="59" t="s">
        <v>101</v>
      </c>
      <c r="DC5" s="59" t="s">
        <v>111</v>
      </c>
      <c r="DD5" s="59" t="s">
        <v>114</v>
      </c>
      <c r="DE5" s="59" t="s">
        <v>94</v>
      </c>
      <c r="DF5" s="59" t="s">
        <v>95</v>
      </c>
      <c r="DG5" s="59" t="s">
        <v>96</v>
      </c>
      <c r="DH5" s="59" t="s">
        <v>97</v>
      </c>
      <c r="DI5" s="59" t="s">
        <v>98</v>
      </c>
      <c r="DJ5" s="59" t="s">
        <v>35</v>
      </c>
      <c r="DK5" s="59" t="s">
        <v>115</v>
      </c>
      <c r="DL5" s="59" t="s">
        <v>117</v>
      </c>
      <c r="DM5" s="59" t="s">
        <v>110</v>
      </c>
      <c r="DN5" s="59" t="s">
        <v>102</v>
      </c>
      <c r="DO5" s="59" t="s">
        <v>103</v>
      </c>
      <c r="DP5" s="59" t="s">
        <v>94</v>
      </c>
      <c r="DQ5" s="59" t="s">
        <v>95</v>
      </c>
      <c r="DR5" s="59" t="s">
        <v>96</v>
      </c>
      <c r="DS5" s="59" t="s">
        <v>97</v>
      </c>
      <c r="DT5" s="59" t="s">
        <v>98</v>
      </c>
      <c r="DU5" s="59" t="s">
        <v>99</v>
      </c>
    </row>
    <row r="6" spans="1:125" s="66" customFormat="1" x14ac:dyDescent="0.15">
      <c r="A6" s="49" t="s">
        <v>118</v>
      </c>
      <c r="B6" s="60">
        <f>B8</f>
        <v>2019</v>
      </c>
      <c r="C6" s="60">
        <f t="shared" ref="C6:X6" si="1">C8</f>
        <v>222160</v>
      </c>
      <c r="D6" s="60">
        <f t="shared" si="1"/>
        <v>47</v>
      </c>
      <c r="E6" s="60">
        <f t="shared" si="1"/>
        <v>14</v>
      </c>
      <c r="F6" s="60">
        <f t="shared" si="1"/>
        <v>0</v>
      </c>
      <c r="G6" s="60">
        <f t="shared" si="1"/>
        <v>2</v>
      </c>
      <c r="H6" s="60" t="str">
        <f>SUBSTITUTE(H8,"　","")</f>
        <v>静岡県袋井市</v>
      </c>
      <c r="I6" s="60" t="str">
        <f t="shared" si="1"/>
        <v>愛野駅前駐車場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附置義務駐車施設</v>
      </c>
      <c r="Q6" s="62" t="str">
        <f t="shared" si="1"/>
        <v>広場式</v>
      </c>
      <c r="R6" s="63">
        <f t="shared" si="1"/>
        <v>18</v>
      </c>
      <c r="S6" s="62" t="str">
        <f t="shared" si="1"/>
        <v>駅</v>
      </c>
      <c r="T6" s="62" t="str">
        <f t="shared" si="1"/>
        <v>無</v>
      </c>
      <c r="U6" s="63">
        <f t="shared" si="1"/>
        <v>4201</v>
      </c>
      <c r="V6" s="63">
        <f t="shared" si="1"/>
        <v>208</v>
      </c>
      <c r="W6" s="63">
        <f t="shared" si="1"/>
        <v>100</v>
      </c>
      <c r="X6" s="62" t="str">
        <f t="shared" si="1"/>
        <v>代行制</v>
      </c>
      <c r="Y6" s="64">
        <f>IF(Y8="-",NA(),Y8)</f>
        <v>83.7</v>
      </c>
      <c r="Z6" s="64">
        <f t="shared" ref="Z6:AH6" si="2">IF(Z8="-",NA(),Z8)</f>
        <v>65.099999999999994</v>
      </c>
      <c r="AA6" s="64">
        <f t="shared" si="2"/>
        <v>70.3</v>
      </c>
      <c r="AB6" s="64">
        <f t="shared" si="2"/>
        <v>74.3</v>
      </c>
      <c r="AC6" s="64">
        <f t="shared" si="2"/>
        <v>100.1</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-39.299999999999997</v>
      </c>
      <c r="BG6" s="64">
        <f t="shared" ref="BG6:BO6" si="5">IF(BG8="-",NA(),BG8)</f>
        <v>-53.6</v>
      </c>
      <c r="BH6" s="64">
        <f t="shared" si="5"/>
        <v>-42.3</v>
      </c>
      <c r="BI6" s="64">
        <f t="shared" si="5"/>
        <v>-34.6</v>
      </c>
      <c r="BJ6" s="64">
        <f t="shared" si="5"/>
        <v>-52.9</v>
      </c>
      <c r="BK6" s="64">
        <f t="shared" si="5"/>
        <v>38.200000000000003</v>
      </c>
      <c r="BL6" s="64">
        <f t="shared" si="5"/>
        <v>34.6</v>
      </c>
      <c r="BM6" s="64">
        <f t="shared" si="5"/>
        <v>37.6</v>
      </c>
      <c r="BN6" s="64">
        <f t="shared" si="5"/>
        <v>30.2</v>
      </c>
      <c r="BO6" s="64">
        <f t="shared" si="5"/>
        <v>33.9</v>
      </c>
      <c r="BP6" s="61" t="str">
        <f>IF(BP8="-","",IF(BP8="-","【-】","【"&amp;SUBSTITUTE(TEXT(BP8,"#,##0.0"),"-","△")&amp;"】"))</f>
        <v>【20.8】</v>
      </c>
      <c r="BQ6" s="65">
        <f>IF(BQ8="-",NA(),BQ8)</f>
        <v>-4395</v>
      </c>
      <c r="BR6" s="65">
        <f t="shared" ref="BR6:BZ6" si="6">IF(BR8="-",NA(),BR8)</f>
        <v>-6299</v>
      </c>
      <c r="BS6" s="65">
        <f t="shared" si="6"/>
        <v>-5280</v>
      </c>
      <c r="BT6" s="65">
        <f t="shared" si="6"/>
        <v>-4428</v>
      </c>
      <c r="BU6" s="65">
        <f t="shared" si="6"/>
        <v>10</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119</v>
      </c>
      <c r="CM6" s="63">
        <f t="shared" ref="CM6:CN6" si="7">CM8</f>
        <v>0</v>
      </c>
      <c r="CN6" s="63">
        <f t="shared" si="7"/>
        <v>0</v>
      </c>
      <c r="CO6" s="64"/>
      <c r="CP6" s="64"/>
      <c r="CQ6" s="64"/>
      <c r="CR6" s="64"/>
      <c r="CS6" s="64"/>
      <c r="CT6" s="64"/>
      <c r="CU6" s="64"/>
      <c r="CV6" s="64"/>
      <c r="CW6" s="64"/>
      <c r="CX6" s="64"/>
      <c r="CY6" s="61" t="s">
        <v>119</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2297</v>
      </c>
      <c r="DL6" s="64">
        <f t="shared" ref="DL6:DT6" si="9">IF(DL8="-",NA(),DL8)</f>
        <v>2234.9</v>
      </c>
      <c r="DM6" s="64">
        <f t="shared" si="9"/>
        <v>20.6</v>
      </c>
      <c r="DN6" s="64">
        <f t="shared" si="9"/>
        <v>20.100000000000001</v>
      </c>
      <c r="DO6" s="64">
        <f t="shared" si="9"/>
        <v>32.200000000000003</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120</v>
      </c>
      <c r="B7" s="60">
        <f t="shared" ref="B7:X7" si="10">B8</f>
        <v>2019</v>
      </c>
      <c r="C7" s="60">
        <f t="shared" si="10"/>
        <v>222160</v>
      </c>
      <c r="D7" s="60">
        <f t="shared" si="10"/>
        <v>47</v>
      </c>
      <c r="E7" s="60">
        <f t="shared" si="10"/>
        <v>14</v>
      </c>
      <c r="F7" s="60">
        <f t="shared" si="10"/>
        <v>0</v>
      </c>
      <c r="G7" s="60">
        <f t="shared" si="10"/>
        <v>2</v>
      </c>
      <c r="H7" s="60" t="str">
        <f t="shared" si="10"/>
        <v>静岡県　袋井市</v>
      </c>
      <c r="I7" s="60" t="str">
        <f t="shared" si="10"/>
        <v>愛野駅前駐車場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附置義務駐車施設</v>
      </c>
      <c r="Q7" s="62" t="str">
        <f t="shared" si="10"/>
        <v>広場式</v>
      </c>
      <c r="R7" s="63">
        <f t="shared" si="10"/>
        <v>18</v>
      </c>
      <c r="S7" s="62" t="str">
        <f t="shared" si="10"/>
        <v>駅</v>
      </c>
      <c r="T7" s="62" t="str">
        <f t="shared" si="10"/>
        <v>無</v>
      </c>
      <c r="U7" s="63">
        <f t="shared" si="10"/>
        <v>4201</v>
      </c>
      <c r="V7" s="63">
        <f t="shared" si="10"/>
        <v>208</v>
      </c>
      <c r="W7" s="63">
        <f t="shared" si="10"/>
        <v>100</v>
      </c>
      <c r="X7" s="62" t="str">
        <f t="shared" si="10"/>
        <v>代行制</v>
      </c>
      <c r="Y7" s="64">
        <f>Y8</f>
        <v>83.7</v>
      </c>
      <c r="Z7" s="64">
        <f t="shared" ref="Z7:AH7" si="11">Z8</f>
        <v>65.099999999999994</v>
      </c>
      <c r="AA7" s="64">
        <f t="shared" si="11"/>
        <v>70.3</v>
      </c>
      <c r="AB7" s="64">
        <f t="shared" si="11"/>
        <v>74.3</v>
      </c>
      <c r="AC7" s="64">
        <f t="shared" si="11"/>
        <v>100.1</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-39.299999999999997</v>
      </c>
      <c r="BG7" s="64">
        <f t="shared" ref="BG7:BO7" si="14">BG8</f>
        <v>-53.6</v>
      </c>
      <c r="BH7" s="64">
        <f t="shared" si="14"/>
        <v>-42.3</v>
      </c>
      <c r="BI7" s="64">
        <f t="shared" si="14"/>
        <v>-34.6</v>
      </c>
      <c r="BJ7" s="64">
        <f t="shared" si="14"/>
        <v>-52.9</v>
      </c>
      <c r="BK7" s="64">
        <f t="shared" si="14"/>
        <v>38.200000000000003</v>
      </c>
      <c r="BL7" s="64">
        <f t="shared" si="14"/>
        <v>34.6</v>
      </c>
      <c r="BM7" s="64">
        <f t="shared" si="14"/>
        <v>37.6</v>
      </c>
      <c r="BN7" s="64">
        <f t="shared" si="14"/>
        <v>30.2</v>
      </c>
      <c r="BO7" s="64">
        <f t="shared" si="14"/>
        <v>33.9</v>
      </c>
      <c r="BP7" s="61"/>
      <c r="BQ7" s="65">
        <f>BQ8</f>
        <v>-4395</v>
      </c>
      <c r="BR7" s="65">
        <f t="shared" ref="BR7:BZ7" si="15">BR8</f>
        <v>-6299</v>
      </c>
      <c r="BS7" s="65">
        <f t="shared" si="15"/>
        <v>-5280</v>
      </c>
      <c r="BT7" s="65">
        <f t="shared" si="15"/>
        <v>-4428</v>
      </c>
      <c r="BU7" s="65">
        <f t="shared" si="15"/>
        <v>10</v>
      </c>
      <c r="BV7" s="65">
        <f t="shared" si="15"/>
        <v>6967</v>
      </c>
      <c r="BW7" s="65">
        <f t="shared" si="15"/>
        <v>7138</v>
      </c>
      <c r="BX7" s="65">
        <f t="shared" si="15"/>
        <v>8131</v>
      </c>
      <c r="BY7" s="65">
        <f t="shared" si="15"/>
        <v>8076</v>
      </c>
      <c r="BZ7" s="65">
        <f t="shared" si="15"/>
        <v>8265</v>
      </c>
      <c r="CA7" s="63"/>
      <c r="CB7" s="64" t="s">
        <v>121</v>
      </c>
      <c r="CC7" s="64" t="s">
        <v>121</v>
      </c>
      <c r="CD7" s="64" t="s">
        <v>121</v>
      </c>
      <c r="CE7" s="64" t="s">
        <v>121</v>
      </c>
      <c r="CF7" s="64" t="s">
        <v>121</v>
      </c>
      <c r="CG7" s="64" t="s">
        <v>121</v>
      </c>
      <c r="CH7" s="64" t="s">
        <v>121</v>
      </c>
      <c r="CI7" s="64" t="s">
        <v>121</v>
      </c>
      <c r="CJ7" s="64" t="s">
        <v>121</v>
      </c>
      <c r="CK7" s="64" t="s">
        <v>119</v>
      </c>
      <c r="CL7" s="61"/>
      <c r="CM7" s="63">
        <f>CM8</f>
        <v>0</v>
      </c>
      <c r="CN7" s="63">
        <f>CN8</f>
        <v>0</v>
      </c>
      <c r="CO7" s="64" t="s">
        <v>121</v>
      </c>
      <c r="CP7" s="64" t="s">
        <v>121</v>
      </c>
      <c r="CQ7" s="64" t="s">
        <v>121</v>
      </c>
      <c r="CR7" s="64" t="s">
        <v>121</v>
      </c>
      <c r="CS7" s="64" t="s">
        <v>121</v>
      </c>
      <c r="CT7" s="64" t="s">
        <v>121</v>
      </c>
      <c r="CU7" s="64" t="s">
        <v>121</v>
      </c>
      <c r="CV7" s="64" t="s">
        <v>121</v>
      </c>
      <c r="CW7" s="64" t="s">
        <v>121</v>
      </c>
      <c r="CX7" s="64" t="s">
        <v>119</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2297</v>
      </c>
      <c r="DL7" s="64">
        <f t="shared" ref="DL7:DT7" si="17">DL8</f>
        <v>2234.9</v>
      </c>
      <c r="DM7" s="64">
        <f t="shared" si="17"/>
        <v>20.6</v>
      </c>
      <c r="DN7" s="64">
        <f t="shared" si="17"/>
        <v>20.100000000000001</v>
      </c>
      <c r="DO7" s="64">
        <f t="shared" si="17"/>
        <v>32.200000000000003</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222160</v>
      </c>
      <c r="D8" s="67">
        <v>47</v>
      </c>
      <c r="E8" s="67">
        <v>14</v>
      </c>
      <c r="F8" s="67">
        <v>0</v>
      </c>
      <c r="G8" s="67">
        <v>2</v>
      </c>
      <c r="H8" s="67" t="s">
        <v>122</v>
      </c>
      <c r="I8" s="67" t="s">
        <v>123</v>
      </c>
      <c r="J8" s="67" t="s">
        <v>124</v>
      </c>
      <c r="K8" s="67" t="s">
        <v>125</v>
      </c>
      <c r="L8" s="67" t="s">
        <v>126</v>
      </c>
      <c r="M8" s="67" t="s">
        <v>127</v>
      </c>
      <c r="N8" s="67" t="s">
        <v>128</v>
      </c>
      <c r="O8" s="68" t="s">
        <v>129</v>
      </c>
      <c r="P8" s="69" t="s">
        <v>130</v>
      </c>
      <c r="Q8" s="69" t="s">
        <v>131</v>
      </c>
      <c r="R8" s="70">
        <v>18</v>
      </c>
      <c r="S8" s="69" t="s">
        <v>132</v>
      </c>
      <c r="T8" s="69" t="s">
        <v>133</v>
      </c>
      <c r="U8" s="70">
        <v>4201</v>
      </c>
      <c r="V8" s="70">
        <v>208</v>
      </c>
      <c r="W8" s="70">
        <v>100</v>
      </c>
      <c r="X8" s="69" t="s">
        <v>134</v>
      </c>
      <c r="Y8" s="71">
        <v>83.7</v>
      </c>
      <c r="Z8" s="71">
        <v>65.099999999999994</v>
      </c>
      <c r="AA8" s="71">
        <v>70.3</v>
      </c>
      <c r="AB8" s="71">
        <v>74.3</v>
      </c>
      <c r="AC8" s="71">
        <v>100.1</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-39.299999999999997</v>
      </c>
      <c r="BG8" s="71">
        <v>-53.6</v>
      </c>
      <c r="BH8" s="71">
        <v>-42.3</v>
      </c>
      <c r="BI8" s="71">
        <v>-34.6</v>
      </c>
      <c r="BJ8" s="71">
        <v>-52.9</v>
      </c>
      <c r="BK8" s="71">
        <v>38.200000000000003</v>
      </c>
      <c r="BL8" s="71">
        <v>34.6</v>
      </c>
      <c r="BM8" s="71">
        <v>37.6</v>
      </c>
      <c r="BN8" s="71">
        <v>30.2</v>
      </c>
      <c r="BO8" s="71">
        <v>33.9</v>
      </c>
      <c r="BP8" s="68">
        <v>20.8</v>
      </c>
      <c r="BQ8" s="72">
        <v>-4395</v>
      </c>
      <c r="BR8" s="72">
        <v>-6299</v>
      </c>
      <c r="BS8" s="72">
        <v>-5280</v>
      </c>
      <c r="BT8" s="73">
        <v>-4428</v>
      </c>
      <c r="BU8" s="73">
        <v>10</v>
      </c>
      <c r="BV8" s="72">
        <v>6967</v>
      </c>
      <c r="BW8" s="72">
        <v>7138</v>
      </c>
      <c r="BX8" s="72">
        <v>8131</v>
      </c>
      <c r="BY8" s="72">
        <v>8076</v>
      </c>
      <c r="BZ8" s="72">
        <v>8265</v>
      </c>
      <c r="CA8" s="70">
        <v>14290</v>
      </c>
      <c r="CB8" s="71" t="s">
        <v>126</v>
      </c>
      <c r="CC8" s="71" t="s">
        <v>126</v>
      </c>
      <c r="CD8" s="71" t="s">
        <v>126</v>
      </c>
      <c r="CE8" s="71" t="s">
        <v>126</v>
      </c>
      <c r="CF8" s="71" t="s">
        <v>126</v>
      </c>
      <c r="CG8" s="71" t="s">
        <v>126</v>
      </c>
      <c r="CH8" s="71" t="s">
        <v>126</v>
      </c>
      <c r="CI8" s="71" t="s">
        <v>126</v>
      </c>
      <c r="CJ8" s="71" t="s">
        <v>126</v>
      </c>
      <c r="CK8" s="71" t="s">
        <v>126</v>
      </c>
      <c r="CL8" s="68" t="s">
        <v>126</v>
      </c>
      <c r="CM8" s="70">
        <v>0</v>
      </c>
      <c r="CN8" s="70">
        <v>0</v>
      </c>
      <c r="CO8" s="71" t="s">
        <v>126</v>
      </c>
      <c r="CP8" s="71" t="s">
        <v>126</v>
      </c>
      <c r="CQ8" s="71" t="s">
        <v>126</v>
      </c>
      <c r="CR8" s="71" t="s">
        <v>126</v>
      </c>
      <c r="CS8" s="71" t="s">
        <v>126</v>
      </c>
      <c r="CT8" s="71" t="s">
        <v>126</v>
      </c>
      <c r="CU8" s="71" t="s">
        <v>126</v>
      </c>
      <c r="CV8" s="71" t="s">
        <v>126</v>
      </c>
      <c r="CW8" s="71" t="s">
        <v>126</v>
      </c>
      <c r="CX8" s="71" t="s">
        <v>126</v>
      </c>
      <c r="CY8" s="68" t="s">
        <v>126</v>
      </c>
      <c r="CZ8" s="71">
        <v>0</v>
      </c>
      <c r="DA8" s="71">
        <v>0</v>
      </c>
      <c r="DB8" s="71">
        <v>0</v>
      </c>
      <c r="DC8" s="71">
        <v>0</v>
      </c>
      <c r="DD8" s="71">
        <v>0</v>
      </c>
      <c r="DE8" s="71">
        <v>70.5</v>
      </c>
      <c r="DF8" s="71">
        <v>59.2</v>
      </c>
      <c r="DG8" s="71">
        <v>62.4</v>
      </c>
      <c r="DH8" s="71">
        <v>83.1</v>
      </c>
      <c r="DI8" s="71">
        <v>54.7</v>
      </c>
      <c r="DJ8" s="68">
        <v>425.4</v>
      </c>
      <c r="DK8" s="71">
        <v>2297</v>
      </c>
      <c r="DL8" s="71">
        <v>2234.9</v>
      </c>
      <c r="DM8" s="71">
        <v>20.6</v>
      </c>
      <c r="DN8" s="71">
        <v>20.100000000000001</v>
      </c>
      <c r="DO8" s="71">
        <v>32.200000000000003</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0004632</cp:lastModifiedBy>
  <cp:lastPrinted>2021-02-12T05:58:20Z</cp:lastPrinted>
  <dcterms:created xsi:type="dcterms:W3CDTF">2020-12-04T03:32:04Z</dcterms:created>
  <dcterms:modified xsi:type="dcterms:W3CDTF">2021-02-15T04:19:11Z</dcterms:modified>
  <cp:category/>
</cp:coreProperties>
</file>