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共有\庁外報告\R2\公営企業に係る「経営比較分析表」の公表について　1月25日まで\"/>
    </mc:Choice>
  </mc:AlternateContent>
  <workbookProtection workbookAlgorithmName="SHA-512" workbookHashValue="gYsLTxktKUI7Z0P+N+s/RQF/IYUx2Fhq9hd6hvm14YQHOEeZnF5yarQsr+6QdqF013o+49NsYakBuwBRu2/5EQ==" workbookSaltValue="PhcbFKjzYdxI1wYpGkTit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<sst xmlns="http://schemas.openxmlformats.org/spreadsheetml/2006/main" count="230" uniqueCount="114">
  <si>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</si>
  <si>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</si>
  <si>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</si>
  <si>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</si>
  <si>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</si>
  <si>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</si>
  <si>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</si>
  <si>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</si>
  <si>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</si>
  <si>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</si>
  <si>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</si>
  <si>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</si>
  <si>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</si>
  <si>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</si>
  <si>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</si>
  <si>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</si>
  <si>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</si>
  <si>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</si>
  <si>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</si>
  <si>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</si>
  <si>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</si>
  <si>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</si>
  <si>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</si>
  <si>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</si>
  <si>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</si>
  <si>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</si>
  <si>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</si>
  <si>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</si>
  <si>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</si>
  <si>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</si>
  <si>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</si>
  <si>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</si>
  <si>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</si>
  <si>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</si>
  <si>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</si>
  <si>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</si>
  <si>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</si>
  <si>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</si>
  <si>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</si>
  <si>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</si>
  <si>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</si>
  <si>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</si>
  <si>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</si>
  <si>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</si>
  <si>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</si>
  <si>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</si>
  <si>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</si>
  <si>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</si>
  <si>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</si>
  <si>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</si>
  <si>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</si>
  <si>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</si>
  <si>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</si>
  <si>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</si>
  <si>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</si>
  <si>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</si>
  <si>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</si>
  <si>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</si>
  <si>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</si>
  <si>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</si>
  <si>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</si>
  <si>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</si>
  <si>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</si>
  <si>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</si>
  <si>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</si>
  <si>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</si>
  <si>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</si>
  <si>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</si>
  <si>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</si>
  <si>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</si>
  <si>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</si>
  <si>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</si>
  <si>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</si>
  <si>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</si>
  <si>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</si>
  <si>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</si>
  <si>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</si>
  <si>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</si>
  <si>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</si>
  <si>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</si>
  <si>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</si>
  <si>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</si>
  <si>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</si>
  <si>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</si>
  <si>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</si>
  <si>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</si>
  <si>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</si>
  <si>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</si>
  <si>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</si>
  <si>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</si>
  <si>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</si>
  <si>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</si>
  <si>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</si>
  <si>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御殿場市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</si>
  <si>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</si>
  <si>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</si>
  <si>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</si>
  <si>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</si>
  <si>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</si>
  <si>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</si>
  <si>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</si>
  <si>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</si>
  <si>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</si>
  <si>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</si>
  <si>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</si>
  <si>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</si>
  <si>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</si>
  <si>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</si>
  <si>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</si>
  <si>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</si>
  <si>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</si>
  <si>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経営の健全性・効率性においては良好と考えられるが、管路の更新時期を迎えたため老朽管の更新費用の大幅な増加、人口の減少傾向に伴う給水収益の減少が見込まれる。今後も計画的に給水収益の確保と管路の更新に努めたい。</t>
    <phoneticPr fontId="4"/>
  </si>
  <si>
    <t>現在、第2東海自動車道建設工事に伴う管路更新が行われており、管路更新率が増加傾向にある。これに伴い、老朽管更新が一時的に減少しているため、類似団体平均値及び全国平均値に比べ、管路経年化率がやや高い傾向にあるが、第2東海自動車道建設工事が終わり次第、老朽管更新を計画的に進めていく。
②管路経年化率のＨ27年度の当該値が表示されていませんが、正しくは5.60％です。
③管路更新率のＨ27年度の当該が表示されていませんが、正しくは1.23％です。</t>
    <phoneticPr fontId="4"/>
  </si>
  <si>
    <t>①経営収支比率及び⑤料金回収率が100％以上であり、⑦施設利用率も高い。推移はそれぞれ横ばいであり、健全で効率的な経営が行われている。
②累積欠損金比率は0％で、営業活動による損失が発生しておらず、収支は健全である。
③流動比率は、100％以上で全国平均・類似団体と比較しても高い数値であり、1年以内の支払債務に対して現金が十分にあることを示している。
④企業債残高対給水収益比率は、全国平均・類似団体と比較して低い数値であり、減少傾向である。これは、企業債残高の規模が小さいことを示している。
⑥給水原価は、全国平均・類似団体と比較してやや安価であり、推移は横ばいである。他団体より少ない費用で給水していることを示しているが、管路等が老朽化しているため、今後は費用増加が推測される。
⑧有収率については、当市は地質が砂礫であり、漏水が地表に現れず発見されにくいため、全国平均・類似団体と比較して低く、推移は横ばいである。今後も漏水調査や凍結破損対策を継続して行い有収率の向上に努めていきたい。
⑤料金回収率　誤）130.46→正）141.4
⑥給水原価　　誤）102.07→正）94.6
※費用から他会計負担金等を差し引くため</t>
    <rPh sb="353" eb="355">
      <t>トウシ</t>
    </rPh>
    <rPh sb="356" eb="358">
      <t>チシツ</t>
    </rPh>
    <rPh sb="359" eb="361">
      <t>サレキ</t>
    </rPh>
    <rPh sb="365" eb="367">
      <t>ロウスイ</t>
    </rPh>
    <rPh sb="368" eb="370">
      <t>チヒョウ</t>
    </rPh>
    <rPh sb="371" eb="372">
      <t>アラワ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</si>
</sst>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0.2</c:v>
                </c:pt>
                <c:pt idx="2">
                  <c:v>0.59</c:v>
                </c:pt>
                <c:pt idx="3">
                  <c:v>0.94</c:v>
                </c:pt>
                <c:pt idx="4">
                  <c:v>1.01</c:v>
                </c:pt>
              </c:numCache>
            </c:numRef>
          </c:val>
          <c:extLst>
            <c:ext xmlns:c16="http://schemas.microsoft.com/office/drawing/2014/chart" uri="{C3380CC4-5D6E-409C-BE32-E72D297353CC}">
              <c16:uniqueId val="{00000000-C0ED-4733-B805-834E3FF8221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C0ED-4733-B805-834E3FF8221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75.05</c:v>
                </c:pt>
                <c:pt idx="1">
                  <c:v>75.09</c:v>
                </c:pt>
                <c:pt idx="2">
                  <c:v>75.8</c:v>
                </c:pt>
                <c:pt idx="3">
                  <c:v>74.900000000000006</c:v>
                </c:pt>
                <c:pt idx="4">
                  <c:v>73.77</c:v>
                </c:pt>
              </c:numCache>
            </c:numRef>
          </c:val>
          <c:extLst>
            <c:ext xmlns:c16="http://schemas.microsoft.com/office/drawing/2014/chart" uri="{C3380CC4-5D6E-409C-BE32-E72D297353CC}">
              <c16:uniqueId val="{00000000-3BE1-44A5-8489-0EB51D7EDC3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3BE1-44A5-8489-0EB51D7EDC3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83.61</c:v>
                </c:pt>
                <c:pt idx="1">
                  <c:v>83.58</c:v>
                </c:pt>
                <c:pt idx="2">
                  <c:v>83.74</c:v>
                </c:pt>
                <c:pt idx="3">
                  <c:v>83.97</c:v>
                </c:pt>
                <c:pt idx="4">
                  <c:v>84.2</c:v>
                </c:pt>
              </c:numCache>
            </c:numRef>
          </c:val>
          <c:extLst>
            <c:ext xmlns:c16="http://schemas.microsoft.com/office/drawing/2014/chart" uri="{C3380CC4-5D6E-409C-BE32-E72D297353CC}">
              <c16:uniqueId val="{00000000-13DE-4A09-82FE-C2BFC7E625B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13DE-4A09-82FE-C2BFC7E625B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132.08000000000001</c:v>
                </c:pt>
                <c:pt idx="1">
                  <c:v>133.61000000000001</c:v>
                </c:pt>
                <c:pt idx="2">
                  <c:v>138.38</c:v>
                </c:pt>
                <c:pt idx="3">
                  <c:v>137.4</c:v>
                </c:pt>
                <c:pt idx="4">
                  <c:v>137.94</c:v>
                </c:pt>
              </c:numCache>
            </c:numRef>
          </c:val>
          <c:extLst>
            <c:ext xmlns:c16="http://schemas.microsoft.com/office/drawing/2014/chart" uri="{C3380CC4-5D6E-409C-BE32-E72D297353CC}">
              <c16:uniqueId val="{00000000-17FE-4882-AA42-4054AF3A932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17FE-4882-AA42-4054AF3A932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43.88</c:v>
                </c:pt>
                <c:pt idx="1">
                  <c:v>45.54</c:v>
                </c:pt>
                <c:pt idx="2">
                  <c:v>45.94</c:v>
                </c:pt>
                <c:pt idx="3">
                  <c:v>46.77</c:v>
                </c:pt>
                <c:pt idx="4">
                  <c:v>47.6</c:v>
                </c:pt>
              </c:numCache>
            </c:numRef>
          </c:val>
          <c:extLst>
            <c:ext xmlns:c16="http://schemas.microsoft.com/office/drawing/2014/chart" uri="{C3380CC4-5D6E-409C-BE32-E72D297353CC}">
              <c16:uniqueId val="{00000000-9BD5-47CC-9834-6869DA44378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9BD5-47CC-9834-6869DA44378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20.65</c:v>
                </c:pt>
                <c:pt idx="2">
                  <c:v>20.62</c:v>
                </c:pt>
                <c:pt idx="3">
                  <c:v>19.829999999999998</c:v>
                </c:pt>
                <c:pt idx="4">
                  <c:v>20.9</c:v>
                </c:pt>
              </c:numCache>
            </c:numRef>
          </c:val>
          <c:extLst>
            <c:ext xmlns:c16="http://schemas.microsoft.com/office/drawing/2014/chart" uri="{C3380CC4-5D6E-409C-BE32-E72D297353CC}">
              <c16:uniqueId val="{00000000-196B-4624-B506-BE4C7527B1A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196B-4624-B506-BE4C7527B1A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4C-4F58-9E01-A33B5B8A39F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454C-4F58-9E01-A33B5B8A39F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1117.6600000000001</c:v>
                </c:pt>
                <c:pt idx="1">
                  <c:v>1253.71</c:v>
                </c:pt>
                <c:pt idx="2">
                  <c:v>1372.02</c:v>
                </c:pt>
                <c:pt idx="3">
                  <c:v>1097.08</c:v>
                </c:pt>
                <c:pt idx="4">
                  <c:v>975.97</c:v>
                </c:pt>
              </c:numCache>
            </c:numRef>
          </c:val>
          <c:extLst>
            <c:ext xmlns:c16="http://schemas.microsoft.com/office/drawing/2014/chart" uri="{C3380CC4-5D6E-409C-BE32-E72D297353CC}">
              <c16:uniqueId val="{00000000-7C73-4E64-8FF7-B49D69D3700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7C73-4E64-8FF7-B49D69D3700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99</c:v>
                </c:pt>
                <c:pt idx="1">
                  <c:v>88.55</c:v>
                </c:pt>
                <c:pt idx="2">
                  <c:v>76.33</c:v>
                </c:pt>
                <c:pt idx="3">
                  <c:v>63.44</c:v>
                </c:pt>
                <c:pt idx="4">
                  <c:v>53.74</c:v>
                </c:pt>
              </c:numCache>
            </c:numRef>
          </c:val>
          <c:extLst>
            <c:ext xmlns:c16="http://schemas.microsoft.com/office/drawing/2014/chart" uri="{C3380CC4-5D6E-409C-BE32-E72D297353CC}">
              <c16:uniqueId val="{00000000-2C49-417D-B942-DA77E989BD6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2C49-417D-B942-DA77E989BD6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122.69</c:v>
                </c:pt>
                <c:pt idx="1">
                  <c:v>124.91</c:v>
                </c:pt>
                <c:pt idx="2">
                  <c:v>125.51</c:v>
                </c:pt>
                <c:pt idx="3">
                  <c:v>130.46</c:v>
                </c:pt>
                <c:pt idx="4">
                  <c:v>130.66</c:v>
                </c:pt>
              </c:numCache>
            </c:numRef>
          </c:val>
          <c:extLst>
            <c:ext xmlns:c16="http://schemas.microsoft.com/office/drawing/2014/chart" uri="{C3380CC4-5D6E-409C-BE32-E72D297353CC}">
              <c16:uniqueId val="{00000000-A72C-44BE-A476-4AD178FF647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A72C-44BE-A476-4AD178FF647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102.07</c:v>
                </c:pt>
                <c:pt idx="1">
                  <c:v>100.4</c:v>
                </c:pt>
                <c:pt idx="2">
                  <c:v>100.97</c:v>
                </c:pt>
                <c:pt idx="3">
                  <c:v>102.07</c:v>
                </c:pt>
                <c:pt idx="4">
                  <c:v>102.37</c:v>
                </c:pt>
              </c:numCache>
            </c:numRef>
          </c:val>
          <c:extLst>
            <c:ext xmlns:c16="http://schemas.microsoft.com/office/drawing/2014/chart" uri="{C3380CC4-5D6E-409C-BE32-E72D297353CC}">
              <c16:uniqueId val="{00000000-D704-4C8E-BC62-4AEB2375FA9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D704-4C8E-BC62-4AEB2375FA9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6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静岡県　御殿場市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88252</v>
      </c>
      <c r="AM8" s="61"/>
      <c r="AN8" s="61"/>
      <c r="AO8" s="61"/>
      <c r="AP8" s="61"/>
      <c r="AQ8" s="61"/>
      <c r="AR8" s="61"/>
      <c r="AS8" s="61"/>
      <c r="AT8" s="52">
        <f>データ!$S$6</f>
        <v>194.9</v>
      </c>
      <c r="AU8" s="53"/>
      <c r="AV8" s="53"/>
      <c r="AW8" s="53"/>
      <c r="AX8" s="53"/>
      <c r="AY8" s="53"/>
      <c r="AZ8" s="53"/>
      <c r="BA8" s="53"/>
      <c r="BB8" s="54">
        <f>データ!$T$6</f>
        <v>452.81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91.86</v>
      </c>
      <c r="J10" s="53"/>
      <c r="K10" s="53"/>
      <c r="L10" s="53"/>
      <c r="M10" s="53"/>
      <c r="N10" s="53"/>
      <c r="O10" s="64"/>
      <c r="P10" s="54">
        <f>データ!$P$6</f>
        <v>94.23</v>
      </c>
      <c r="Q10" s="54"/>
      <c r="R10" s="54"/>
      <c r="S10" s="54"/>
      <c r="T10" s="54"/>
      <c r="U10" s="54"/>
      <c r="V10" s="54"/>
      <c r="W10" s="61">
        <f>データ!$Q$6</f>
        <v>2320</v>
      </c>
      <c r="X10" s="61"/>
      <c r="Y10" s="61"/>
      <c r="Z10" s="61"/>
      <c r="AA10" s="61"/>
      <c r="AB10" s="61"/>
      <c r="AC10" s="61"/>
      <c r="AD10" s="2"/>
      <c r="AE10" s="2"/>
      <c r="AF10" s="2"/>
      <c r="AG10" s="2"/>
      <c r="AH10" s="4"/>
      <c r="AI10" s="4"/>
      <c r="AJ10" s="4"/>
      <c r="AK10" s="4"/>
      <c r="AL10" s="61">
        <f>データ!$U$6</f>
        <v>82624</v>
      </c>
      <c r="AM10" s="61"/>
      <c r="AN10" s="61"/>
      <c r="AO10" s="61"/>
      <c r="AP10" s="61"/>
      <c r="AQ10" s="61"/>
      <c r="AR10" s="61"/>
      <c r="AS10" s="61"/>
      <c r="AT10" s="52">
        <f>データ!$V$6</f>
        <v>71.3</v>
      </c>
      <c r="AU10" s="53"/>
      <c r="AV10" s="53"/>
      <c r="AW10" s="53"/>
      <c r="AX10" s="53"/>
      <c r="AY10" s="53"/>
      <c r="AZ10" s="53"/>
      <c r="BA10" s="53"/>
      <c r="BB10" s="54">
        <f>データ!$W$6</f>
        <v>1158.82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eryxu6UvJ1vyGgDnr+yUlJyJXpj40twLpN0seU4Yc0kIts9+s98L0fnj76/FbRuSTWHrFP0gYG+JY5HuY8U+fQ==" saltValue="ZqxYqjZOKRZvEDLVqoQFJ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222151</v>
      </c>
      <c r="D6" s="34">
        <f t="shared" si="3"/>
        <v>46</v>
      </c>
      <c r="E6" s="34">
        <f t="shared" si="3"/>
        <v>1</v>
      </c>
      <c r="F6" s="34">
        <f t="shared" si="3"/>
        <v>0</v>
      </c>
      <c r="G6" s="34">
        <f t="shared" si="3"/>
        <v>1</v>
      </c>
      <c r="H6" s="34" t="str">
        <f t="shared" si="3"/>
        <v>静岡県　御殿場市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91.86</v>
      </c>
      <c r="P6" s="35">
        <f t="shared" si="3"/>
        <v>94.23</v>
      </c>
      <c r="Q6" s="35">
        <f t="shared" si="3"/>
        <v>2320</v>
      </c>
      <c r="R6" s="35">
        <f t="shared" si="3"/>
        <v>88252</v>
      </c>
      <c r="S6" s="35">
        <f t="shared" si="3"/>
        <v>194.9</v>
      </c>
      <c r="T6" s="35">
        <f t="shared" si="3"/>
        <v>452.81</v>
      </c>
      <c r="U6" s="35">
        <f t="shared" si="3"/>
        <v>82624</v>
      </c>
      <c r="V6" s="35">
        <f t="shared" si="3"/>
        <v>71.3</v>
      </c>
      <c r="W6" s="35">
        <f t="shared" si="3"/>
        <v>1158.82</v>
      </c>
      <c r="X6" s="36">
        <f>IF(X7="",NA(),X7)</f>
        <v>132.08000000000001</v>
      </c>
      <c r="Y6" s="36">
        <f t="shared" ref="Y6:AG6" si="4">IF(Y7="",NA(),Y7)</f>
        <v>133.61000000000001</v>
      </c>
      <c r="Z6" s="36">
        <f t="shared" si="4"/>
        <v>138.38</v>
      </c>
      <c r="AA6" s="36">
        <f t="shared" si="4"/>
        <v>137.4</v>
      </c>
      <c r="AB6" s="36">
        <f t="shared" si="4"/>
        <v>137.94</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1117.6600000000001</v>
      </c>
      <c r="AU6" s="36">
        <f t="shared" ref="AU6:BC6" si="6">IF(AU7="",NA(),AU7)</f>
        <v>1253.71</v>
      </c>
      <c r="AV6" s="36">
        <f t="shared" si="6"/>
        <v>1372.02</v>
      </c>
      <c r="AW6" s="36">
        <f t="shared" si="6"/>
        <v>1097.08</v>
      </c>
      <c r="AX6" s="36">
        <f t="shared" si="6"/>
        <v>975.97</v>
      </c>
      <c r="AY6" s="36">
        <f t="shared" si="6"/>
        <v>346.59</v>
      </c>
      <c r="AZ6" s="36">
        <f t="shared" si="6"/>
        <v>357.82</v>
      </c>
      <c r="BA6" s="36">
        <f t="shared" si="6"/>
        <v>355.5</v>
      </c>
      <c r="BB6" s="36">
        <f t="shared" si="6"/>
        <v>349.83</v>
      </c>
      <c r="BC6" s="36">
        <f t="shared" si="6"/>
        <v>360.86</v>
      </c>
      <c r="BD6" s="35" t="str">
        <f>IF(BD7="","",IF(BD7="-","【-】","【"&amp;SUBSTITUTE(TEXT(BD7,"#,##0.00"),"-","△")&amp;"】"))</f>
        <v>【264.97】</v>
      </c>
      <c r="BE6" s="36">
        <f>IF(BE7="",NA(),BE7)</f>
        <v>99</v>
      </c>
      <c r="BF6" s="36">
        <f t="shared" ref="BF6:BN6" si="7">IF(BF7="",NA(),BF7)</f>
        <v>88.55</v>
      </c>
      <c r="BG6" s="36">
        <f t="shared" si="7"/>
        <v>76.33</v>
      </c>
      <c r="BH6" s="36">
        <f t="shared" si="7"/>
        <v>63.44</v>
      </c>
      <c r="BI6" s="36">
        <f t="shared" si="7"/>
        <v>53.74</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122.69</v>
      </c>
      <c r="BQ6" s="36">
        <f t="shared" ref="BQ6:BY6" si="8">IF(BQ7="",NA(),BQ7)</f>
        <v>124.91</v>
      </c>
      <c r="BR6" s="36">
        <f t="shared" si="8"/>
        <v>125.51</v>
      </c>
      <c r="BS6" s="36">
        <f t="shared" si="8"/>
        <v>130.46</v>
      </c>
      <c r="BT6" s="36">
        <f t="shared" si="8"/>
        <v>130.66</v>
      </c>
      <c r="BU6" s="36">
        <f t="shared" si="8"/>
        <v>105.71</v>
      </c>
      <c r="BV6" s="36">
        <f t="shared" si="8"/>
        <v>106.01</v>
      </c>
      <c r="BW6" s="36">
        <f t="shared" si="8"/>
        <v>104.57</v>
      </c>
      <c r="BX6" s="36">
        <f t="shared" si="8"/>
        <v>103.54</v>
      </c>
      <c r="BY6" s="36">
        <f t="shared" si="8"/>
        <v>103.32</v>
      </c>
      <c r="BZ6" s="35" t="str">
        <f>IF(BZ7="","",IF(BZ7="-","【-】","【"&amp;SUBSTITUTE(TEXT(BZ7,"#,##0.00"),"-","△")&amp;"】"))</f>
        <v>【103.24】</v>
      </c>
      <c r="CA6" s="36">
        <f>IF(CA7="",NA(),CA7)</f>
        <v>102.07</v>
      </c>
      <c r="CB6" s="36">
        <f t="shared" ref="CB6:CJ6" si="9">IF(CB7="",NA(),CB7)</f>
        <v>100.4</v>
      </c>
      <c r="CC6" s="36">
        <f t="shared" si="9"/>
        <v>100.97</v>
      </c>
      <c r="CD6" s="36">
        <f t="shared" si="9"/>
        <v>102.07</v>
      </c>
      <c r="CE6" s="36">
        <f t="shared" si="9"/>
        <v>102.37</v>
      </c>
      <c r="CF6" s="36">
        <f t="shared" si="9"/>
        <v>162.15</v>
      </c>
      <c r="CG6" s="36">
        <f t="shared" si="9"/>
        <v>162.24</v>
      </c>
      <c r="CH6" s="36">
        <f t="shared" si="9"/>
        <v>165.47</v>
      </c>
      <c r="CI6" s="36">
        <f t="shared" si="9"/>
        <v>167.46</v>
      </c>
      <c r="CJ6" s="36">
        <f t="shared" si="9"/>
        <v>168.56</v>
      </c>
      <c r="CK6" s="35" t="str">
        <f>IF(CK7="","",IF(CK7="-","【-】","【"&amp;SUBSTITUTE(TEXT(CK7,"#,##0.00"),"-","△")&amp;"】"))</f>
        <v>【168.38】</v>
      </c>
      <c r="CL6" s="36">
        <f>IF(CL7="",NA(),CL7)</f>
        <v>75.05</v>
      </c>
      <c r="CM6" s="36">
        <f t="shared" ref="CM6:CU6" si="10">IF(CM7="",NA(),CM7)</f>
        <v>75.09</v>
      </c>
      <c r="CN6" s="36">
        <f t="shared" si="10"/>
        <v>75.8</v>
      </c>
      <c r="CO6" s="36">
        <f t="shared" si="10"/>
        <v>74.900000000000006</v>
      </c>
      <c r="CP6" s="36">
        <f t="shared" si="10"/>
        <v>73.77</v>
      </c>
      <c r="CQ6" s="36">
        <f t="shared" si="10"/>
        <v>59.34</v>
      </c>
      <c r="CR6" s="36">
        <f t="shared" si="10"/>
        <v>59.11</v>
      </c>
      <c r="CS6" s="36">
        <f t="shared" si="10"/>
        <v>59.74</v>
      </c>
      <c r="CT6" s="36">
        <f t="shared" si="10"/>
        <v>59.46</v>
      </c>
      <c r="CU6" s="36">
        <f t="shared" si="10"/>
        <v>59.51</v>
      </c>
      <c r="CV6" s="35" t="str">
        <f>IF(CV7="","",IF(CV7="-","【-】","【"&amp;SUBSTITUTE(TEXT(CV7,"#,##0.00"),"-","△")&amp;"】"))</f>
        <v>【60.00】</v>
      </c>
      <c r="CW6" s="36">
        <f>IF(CW7="",NA(),CW7)</f>
        <v>83.61</v>
      </c>
      <c r="CX6" s="36">
        <f t="shared" ref="CX6:DF6" si="11">IF(CX7="",NA(),CX7)</f>
        <v>83.58</v>
      </c>
      <c r="CY6" s="36">
        <f t="shared" si="11"/>
        <v>83.74</v>
      </c>
      <c r="CZ6" s="36">
        <f t="shared" si="11"/>
        <v>83.97</v>
      </c>
      <c r="DA6" s="36">
        <f t="shared" si="11"/>
        <v>84.2</v>
      </c>
      <c r="DB6" s="36">
        <f t="shared" si="11"/>
        <v>87.74</v>
      </c>
      <c r="DC6" s="36">
        <f t="shared" si="11"/>
        <v>87.91</v>
      </c>
      <c r="DD6" s="36">
        <f t="shared" si="11"/>
        <v>87.28</v>
      </c>
      <c r="DE6" s="36">
        <f t="shared" si="11"/>
        <v>87.41</v>
      </c>
      <c r="DF6" s="36">
        <f t="shared" si="11"/>
        <v>87.08</v>
      </c>
      <c r="DG6" s="35" t="str">
        <f>IF(DG7="","",IF(DG7="-","【-】","【"&amp;SUBSTITUTE(TEXT(DG7,"#,##0.00"),"-","△")&amp;"】"))</f>
        <v>【89.80】</v>
      </c>
      <c r="DH6" s="36">
        <f>IF(DH7="",NA(),DH7)</f>
        <v>43.88</v>
      </c>
      <c r="DI6" s="36">
        <f t="shared" ref="DI6:DQ6" si="12">IF(DI7="",NA(),DI7)</f>
        <v>45.54</v>
      </c>
      <c r="DJ6" s="36">
        <f t="shared" si="12"/>
        <v>45.94</v>
      </c>
      <c r="DK6" s="36">
        <f t="shared" si="12"/>
        <v>46.77</v>
      </c>
      <c r="DL6" s="36">
        <f t="shared" si="12"/>
        <v>47.6</v>
      </c>
      <c r="DM6" s="36">
        <f t="shared" si="12"/>
        <v>46.27</v>
      </c>
      <c r="DN6" s="36">
        <f t="shared" si="12"/>
        <v>46.88</v>
      </c>
      <c r="DO6" s="36">
        <f t="shared" si="12"/>
        <v>46.94</v>
      </c>
      <c r="DP6" s="36">
        <f t="shared" si="12"/>
        <v>47.62</v>
      </c>
      <c r="DQ6" s="36">
        <f t="shared" si="12"/>
        <v>48.55</v>
      </c>
      <c r="DR6" s="35" t="str">
        <f>IF(DR7="","",IF(DR7="-","【-】","【"&amp;SUBSTITUTE(TEXT(DR7,"#,##0.00"),"-","△")&amp;"】"))</f>
        <v>【49.59】</v>
      </c>
      <c r="DS6" s="36" t="str">
        <f>IF(DS7="",NA(),DS7)</f>
        <v>-</v>
      </c>
      <c r="DT6" s="36">
        <f t="shared" ref="DT6:EB6" si="13">IF(DT7="",NA(),DT7)</f>
        <v>20.65</v>
      </c>
      <c r="DU6" s="36">
        <f t="shared" si="13"/>
        <v>20.62</v>
      </c>
      <c r="DV6" s="36">
        <f t="shared" si="13"/>
        <v>19.829999999999998</v>
      </c>
      <c r="DW6" s="36">
        <f t="shared" si="13"/>
        <v>20.9</v>
      </c>
      <c r="DX6" s="36">
        <f t="shared" si="13"/>
        <v>10.93</v>
      </c>
      <c r="DY6" s="36">
        <f t="shared" si="13"/>
        <v>13.39</v>
      </c>
      <c r="DZ6" s="36">
        <f t="shared" si="13"/>
        <v>14.48</v>
      </c>
      <c r="EA6" s="36">
        <f t="shared" si="13"/>
        <v>16.27</v>
      </c>
      <c r="EB6" s="36">
        <f t="shared" si="13"/>
        <v>17.11</v>
      </c>
      <c r="EC6" s="35" t="str">
        <f>IF(EC7="","",IF(EC7="-","【-】","【"&amp;SUBSTITUTE(TEXT(EC7,"#,##0.00"),"-","△")&amp;"】"))</f>
        <v>【19.44】</v>
      </c>
      <c r="ED6" s="36" t="str">
        <f>IF(ED7="",NA(),ED7)</f>
        <v>-</v>
      </c>
      <c r="EE6" s="36">
        <f t="shared" ref="EE6:EM6" si="14">IF(EE7="",NA(),EE7)</f>
        <v>0.2</v>
      </c>
      <c r="EF6" s="36">
        <f t="shared" si="14"/>
        <v>0.59</v>
      </c>
      <c r="EG6" s="36">
        <f t="shared" si="14"/>
        <v>0.94</v>
      </c>
      <c r="EH6" s="36">
        <f t="shared" si="14"/>
        <v>1.01</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222151</v>
      </c>
      <c r="D7" s="38">
        <v>46</v>
      </c>
      <c r="E7" s="38">
        <v>1</v>
      </c>
      <c r="F7" s="38">
        <v>0</v>
      </c>
      <c r="G7" s="38">
        <v>1</v>
      </c>
      <c r="H7" s="38" t="s">
        <v>93</v>
      </c>
      <c r="I7" s="38" t="s">
        <v>94</v>
      </c>
      <c r="J7" s="38" t="s">
        <v>95</v>
      </c>
      <c r="K7" s="38" t="s">
        <v>96</v>
      </c>
      <c r="L7" s="38" t="s">
        <v>97</v>
      </c>
      <c r="M7" s="38" t="s">
        <v>98</v>
      </c>
      <c r="N7" s="39" t="s">
        <v>99</v>
      </c>
      <c r="O7" s="39">
        <v>91.86</v>
      </c>
      <c r="P7" s="39">
        <v>94.23</v>
      </c>
      <c r="Q7" s="39">
        <v>2320</v>
      </c>
      <c r="R7" s="39">
        <v>88252</v>
      </c>
      <c r="S7" s="39">
        <v>194.9</v>
      </c>
      <c r="T7" s="39">
        <v>452.81</v>
      </c>
      <c r="U7" s="39">
        <v>82624</v>
      </c>
      <c r="V7" s="39">
        <v>71.3</v>
      </c>
      <c r="W7" s="39">
        <v>1158.82</v>
      </c>
      <c r="X7" s="39">
        <v>132.08000000000001</v>
      </c>
      <c r="Y7" s="39">
        <v>133.61000000000001</v>
      </c>
      <c r="Z7" s="39">
        <v>138.38</v>
      </c>
      <c r="AA7" s="39">
        <v>137.4</v>
      </c>
      <c r="AB7" s="39">
        <v>137.94</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1117.6600000000001</v>
      </c>
      <c r="AU7" s="39">
        <v>1253.71</v>
      </c>
      <c r="AV7" s="39">
        <v>1372.02</v>
      </c>
      <c r="AW7" s="39">
        <v>1097.08</v>
      </c>
      <c r="AX7" s="39">
        <v>975.97</v>
      </c>
      <c r="AY7" s="39">
        <v>346.59</v>
      </c>
      <c r="AZ7" s="39">
        <v>357.82</v>
      </c>
      <c r="BA7" s="39">
        <v>355.5</v>
      </c>
      <c r="BB7" s="39">
        <v>349.83</v>
      </c>
      <c r="BC7" s="39">
        <v>360.86</v>
      </c>
      <c r="BD7" s="39">
        <v>264.97000000000003</v>
      </c>
      <c r="BE7" s="39">
        <v>99</v>
      </c>
      <c r="BF7" s="39">
        <v>88.55</v>
      </c>
      <c r="BG7" s="39">
        <v>76.33</v>
      </c>
      <c r="BH7" s="39">
        <v>63.44</v>
      </c>
      <c r="BI7" s="39">
        <v>53.74</v>
      </c>
      <c r="BJ7" s="39">
        <v>312.02999999999997</v>
      </c>
      <c r="BK7" s="39">
        <v>307.45999999999998</v>
      </c>
      <c r="BL7" s="39">
        <v>312.58</v>
      </c>
      <c r="BM7" s="39">
        <v>314.87</v>
      </c>
      <c r="BN7" s="39">
        <v>309.27999999999997</v>
      </c>
      <c r="BO7" s="39">
        <v>266.61</v>
      </c>
      <c r="BP7" s="39">
        <v>122.69</v>
      </c>
      <c r="BQ7" s="39">
        <v>124.91</v>
      </c>
      <c r="BR7" s="39">
        <v>125.51</v>
      </c>
      <c r="BS7" s="39">
        <v>130.46</v>
      </c>
      <c r="BT7" s="39">
        <v>130.66</v>
      </c>
      <c r="BU7" s="39">
        <v>105.71</v>
      </c>
      <c r="BV7" s="39">
        <v>106.01</v>
      </c>
      <c r="BW7" s="39">
        <v>104.57</v>
      </c>
      <c r="BX7" s="39">
        <v>103.54</v>
      </c>
      <c r="BY7" s="39">
        <v>103.32</v>
      </c>
      <c r="BZ7" s="39">
        <v>103.24</v>
      </c>
      <c r="CA7" s="39">
        <v>102.07</v>
      </c>
      <c r="CB7" s="39">
        <v>100.4</v>
      </c>
      <c r="CC7" s="39">
        <v>100.97</v>
      </c>
      <c r="CD7" s="39">
        <v>102.07</v>
      </c>
      <c r="CE7" s="39">
        <v>102.37</v>
      </c>
      <c r="CF7" s="39">
        <v>162.15</v>
      </c>
      <c r="CG7" s="39">
        <v>162.24</v>
      </c>
      <c r="CH7" s="39">
        <v>165.47</v>
      </c>
      <c r="CI7" s="39">
        <v>167.46</v>
      </c>
      <c r="CJ7" s="39">
        <v>168.56</v>
      </c>
      <c r="CK7" s="39">
        <v>168.38</v>
      </c>
      <c r="CL7" s="39">
        <v>75.05</v>
      </c>
      <c r="CM7" s="39">
        <v>75.09</v>
      </c>
      <c r="CN7" s="39">
        <v>75.8</v>
      </c>
      <c r="CO7" s="39">
        <v>74.900000000000006</v>
      </c>
      <c r="CP7" s="39">
        <v>73.77</v>
      </c>
      <c r="CQ7" s="39">
        <v>59.34</v>
      </c>
      <c r="CR7" s="39">
        <v>59.11</v>
      </c>
      <c r="CS7" s="39">
        <v>59.74</v>
      </c>
      <c r="CT7" s="39">
        <v>59.46</v>
      </c>
      <c r="CU7" s="39">
        <v>59.51</v>
      </c>
      <c r="CV7" s="39">
        <v>60</v>
      </c>
      <c r="CW7" s="39">
        <v>83.61</v>
      </c>
      <c r="CX7" s="39">
        <v>83.58</v>
      </c>
      <c r="CY7" s="39">
        <v>83.74</v>
      </c>
      <c r="CZ7" s="39">
        <v>83.97</v>
      </c>
      <c r="DA7" s="39">
        <v>84.2</v>
      </c>
      <c r="DB7" s="39">
        <v>87.74</v>
      </c>
      <c r="DC7" s="39">
        <v>87.91</v>
      </c>
      <c r="DD7" s="39">
        <v>87.28</v>
      </c>
      <c r="DE7" s="39">
        <v>87.41</v>
      </c>
      <c r="DF7" s="39">
        <v>87.08</v>
      </c>
      <c r="DG7" s="39">
        <v>89.8</v>
      </c>
      <c r="DH7" s="39">
        <v>43.88</v>
      </c>
      <c r="DI7" s="39">
        <v>45.54</v>
      </c>
      <c r="DJ7" s="39">
        <v>45.94</v>
      </c>
      <c r="DK7" s="39">
        <v>46.77</v>
      </c>
      <c r="DL7" s="39">
        <v>47.6</v>
      </c>
      <c r="DM7" s="39">
        <v>46.27</v>
      </c>
      <c r="DN7" s="39">
        <v>46.88</v>
      </c>
      <c r="DO7" s="39">
        <v>46.94</v>
      </c>
      <c r="DP7" s="39">
        <v>47.62</v>
      </c>
      <c r="DQ7" s="39">
        <v>48.55</v>
      </c>
      <c r="DR7" s="39">
        <v>49.59</v>
      </c>
      <c r="DS7" s="39" t="s">
        <v>99</v>
      </c>
      <c r="DT7" s="39">
        <v>20.65</v>
      </c>
      <c r="DU7" s="39">
        <v>20.62</v>
      </c>
      <c r="DV7" s="39">
        <v>19.829999999999998</v>
      </c>
      <c r="DW7" s="39">
        <v>20.9</v>
      </c>
      <c r="DX7" s="39">
        <v>10.93</v>
      </c>
      <c r="DY7" s="39">
        <v>13.39</v>
      </c>
      <c r="DZ7" s="39">
        <v>14.48</v>
      </c>
      <c r="EA7" s="39">
        <v>16.27</v>
      </c>
      <c r="EB7" s="39">
        <v>17.11</v>
      </c>
      <c r="EC7" s="39">
        <v>19.440000000000001</v>
      </c>
      <c r="ED7" s="39" t="s">
        <v>99</v>
      </c>
      <c r="EE7" s="39">
        <v>0.2</v>
      </c>
      <c r="EF7" s="39">
        <v>0.59</v>
      </c>
      <c r="EG7" s="39">
        <v>0.94</v>
      </c>
      <c r="EH7" s="39">
        <v>1.01</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橋本 健一郎</cp:lastModifiedBy>
  <cp:lastPrinted>2021-02-09T00:04:18Z</cp:lastPrinted>
  <dcterms:created xsi:type="dcterms:W3CDTF">2020-12-04T02:09:33Z</dcterms:created>
  <dcterms:modified xsi:type="dcterms:W3CDTF">2021-02-09T00:06:23Z</dcterms:modified>
  <cp:category/>
</cp:coreProperties>
</file>