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Gfsv01\課の共有\上水道課\共有\庁外報告\R2\公営企業に係る「経営比較分析表」の公表について　1月25日まで\"/>
    </mc:Choice>
  </mc:AlternateContent>
  <xr:revisionPtr revIDLastSave="0" documentId="13_ncr:1_{FD48CA91-1003-48AA-B723-45A57540E95F}" xr6:coauthVersionLast="45" xr6:coauthVersionMax="45" xr10:uidLastSave="{00000000-0000-0000-0000-000000000000}"/>
  <workbookProtection workbookAlgorithmName="SHA-512" workbookHashValue="zh5KaO8MJ+xuy1I0rsGr2bri4sSfHecTZzCd6YzH3HCYys5E5RCm+B2frEX2sQTFieeThpNSKEV9gw5rwhKx1A==" workbookSaltValue="HK4oD35DrWontlwUn6axeQ=="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<sst xmlns="http://schemas.openxmlformats.org/spreadsheetml/2006/main" count="234" uniqueCount="118">
  <si>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</si>
  <si>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</si>
  <si>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</si>
  <si>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</si>
  <si>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</si>
  <si>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</si>
  <si>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</si>
  <si>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</si>
  <si>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</si>
  <si>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</si>
  <si>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</si>
  <si>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</si>
  <si>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</si>
  <si>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</si>
  <si>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</si>
  <si>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</si>
  <si>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</si>
  <si>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</si>
  <si>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</si>
  <si>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</si>
  <si>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</si>
  <si>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</si>
  <si>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</si>
  <si>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</si>
  <si>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</si>
  <si>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</si>
  <si>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</si>
  <si>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</si>
  <si>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</si>
  <si>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</si>
  <si>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</si>
  <si>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</si>
  <si>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</si>
  <si>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</si>
  <si>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</si>
  <si>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</si>
  <si>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</si>
  <si>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</si>
  <si>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</si>
  <si>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</si>
  <si>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</si>
  <si>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</si>
  <si>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</si>
  <si>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</si>
  <si>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</si>
  <si>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</si>
  <si>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</si>
  <si>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</si>
  <si>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</si>
  <si>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</si>
  <si>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</si>
  <si>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</si>
  <si>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</si>
  <si>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</si>
  <si>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</si>
  <si>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</si>
  <si>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</si>
  <si>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</si>
  <si>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</si>
  <si>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</si>
  <si>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</si>
  <si>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</si>
  <si>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</si>
  <si>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</si>
  <si>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</si>
  <si>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</si>
  <si>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</si>
  <si>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</si>
  <si>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</si>
  <si>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</si>
  <si>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</si>
  <si>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</si>
  <si>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</si>
  <si>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</si>
  <si>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</si>
  <si>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</si>
  <si>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</si>
  <si>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</si>
  <si>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</si>
  <si>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</si>
  <si>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</si>
  <si>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</si>
  <si>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</si>
  <si>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</si>
  <si>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</si>
  <si>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</si>
  <si>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</si>
  <si>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</si>
  <si>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</si>
  <si>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</si>
  <si>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</si>
  <si>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</si>
  <si>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</si>
  <si>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</si>
  <si>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</si>
  <si>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</si>
  <si>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御殿場市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</si>
  <si>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</si>
  <si>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</si>
  <si>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</si>
  <si>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</si>
  <si>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</si>
  <si>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</si>
  <si>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</si>
  <si>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</si>
  <si>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</si>
  <si>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</si>
  <si>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</si>
  <si>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</si>
  <si>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</si>
  <si>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</si>
  <si>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</si>
  <si>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</si>
  <si>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</si>
  <si>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</si>
  <si>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当市の簡易水道事業については、維持管理に不足する金額を地元財産区で負担する仕組みになっているため、経営は健全で安定している。</t>
    <rPh sb="0" eb="1">
      <t>トウ</t>
    </rPh>
    <rPh sb="1" eb="2">
      <t>シ</t>
    </rPh>
    <rPh sb="3" eb="5">
      <t>カンイ</t>
    </rPh>
    <rPh sb="5" eb="7">
      <t>スイドウ</t>
    </rPh>
    <rPh sb="7" eb="9">
      <t>ジギョウ</t>
    </rPh>
    <rPh sb="15" eb="17">
      <t>イジ</t>
    </rPh>
    <rPh sb="17" eb="19">
      <t>カンリ</t>
    </rPh>
    <rPh sb="20" eb="22">
      <t>フソク</t>
    </rPh>
    <rPh sb="24" eb="26">
      <t>キンガク</t>
    </rPh>
    <rPh sb="27" eb="29">
      <t>ジモト</t>
    </rPh>
    <rPh sb="29" eb="31">
      <t>ザイサン</t>
    </rPh>
    <rPh sb="31" eb="32">
      <t>ク</t>
    </rPh>
    <rPh sb="33" eb="35">
      <t>フタン</t>
    </rPh>
    <rPh sb="37" eb="39">
      <t>シク</t>
    </rPh>
    <rPh sb="49" eb="51">
      <t>ケイエイ</t>
    </rPh>
    <rPh sb="52" eb="54">
      <t>ケンゼン</t>
    </rPh>
    <rPh sb="55" eb="57">
      <t>アンテイ</t>
    </rPh>
    <phoneticPr fontId="4"/>
  </si>
  <si>
    <t>類似団体平均値及び全国平均値に比べ、概ね良好指数であり、経営としては健全で安定している。
①収益的収支比率は毎年100%前後になっているが、これは給水地域の財産区を主体とする他会計が維持管理費等を負担しているためである。そのため、⑤
料金回収率が100%を下回っていても収益的収支は均衡している。④企業債残高対給水収益比率が0%であり企業債を発行しないのも同様の理由によるものである。ただし、①収益収支比率が令和元年度のみ100%を大きく超えているが、これは令和2年度から公営企業に移行し、打切決算を行ったためである。
⑥給水原価は、類似団体と比較して安価であり、推移は横ばいである。これは他団体より少ない費用で給水していることを示している。
⑦施設利用率については低い傾向にあるが、施設の規模は施設整備・維持管理費を負担している地元財産区の意向を重視したものである。令和2年度に経営戦略の策定及び認可の変更を行う予定であり、施設の効率的な運用について地元財産区と調整を進めている。
⑧有収率は類似団体に比較して良好である。今後も漏水調査や凍結破損対策を継続して行い有収率の向上に努めていきたい。</t>
    <rPh sb="0" eb="2">
      <t>ルイジ</t>
    </rPh>
    <rPh sb="2" eb="4">
      <t>ダンタイ</t>
    </rPh>
    <rPh sb="4" eb="7">
      <t>ヘイキンチ</t>
    </rPh>
    <rPh sb="7" eb="8">
      <t>オヨ</t>
    </rPh>
    <rPh sb="9" eb="11">
      <t>ゼンコク</t>
    </rPh>
    <rPh sb="11" eb="14">
      <t>ヘイキンチ</t>
    </rPh>
    <rPh sb="15" eb="16">
      <t>クラ</t>
    </rPh>
    <rPh sb="18" eb="19">
      <t>オオム</t>
    </rPh>
    <rPh sb="20" eb="22">
      <t>リョウコウ</t>
    </rPh>
    <rPh sb="22" eb="24">
      <t>シスウ</t>
    </rPh>
    <rPh sb="28" eb="30">
      <t>ケイエイ</t>
    </rPh>
    <rPh sb="34" eb="36">
      <t>ケンゼン</t>
    </rPh>
    <rPh sb="37" eb="39">
      <t>アンテイ</t>
    </rPh>
    <rPh sb="46" eb="48">
      <t>シュウエキ</t>
    </rPh>
    <rPh sb="48" eb="49">
      <t>テキ</t>
    </rPh>
    <rPh sb="49" eb="51">
      <t>シュウシ</t>
    </rPh>
    <rPh sb="51" eb="53">
      <t>ヒリツ</t>
    </rPh>
    <rPh sb="54" eb="56">
      <t>マイトシ</t>
    </rPh>
    <rPh sb="60" eb="62">
      <t>ゼンゴ</t>
    </rPh>
    <rPh sb="73" eb="75">
      <t>キュウスイ</t>
    </rPh>
    <rPh sb="75" eb="77">
      <t>チイキ</t>
    </rPh>
    <rPh sb="78" eb="80">
      <t>ザイサン</t>
    </rPh>
    <rPh sb="80" eb="81">
      <t>ク</t>
    </rPh>
    <rPh sb="82" eb="84">
      <t>シュタイ</t>
    </rPh>
    <rPh sb="87" eb="88">
      <t>タ</t>
    </rPh>
    <rPh sb="88" eb="90">
      <t>カイケイ</t>
    </rPh>
    <rPh sb="91" eb="93">
      <t>イジ</t>
    </rPh>
    <rPh sb="93" eb="96">
      <t>カンリヒ</t>
    </rPh>
    <rPh sb="96" eb="97">
      <t>トウ</t>
    </rPh>
    <rPh sb="98" eb="100">
      <t>フタン</t>
    </rPh>
    <rPh sb="117" eb="119">
      <t>リョウキン</t>
    </rPh>
    <rPh sb="119" eb="121">
      <t>カイシュウ</t>
    </rPh>
    <rPh sb="121" eb="122">
      <t>リツ</t>
    </rPh>
    <rPh sb="128" eb="130">
      <t>シタマワ</t>
    </rPh>
    <rPh sb="135" eb="138">
      <t>シュウエキテキ</t>
    </rPh>
    <rPh sb="138" eb="140">
      <t>シュウシ</t>
    </rPh>
    <rPh sb="141" eb="143">
      <t>キンコウ</t>
    </rPh>
    <rPh sb="149" eb="151">
      <t>キギョウ</t>
    </rPh>
    <rPh sb="151" eb="152">
      <t>サイ</t>
    </rPh>
    <rPh sb="152" eb="154">
      <t>ザンダカ</t>
    </rPh>
    <rPh sb="154" eb="155">
      <t>タイ</t>
    </rPh>
    <rPh sb="155" eb="157">
      <t>キュウスイ</t>
    </rPh>
    <rPh sb="157" eb="159">
      <t>シュウエキ</t>
    </rPh>
    <rPh sb="159" eb="161">
      <t>ヒリツ</t>
    </rPh>
    <rPh sb="167" eb="169">
      <t>キギョウ</t>
    </rPh>
    <rPh sb="169" eb="170">
      <t>サイ</t>
    </rPh>
    <rPh sb="171" eb="173">
      <t>ハッコウ</t>
    </rPh>
    <rPh sb="178" eb="180">
      <t>ドウヨウ</t>
    </rPh>
    <rPh sb="181" eb="183">
      <t>リユウ</t>
    </rPh>
    <rPh sb="197" eb="199">
      <t>シュウエキ</t>
    </rPh>
    <rPh sb="199" eb="201">
      <t>シュウシ</t>
    </rPh>
    <rPh sb="201" eb="203">
      <t>ヒリツ</t>
    </rPh>
    <rPh sb="204" eb="206">
      <t>レイワ</t>
    </rPh>
    <rPh sb="206" eb="207">
      <t>ガン</t>
    </rPh>
    <rPh sb="229" eb="231">
      <t>レイワ</t>
    </rPh>
    <rPh sb="261" eb="263">
      <t>キュウスイ</t>
    </rPh>
    <rPh sb="263" eb="265">
      <t>ゲンカ</t>
    </rPh>
    <rPh sb="267" eb="269">
      <t>ルイジ</t>
    </rPh>
    <rPh sb="269" eb="271">
      <t>ダンタイ</t>
    </rPh>
    <rPh sb="272" eb="274">
      <t>ヒカク</t>
    </rPh>
    <rPh sb="276" eb="278">
      <t>アンカ</t>
    </rPh>
    <rPh sb="282" eb="284">
      <t>スイイ</t>
    </rPh>
    <rPh sb="285" eb="286">
      <t>ヨコ</t>
    </rPh>
    <rPh sb="295" eb="296">
      <t>タ</t>
    </rPh>
    <rPh sb="296" eb="298">
      <t>ダンタイ</t>
    </rPh>
    <rPh sb="300" eb="301">
      <t>スク</t>
    </rPh>
    <rPh sb="303" eb="305">
      <t>ヒヨウ</t>
    </rPh>
    <rPh sb="306" eb="308">
      <t>キュウスイ</t>
    </rPh>
    <rPh sb="315" eb="316">
      <t>シメ</t>
    </rPh>
    <rPh sb="323" eb="325">
      <t>シセツ</t>
    </rPh>
    <rPh sb="325" eb="327">
      <t>リヨウ</t>
    </rPh>
    <rPh sb="327" eb="328">
      <t>リツ</t>
    </rPh>
    <rPh sb="333" eb="334">
      <t>ヒク</t>
    </rPh>
    <rPh sb="335" eb="337">
      <t>ケイコウ</t>
    </rPh>
    <rPh sb="342" eb="344">
      <t>シセツ</t>
    </rPh>
    <rPh sb="345" eb="347">
      <t>キボ</t>
    </rPh>
    <rPh sb="348" eb="350">
      <t>シセツ</t>
    </rPh>
    <rPh sb="350" eb="352">
      <t>セイビ</t>
    </rPh>
    <rPh sb="353" eb="355">
      <t>イジ</t>
    </rPh>
    <rPh sb="355" eb="358">
      <t>カンリヒ</t>
    </rPh>
    <rPh sb="359" eb="361">
      <t>フタン</t>
    </rPh>
    <rPh sb="365" eb="367">
      <t>ジモト</t>
    </rPh>
    <rPh sb="367" eb="369">
      <t>ザイサン</t>
    </rPh>
    <rPh sb="369" eb="370">
      <t>ク</t>
    </rPh>
    <rPh sb="371" eb="373">
      <t>イコウ</t>
    </rPh>
    <rPh sb="374" eb="376">
      <t>ジュウシ</t>
    </rPh>
    <rPh sb="384" eb="386">
      <t>レイワ</t>
    </rPh>
    <rPh sb="387" eb="389">
      <t>ネンド</t>
    </rPh>
    <rPh sb="390" eb="392">
      <t>ケイエイ</t>
    </rPh>
    <rPh sb="392" eb="394">
      <t>センリャク</t>
    </rPh>
    <rPh sb="395" eb="397">
      <t>サクテイ</t>
    </rPh>
    <rPh sb="397" eb="398">
      <t>オヨ</t>
    </rPh>
    <rPh sb="399" eb="401">
      <t>ニンカ</t>
    </rPh>
    <rPh sb="402" eb="404">
      <t>ヘンコウ</t>
    </rPh>
    <rPh sb="405" eb="406">
      <t>オコナ</t>
    </rPh>
    <rPh sb="407" eb="409">
      <t>ヨテイ</t>
    </rPh>
    <rPh sb="413" eb="415">
      <t>シセツ</t>
    </rPh>
    <rPh sb="416" eb="419">
      <t>コウリツテキ</t>
    </rPh>
    <rPh sb="420" eb="422">
      <t>ウンヨウ</t>
    </rPh>
    <rPh sb="426" eb="428">
      <t>ジモト</t>
    </rPh>
    <rPh sb="428" eb="430">
      <t>ザイサン</t>
    </rPh>
    <rPh sb="430" eb="431">
      <t>ク</t>
    </rPh>
    <rPh sb="432" eb="434">
      <t>チョウセイ</t>
    </rPh>
    <rPh sb="435" eb="436">
      <t>スス</t>
    </rPh>
    <rPh sb="443" eb="446">
      <t>ユウシュウリツ</t>
    </rPh>
    <rPh sb="447" eb="449">
      <t>ルイジ</t>
    </rPh>
    <rPh sb="449" eb="451">
      <t>ダンタイ</t>
    </rPh>
    <rPh sb="452" eb="454">
      <t>ヒカク</t>
    </rPh>
    <rPh sb="456" eb="458">
      <t>リョウコウ</t>
    </rPh>
    <rPh sb="462" eb="464">
      <t>コンゴ</t>
    </rPh>
    <rPh sb="465" eb="467">
      <t>ロウスイ</t>
    </rPh>
    <rPh sb="467" eb="469">
      <t>チョウサ</t>
    </rPh>
    <rPh sb="470" eb="472">
      <t>トウケツ</t>
    </rPh>
    <rPh sb="472" eb="474">
      <t>ハソン</t>
    </rPh>
    <rPh sb="474" eb="476">
      <t>タイサク</t>
    </rPh>
    <rPh sb="477" eb="479">
      <t>ケイゾク</t>
    </rPh>
    <rPh sb="481" eb="482">
      <t>オコナ</t>
    </rPh>
    <rPh sb="483" eb="486">
      <t>ユウシュウリツ</t>
    </rPh>
    <rPh sb="487" eb="489">
      <t>コウジョウ</t>
    </rPh>
    <rPh sb="490" eb="491">
      <t>ツト</t>
    </rPh>
    <phoneticPr fontId="4"/>
  </si>
  <si>
    <t>今年度については類似団体及び全国平均と比べ低い数値となったが、現在、第二東海自動車道関連等の簡易水道区域外における主要事業が立て込んでいる。今後数年程この状況は継続する予定であり、簡易水道事業の管路更新率は低い数値となることが見込まれる。今後もこれらの他事業と並行して、計画的に更新していくよう努める。
（補足）
③管路更新率のH27年度の当該値が表示されていませんが、正しくは0.26%です。</t>
    <rPh sb="0" eb="3">
      <t>コンネンド</t>
    </rPh>
    <rPh sb="8" eb="10">
      <t>ルイジ</t>
    </rPh>
    <rPh sb="10" eb="12">
      <t>ダンタイ</t>
    </rPh>
    <rPh sb="12" eb="13">
      <t>オヨ</t>
    </rPh>
    <rPh sb="14" eb="16">
      <t>ゼンコク</t>
    </rPh>
    <rPh sb="16" eb="18">
      <t>ヘイキン</t>
    </rPh>
    <rPh sb="19" eb="20">
      <t>クラ</t>
    </rPh>
    <rPh sb="21" eb="22">
      <t>ヒク</t>
    </rPh>
    <rPh sb="23" eb="25">
      <t>スウチ</t>
    </rPh>
    <rPh sb="31" eb="33">
      <t>ゲンザイ</t>
    </rPh>
    <rPh sb="34" eb="35">
      <t>ダイ</t>
    </rPh>
    <rPh sb="35" eb="36">
      <t>ニ</t>
    </rPh>
    <rPh sb="36" eb="38">
      <t>トウカイ</t>
    </rPh>
    <rPh sb="38" eb="41">
      <t>ジドウシャ</t>
    </rPh>
    <rPh sb="41" eb="42">
      <t>ドウ</t>
    </rPh>
    <rPh sb="42" eb="44">
      <t>カンレン</t>
    </rPh>
    <rPh sb="44" eb="45">
      <t>トウ</t>
    </rPh>
    <rPh sb="46" eb="48">
      <t>カンイ</t>
    </rPh>
    <rPh sb="48" eb="50">
      <t>スイドウ</t>
    </rPh>
    <rPh sb="50" eb="52">
      <t>クイキ</t>
    </rPh>
    <rPh sb="52" eb="53">
      <t>ガイ</t>
    </rPh>
    <rPh sb="57" eb="59">
      <t>シュヨウ</t>
    </rPh>
    <rPh sb="59" eb="61">
      <t>ジギョウ</t>
    </rPh>
    <rPh sb="62" eb="63">
      <t>タ</t>
    </rPh>
    <rPh sb="64" eb="65">
      <t>コ</t>
    </rPh>
    <rPh sb="70" eb="72">
      <t>コンゴ</t>
    </rPh>
    <rPh sb="72" eb="75">
      <t>スウネンホド</t>
    </rPh>
    <rPh sb="77" eb="79">
      <t>ジョウキョウ</t>
    </rPh>
    <rPh sb="80" eb="82">
      <t>ケイゾク</t>
    </rPh>
    <rPh sb="84" eb="86">
      <t>ヨテイ</t>
    </rPh>
    <rPh sb="90" eb="92">
      <t>カンイ</t>
    </rPh>
    <rPh sb="92" eb="94">
      <t>スイドウ</t>
    </rPh>
    <rPh sb="94" eb="96">
      <t>ジギョウ</t>
    </rPh>
    <rPh sb="97" eb="99">
      <t>カンロ</t>
    </rPh>
    <rPh sb="99" eb="101">
      <t>コウシン</t>
    </rPh>
    <rPh sb="101" eb="102">
      <t>リツ</t>
    </rPh>
    <rPh sb="103" eb="104">
      <t>ヒク</t>
    </rPh>
    <rPh sb="105" eb="107">
      <t>スウチ</t>
    </rPh>
    <rPh sb="113" eb="115">
      <t>ミコ</t>
    </rPh>
    <rPh sb="119" eb="121">
      <t>コンゴ</t>
    </rPh>
    <rPh sb="126" eb="127">
      <t>タ</t>
    </rPh>
    <rPh sb="127" eb="129">
      <t>ジギョウ</t>
    </rPh>
    <rPh sb="130" eb="132">
      <t>ヘイコウ</t>
    </rPh>
    <rPh sb="135" eb="138">
      <t>ケイカクテキ</t>
    </rPh>
    <rPh sb="139" eb="141">
      <t>コウシン</t>
    </rPh>
    <rPh sb="147" eb="148">
      <t>ツト</t>
    </rPh>
    <rPh sb="154" eb="156">
      <t>ホソク</t>
    </rPh>
    <rPh sb="159" eb="161">
      <t>カンロ</t>
    </rPh>
    <rPh sb="161" eb="163">
      <t>コウシン</t>
    </rPh>
    <rPh sb="163" eb="164">
      <t>リツ</t>
    </rPh>
    <rPh sb="168" eb="170">
      <t>ネンド</t>
    </rPh>
    <rPh sb="171" eb="173">
      <t>トウガイ</t>
    </rPh>
    <rPh sb="173" eb="174">
      <t>アタイ</t>
    </rPh>
    <rPh sb="175" eb="177">
      <t>ヒョウジ</t>
    </rPh>
    <rPh sb="186" eb="187">
      <t>タダ</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</si>
</sst>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0.19</c:v>
                </c:pt>
                <c:pt idx="2">
                  <c:v>0.72</c:v>
                </c:pt>
                <c:pt idx="3">
                  <c:v>0.39</c:v>
                </c:pt>
                <c:pt idx="4">
                  <c:v>0.11</c:v>
                </c:pt>
              </c:numCache>
            </c:numRef>
          </c:val>
          <c:extLst>
            <c:ext xmlns:c16="http://schemas.microsoft.com/office/drawing/2014/chart" uri="{C3380CC4-5D6E-409C-BE32-E72D297353CC}">
              <c16:uniqueId val="{00000000-4ED2-4F1E-B7F1-501A49CC8F6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0.56999999999999995</c:v>
                </c:pt>
                <c:pt idx="3">
                  <c:v>0.62</c:v>
                </c:pt>
                <c:pt idx="4">
                  <c:v>0.39</c:v>
                </c:pt>
              </c:numCache>
            </c:numRef>
          </c:val>
          <c:smooth val="0"/>
          <c:extLst>
            <c:ext xmlns:c16="http://schemas.microsoft.com/office/drawing/2014/chart" uri="{C3380CC4-5D6E-409C-BE32-E72D297353CC}">
              <c16:uniqueId val="{00000001-4ED2-4F1E-B7F1-501A49CC8F6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34.299999999999997</c:v>
                </c:pt>
                <c:pt idx="1">
                  <c:v>34.65</c:v>
                </c:pt>
                <c:pt idx="2">
                  <c:v>34.64</c:v>
                </c:pt>
                <c:pt idx="3">
                  <c:v>33.99</c:v>
                </c:pt>
                <c:pt idx="4">
                  <c:v>34.39</c:v>
                </c:pt>
              </c:numCache>
            </c:numRef>
          </c:val>
          <c:extLst>
            <c:ext xmlns:c16="http://schemas.microsoft.com/office/drawing/2014/chart" uri="{C3380CC4-5D6E-409C-BE32-E72D297353CC}">
              <c16:uniqueId val="{00000000-317C-4509-B587-7A2CA8D42C2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47.95</c:v>
                </c:pt>
                <c:pt idx="3">
                  <c:v>48.26</c:v>
                </c:pt>
                <c:pt idx="4">
                  <c:v>48.01</c:v>
                </c:pt>
              </c:numCache>
            </c:numRef>
          </c:val>
          <c:smooth val="0"/>
          <c:extLst>
            <c:ext xmlns:c16="http://schemas.microsoft.com/office/drawing/2014/chart" uri="{C3380CC4-5D6E-409C-BE32-E72D297353CC}">
              <c16:uniqueId val="{00000001-317C-4509-B587-7A2CA8D42C2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89.46</c:v>
                </c:pt>
                <c:pt idx="1">
                  <c:v>88.75</c:v>
                </c:pt>
                <c:pt idx="2">
                  <c:v>86.66</c:v>
                </c:pt>
                <c:pt idx="3">
                  <c:v>87.84</c:v>
                </c:pt>
                <c:pt idx="4">
                  <c:v>84</c:v>
                </c:pt>
              </c:numCache>
            </c:numRef>
          </c:val>
          <c:extLst>
            <c:ext xmlns:c16="http://schemas.microsoft.com/office/drawing/2014/chart" uri="{C3380CC4-5D6E-409C-BE32-E72D297353CC}">
              <c16:uniqueId val="{00000000-E9D3-4991-9DB1-9493B377CD7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74.900000000000006</c:v>
                </c:pt>
                <c:pt idx="3">
                  <c:v>72.72</c:v>
                </c:pt>
                <c:pt idx="4">
                  <c:v>72.75</c:v>
                </c:pt>
              </c:numCache>
            </c:numRef>
          </c:val>
          <c:smooth val="0"/>
          <c:extLst>
            <c:ext xmlns:c16="http://schemas.microsoft.com/office/drawing/2014/chart" uri="{C3380CC4-5D6E-409C-BE32-E72D297353CC}">
              <c16:uniqueId val="{00000001-E9D3-4991-9DB1-9493B377CD7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99.99</c:v>
                </c:pt>
                <c:pt idx="1">
                  <c:v>99.87</c:v>
                </c:pt>
                <c:pt idx="2">
                  <c:v>100.09</c:v>
                </c:pt>
                <c:pt idx="3">
                  <c:v>99.95</c:v>
                </c:pt>
                <c:pt idx="4">
                  <c:v>163.95</c:v>
                </c:pt>
              </c:numCache>
            </c:numRef>
          </c:val>
          <c:extLst>
            <c:ext xmlns:c16="http://schemas.microsoft.com/office/drawing/2014/chart" uri="{C3380CC4-5D6E-409C-BE32-E72D297353CC}">
              <c16:uniqueId val="{00000000-98EB-4890-B851-B14BBD72268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74.05</c:v>
                </c:pt>
                <c:pt idx="3">
                  <c:v>73.25</c:v>
                </c:pt>
                <c:pt idx="4">
                  <c:v>75.06</c:v>
                </c:pt>
              </c:numCache>
            </c:numRef>
          </c:val>
          <c:smooth val="0"/>
          <c:extLst>
            <c:ext xmlns:c16="http://schemas.microsoft.com/office/drawing/2014/chart" uri="{C3380CC4-5D6E-409C-BE32-E72D297353CC}">
              <c16:uniqueId val="{00000001-98EB-4890-B851-B14BBD72268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FD-473C-A357-0525004D61D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FD-473C-A357-0525004D61D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F3-4D61-BF56-F71238EA0FE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F3-4D61-BF56-F71238EA0FE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63-47F2-A9D5-62F31365DD6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63-47F2-A9D5-62F31365DD6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91-410B-B0A9-7AC4EA283C5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91-410B-B0A9-7AC4EA283C5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13-4391-842E-368AFA351BA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1302.33</c:v>
                </c:pt>
                <c:pt idx="3">
                  <c:v>1274.21</c:v>
                </c:pt>
                <c:pt idx="4">
                  <c:v>1183.92</c:v>
                </c:pt>
              </c:numCache>
            </c:numRef>
          </c:val>
          <c:smooth val="0"/>
          <c:extLst>
            <c:ext xmlns:c16="http://schemas.microsoft.com/office/drawing/2014/chart" uri="{C3380CC4-5D6E-409C-BE32-E72D297353CC}">
              <c16:uniqueId val="{00000001-0713-4391-842E-368AFA351BA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80.34</c:v>
                </c:pt>
                <c:pt idx="1">
                  <c:v>70.209999999999994</c:v>
                </c:pt>
                <c:pt idx="2">
                  <c:v>58</c:v>
                </c:pt>
                <c:pt idx="3">
                  <c:v>65.2</c:v>
                </c:pt>
                <c:pt idx="4">
                  <c:v>88.67</c:v>
                </c:pt>
              </c:numCache>
            </c:numRef>
          </c:val>
          <c:extLst>
            <c:ext xmlns:c16="http://schemas.microsoft.com/office/drawing/2014/chart" uri="{C3380CC4-5D6E-409C-BE32-E72D297353CC}">
              <c16:uniqueId val="{00000000-8040-412A-AADB-53F11F6B35E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40.89</c:v>
                </c:pt>
                <c:pt idx="3">
                  <c:v>41.25</c:v>
                </c:pt>
                <c:pt idx="4">
                  <c:v>42.5</c:v>
                </c:pt>
              </c:numCache>
            </c:numRef>
          </c:val>
          <c:smooth val="0"/>
          <c:extLst>
            <c:ext xmlns:c16="http://schemas.microsoft.com/office/drawing/2014/chart" uri="{C3380CC4-5D6E-409C-BE32-E72D297353CC}">
              <c16:uniqueId val="{00000001-8040-412A-AADB-53F11F6B35E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128.66</c:v>
                </c:pt>
                <c:pt idx="1">
                  <c:v>148.93</c:v>
                </c:pt>
                <c:pt idx="2">
                  <c:v>178.57</c:v>
                </c:pt>
                <c:pt idx="3">
                  <c:v>160.49</c:v>
                </c:pt>
                <c:pt idx="4">
                  <c:v>115.9</c:v>
                </c:pt>
              </c:numCache>
            </c:numRef>
          </c:val>
          <c:extLst>
            <c:ext xmlns:c16="http://schemas.microsoft.com/office/drawing/2014/chart" uri="{C3380CC4-5D6E-409C-BE32-E72D297353CC}">
              <c16:uniqueId val="{00000000-3300-4FC1-B196-02A57887271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383.2</c:v>
                </c:pt>
                <c:pt idx="3">
                  <c:v>383.25</c:v>
                </c:pt>
                <c:pt idx="4">
                  <c:v>377.72</c:v>
                </c:pt>
              </c:numCache>
            </c:numRef>
          </c:val>
          <c:smooth val="0"/>
          <c:extLst>
            <c:ext xmlns:c16="http://schemas.microsoft.com/office/drawing/2014/chart" uri="{C3380CC4-5D6E-409C-BE32-E72D297353CC}">
              <c16:uniqueId val="{00000001-3300-4FC1-B196-02A57887271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静岡県　御殿場市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88252</v>
      </c>
      <c r="AM8" s="51"/>
      <c r="AN8" s="51"/>
      <c r="AO8" s="51"/>
      <c r="AP8" s="51"/>
      <c r="AQ8" s="51"/>
      <c r="AR8" s="51"/>
      <c r="AS8" s="51"/>
      <c r="AT8" s="47">
        <f>データ!$S$6</f>
        <v>194.9</v>
      </c>
      <c r="AU8" s="47"/>
      <c r="AV8" s="47"/>
      <c r="AW8" s="47"/>
      <c r="AX8" s="47"/>
      <c r="AY8" s="47"/>
      <c r="AZ8" s="47"/>
      <c r="BA8" s="47"/>
      <c r="BB8" s="47">
        <f>データ!$T$6</f>
        <v>452.81</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2.1800000000000002</v>
      </c>
      <c r="Q10" s="47"/>
      <c r="R10" s="47"/>
      <c r="S10" s="47"/>
      <c r="T10" s="47"/>
      <c r="U10" s="47"/>
      <c r="V10" s="47"/>
      <c r="W10" s="51">
        <f>データ!$Q$6</f>
        <v>1620</v>
      </c>
      <c r="X10" s="51"/>
      <c r="Y10" s="51"/>
      <c r="Z10" s="51"/>
      <c r="AA10" s="51"/>
      <c r="AB10" s="51"/>
      <c r="AC10" s="51"/>
      <c r="AD10" s="2"/>
      <c r="AE10" s="2"/>
      <c r="AF10" s="2"/>
      <c r="AG10" s="2"/>
      <c r="AH10" s="2"/>
      <c r="AI10" s="2"/>
      <c r="AJ10" s="2"/>
      <c r="AK10" s="2"/>
      <c r="AL10" s="51">
        <f>データ!$U$6</f>
        <v>1912</v>
      </c>
      <c r="AM10" s="51"/>
      <c r="AN10" s="51"/>
      <c r="AO10" s="51"/>
      <c r="AP10" s="51"/>
      <c r="AQ10" s="51"/>
      <c r="AR10" s="51"/>
      <c r="AS10" s="51"/>
      <c r="AT10" s="47">
        <f>データ!$V$6</f>
        <v>1.6</v>
      </c>
      <c r="AU10" s="47"/>
      <c r="AV10" s="47"/>
      <c r="AW10" s="47"/>
      <c r="AX10" s="47"/>
      <c r="AY10" s="47"/>
      <c r="AZ10" s="47"/>
      <c r="BA10" s="47"/>
      <c r="BB10" s="47">
        <f>データ!$W$6</f>
        <v>1195</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117</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42</v>
      </c>
      <c r="O85" s="27" t="str">
        <f>データ!EN6</f>
        <v>【0.56】</v>
      </c>
    </row>
  </sheetData>
  <sheetProtection algorithmName="SHA-512" hashValue="QoaLu5jbndEpo5r55icHrufzrj9lFhnetl4qLjVIIk9KmYKTMnFc2hV/PfAcb+qNYhU9vUVyqPUBsbevtrHQ6g==" saltValue="fLa8QriDiH3VTrYzw3+A9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222151</v>
      </c>
      <c r="D6" s="34">
        <f t="shared" si="3"/>
        <v>47</v>
      </c>
      <c r="E6" s="34">
        <f t="shared" si="3"/>
        <v>1</v>
      </c>
      <c r="F6" s="34">
        <f t="shared" si="3"/>
        <v>0</v>
      </c>
      <c r="G6" s="34">
        <f t="shared" si="3"/>
        <v>0</v>
      </c>
      <c r="H6" s="34" t="str">
        <f t="shared" si="3"/>
        <v>静岡県　御殿場市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2.1800000000000002</v>
      </c>
      <c r="Q6" s="35">
        <f t="shared" si="3"/>
        <v>1620</v>
      </c>
      <c r="R6" s="35">
        <f t="shared" si="3"/>
        <v>88252</v>
      </c>
      <c r="S6" s="35">
        <f t="shared" si="3"/>
        <v>194.9</v>
      </c>
      <c r="T6" s="35">
        <f t="shared" si="3"/>
        <v>452.81</v>
      </c>
      <c r="U6" s="35">
        <f t="shared" si="3"/>
        <v>1912</v>
      </c>
      <c r="V6" s="35">
        <f t="shared" si="3"/>
        <v>1.6</v>
      </c>
      <c r="W6" s="35">
        <f t="shared" si="3"/>
        <v>1195</v>
      </c>
      <c r="X6" s="36">
        <f>IF(X7="",NA(),X7)</f>
        <v>99.99</v>
      </c>
      <c r="Y6" s="36">
        <f t="shared" ref="Y6:AG6" si="4">IF(Y7="",NA(),Y7)</f>
        <v>99.87</v>
      </c>
      <c r="Z6" s="36">
        <f t="shared" si="4"/>
        <v>100.09</v>
      </c>
      <c r="AA6" s="36">
        <f t="shared" si="4"/>
        <v>99.95</v>
      </c>
      <c r="AB6" s="36">
        <f t="shared" si="4"/>
        <v>163.95</v>
      </c>
      <c r="AC6" s="36">
        <f t="shared" si="4"/>
        <v>76.27</v>
      </c>
      <c r="AD6" s="36">
        <f t="shared" si="4"/>
        <v>77.56</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1134.67</v>
      </c>
      <c r="BK6" s="36">
        <f t="shared" si="7"/>
        <v>1144.79</v>
      </c>
      <c r="BL6" s="36">
        <f t="shared" si="7"/>
        <v>1302.33</v>
      </c>
      <c r="BM6" s="36">
        <f t="shared" si="7"/>
        <v>1274.21</v>
      </c>
      <c r="BN6" s="36">
        <f t="shared" si="7"/>
        <v>1183.92</v>
      </c>
      <c r="BO6" s="35" t="str">
        <f>IF(BO7="","",IF(BO7="-","【-】","【"&amp;SUBSTITUTE(TEXT(BO7,"#,##0.00"),"-","△")&amp;"】"))</f>
        <v>【1,084.05】</v>
      </c>
      <c r="BP6" s="36">
        <f>IF(BP7="",NA(),BP7)</f>
        <v>80.34</v>
      </c>
      <c r="BQ6" s="36">
        <f t="shared" ref="BQ6:BY6" si="8">IF(BQ7="",NA(),BQ7)</f>
        <v>70.209999999999994</v>
      </c>
      <c r="BR6" s="36">
        <f t="shared" si="8"/>
        <v>58</v>
      </c>
      <c r="BS6" s="36">
        <f t="shared" si="8"/>
        <v>65.2</v>
      </c>
      <c r="BT6" s="36">
        <f t="shared" si="8"/>
        <v>88.67</v>
      </c>
      <c r="BU6" s="36">
        <f t="shared" si="8"/>
        <v>40.6</v>
      </c>
      <c r="BV6" s="36">
        <f t="shared" si="8"/>
        <v>56.04</v>
      </c>
      <c r="BW6" s="36">
        <f t="shared" si="8"/>
        <v>40.89</v>
      </c>
      <c r="BX6" s="36">
        <f t="shared" si="8"/>
        <v>41.25</v>
      </c>
      <c r="BY6" s="36">
        <f t="shared" si="8"/>
        <v>42.5</v>
      </c>
      <c r="BZ6" s="35" t="str">
        <f>IF(BZ7="","",IF(BZ7="-","【-】","【"&amp;SUBSTITUTE(TEXT(BZ7,"#,##0.00"),"-","△")&amp;"】"))</f>
        <v>【53.46】</v>
      </c>
      <c r="CA6" s="36">
        <f>IF(CA7="",NA(),CA7)</f>
        <v>128.66</v>
      </c>
      <c r="CB6" s="36">
        <f t="shared" ref="CB6:CJ6" si="9">IF(CB7="",NA(),CB7)</f>
        <v>148.93</v>
      </c>
      <c r="CC6" s="36">
        <f t="shared" si="9"/>
        <v>178.57</v>
      </c>
      <c r="CD6" s="36">
        <f t="shared" si="9"/>
        <v>160.49</v>
      </c>
      <c r="CE6" s="36">
        <f t="shared" si="9"/>
        <v>115.9</v>
      </c>
      <c r="CF6" s="36">
        <f t="shared" si="9"/>
        <v>440.03</v>
      </c>
      <c r="CG6" s="36">
        <f t="shared" si="9"/>
        <v>304.35000000000002</v>
      </c>
      <c r="CH6" s="36">
        <f t="shared" si="9"/>
        <v>383.2</v>
      </c>
      <c r="CI6" s="36">
        <f t="shared" si="9"/>
        <v>383.25</v>
      </c>
      <c r="CJ6" s="36">
        <f t="shared" si="9"/>
        <v>377.72</v>
      </c>
      <c r="CK6" s="35" t="str">
        <f>IF(CK7="","",IF(CK7="-","【-】","【"&amp;SUBSTITUTE(TEXT(CK7,"#,##0.00"),"-","△")&amp;"】"))</f>
        <v>【300.47】</v>
      </c>
      <c r="CL6" s="36">
        <f>IF(CL7="",NA(),CL7)</f>
        <v>34.299999999999997</v>
      </c>
      <c r="CM6" s="36">
        <f t="shared" ref="CM6:CU6" si="10">IF(CM7="",NA(),CM7)</f>
        <v>34.65</v>
      </c>
      <c r="CN6" s="36">
        <f t="shared" si="10"/>
        <v>34.64</v>
      </c>
      <c r="CO6" s="36">
        <f t="shared" si="10"/>
        <v>33.99</v>
      </c>
      <c r="CP6" s="36">
        <f t="shared" si="10"/>
        <v>34.39</v>
      </c>
      <c r="CQ6" s="36">
        <f t="shared" si="10"/>
        <v>57.29</v>
      </c>
      <c r="CR6" s="36">
        <f t="shared" si="10"/>
        <v>55.9</v>
      </c>
      <c r="CS6" s="36">
        <f t="shared" si="10"/>
        <v>47.95</v>
      </c>
      <c r="CT6" s="36">
        <f t="shared" si="10"/>
        <v>48.26</v>
      </c>
      <c r="CU6" s="36">
        <f t="shared" si="10"/>
        <v>48.01</v>
      </c>
      <c r="CV6" s="35" t="str">
        <f>IF(CV7="","",IF(CV7="-","【-】","【"&amp;SUBSTITUTE(TEXT(CV7,"#,##0.00"),"-","△")&amp;"】"))</f>
        <v>【54.90】</v>
      </c>
      <c r="CW6" s="36">
        <f>IF(CW7="",NA(),CW7)</f>
        <v>89.46</v>
      </c>
      <c r="CX6" s="36">
        <f t="shared" ref="CX6:DF6" si="11">IF(CX7="",NA(),CX7)</f>
        <v>88.75</v>
      </c>
      <c r="CY6" s="36">
        <f t="shared" si="11"/>
        <v>86.66</v>
      </c>
      <c r="CZ6" s="36">
        <f t="shared" si="11"/>
        <v>87.84</v>
      </c>
      <c r="DA6" s="36">
        <f t="shared" si="11"/>
        <v>84</v>
      </c>
      <c r="DB6" s="36">
        <f t="shared" si="11"/>
        <v>73.69</v>
      </c>
      <c r="DC6" s="36">
        <f t="shared" si="11"/>
        <v>73.28</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t="str">
        <f>IF(ED7="",NA(),ED7)</f>
        <v>-</v>
      </c>
      <c r="EE6" s="36">
        <f t="shared" ref="EE6:EM6" si="14">IF(EE7="",NA(),EE7)</f>
        <v>0.19</v>
      </c>
      <c r="EF6" s="36">
        <f t="shared" si="14"/>
        <v>0.72</v>
      </c>
      <c r="EG6" s="36">
        <f t="shared" si="14"/>
        <v>0.39</v>
      </c>
      <c r="EH6" s="36">
        <f t="shared" si="14"/>
        <v>0.11</v>
      </c>
      <c r="EI6" s="36">
        <f t="shared" si="14"/>
        <v>0.65</v>
      </c>
      <c r="EJ6" s="36">
        <f t="shared" si="14"/>
        <v>0.53</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222151</v>
      </c>
      <c r="D7" s="38">
        <v>47</v>
      </c>
      <c r="E7" s="38">
        <v>1</v>
      </c>
      <c r="F7" s="38">
        <v>0</v>
      </c>
      <c r="G7" s="38">
        <v>0</v>
      </c>
      <c r="H7" s="38" t="s">
        <v>96</v>
      </c>
      <c r="I7" s="38" t="s">
        <v>97</v>
      </c>
      <c r="J7" s="38" t="s">
        <v>98</v>
      </c>
      <c r="K7" s="38" t="s">
        <v>99</v>
      </c>
      <c r="L7" s="38" t="s">
        <v>100</v>
      </c>
      <c r="M7" s="38" t="s">
        <v>101</v>
      </c>
      <c r="N7" s="39" t="s">
        <v>102</v>
      </c>
      <c r="O7" s="39" t="s">
        <v>103</v>
      </c>
      <c r="P7" s="39">
        <v>2.1800000000000002</v>
      </c>
      <c r="Q7" s="39">
        <v>1620</v>
      </c>
      <c r="R7" s="39">
        <v>88252</v>
      </c>
      <c r="S7" s="39">
        <v>194.9</v>
      </c>
      <c r="T7" s="39">
        <v>452.81</v>
      </c>
      <c r="U7" s="39">
        <v>1912</v>
      </c>
      <c r="V7" s="39">
        <v>1.6</v>
      </c>
      <c r="W7" s="39">
        <v>1195</v>
      </c>
      <c r="X7" s="39">
        <v>99.99</v>
      </c>
      <c r="Y7" s="39">
        <v>99.87</v>
      </c>
      <c r="Z7" s="39">
        <v>100.09</v>
      </c>
      <c r="AA7" s="39">
        <v>99.95</v>
      </c>
      <c r="AB7" s="39">
        <v>163.95</v>
      </c>
      <c r="AC7" s="39">
        <v>76.27</v>
      </c>
      <c r="AD7" s="39">
        <v>77.56</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1134.67</v>
      </c>
      <c r="BK7" s="39">
        <v>1144.79</v>
      </c>
      <c r="BL7" s="39">
        <v>1302.33</v>
      </c>
      <c r="BM7" s="39">
        <v>1274.21</v>
      </c>
      <c r="BN7" s="39">
        <v>1183.92</v>
      </c>
      <c r="BO7" s="39">
        <v>1084.05</v>
      </c>
      <c r="BP7" s="39">
        <v>80.34</v>
      </c>
      <c r="BQ7" s="39">
        <v>70.209999999999994</v>
      </c>
      <c r="BR7" s="39">
        <v>58</v>
      </c>
      <c r="BS7" s="39">
        <v>65.2</v>
      </c>
      <c r="BT7" s="39">
        <v>88.67</v>
      </c>
      <c r="BU7" s="39">
        <v>40.6</v>
      </c>
      <c r="BV7" s="39">
        <v>56.04</v>
      </c>
      <c r="BW7" s="39">
        <v>40.89</v>
      </c>
      <c r="BX7" s="39">
        <v>41.25</v>
      </c>
      <c r="BY7" s="39">
        <v>42.5</v>
      </c>
      <c r="BZ7" s="39">
        <v>53.46</v>
      </c>
      <c r="CA7" s="39">
        <v>128.66</v>
      </c>
      <c r="CB7" s="39">
        <v>148.93</v>
      </c>
      <c r="CC7" s="39">
        <v>178.57</v>
      </c>
      <c r="CD7" s="39">
        <v>160.49</v>
      </c>
      <c r="CE7" s="39">
        <v>115.9</v>
      </c>
      <c r="CF7" s="39">
        <v>440.03</v>
      </c>
      <c r="CG7" s="39">
        <v>304.35000000000002</v>
      </c>
      <c r="CH7" s="39">
        <v>383.2</v>
      </c>
      <c r="CI7" s="39">
        <v>383.25</v>
      </c>
      <c r="CJ7" s="39">
        <v>377.72</v>
      </c>
      <c r="CK7" s="39">
        <v>300.47000000000003</v>
      </c>
      <c r="CL7" s="39">
        <v>34.299999999999997</v>
      </c>
      <c r="CM7" s="39">
        <v>34.65</v>
      </c>
      <c r="CN7" s="39">
        <v>34.64</v>
      </c>
      <c r="CO7" s="39">
        <v>33.99</v>
      </c>
      <c r="CP7" s="39">
        <v>34.39</v>
      </c>
      <c r="CQ7" s="39">
        <v>57.29</v>
      </c>
      <c r="CR7" s="39">
        <v>55.9</v>
      </c>
      <c r="CS7" s="39">
        <v>47.95</v>
      </c>
      <c r="CT7" s="39">
        <v>48.26</v>
      </c>
      <c r="CU7" s="39">
        <v>48.01</v>
      </c>
      <c r="CV7" s="39">
        <v>54.9</v>
      </c>
      <c r="CW7" s="39">
        <v>89.46</v>
      </c>
      <c r="CX7" s="39">
        <v>88.75</v>
      </c>
      <c r="CY7" s="39">
        <v>86.66</v>
      </c>
      <c r="CZ7" s="39">
        <v>87.84</v>
      </c>
      <c r="DA7" s="39">
        <v>84</v>
      </c>
      <c r="DB7" s="39">
        <v>73.69</v>
      </c>
      <c r="DC7" s="39">
        <v>73.28</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t="s">
        <v>102</v>
      </c>
      <c r="EE7" s="39">
        <v>0.19</v>
      </c>
      <c r="EF7" s="39">
        <v>0.72</v>
      </c>
      <c r="EG7" s="39">
        <v>0.39</v>
      </c>
      <c r="EH7" s="39">
        <v>0.11</v>
      </c>
      <c r="EI7" s="39">
        <v>0.65</v>
      </c>
      <c r="EJ7" s="39">
        <v>0.53</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111</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岩田 恭平</cp:lastModifiedBy>
  <cp:lastPrinted>2021-01-14T00:07:07Z</cp:lastPrinted>
  <dcterms:created xsi:type="dcterms:W3CDTF">2020-12-04T02:21:03Z</dcterms:created>
  <dcterms:modified xsi:type="dcterms:W3CDTF">2021-01-14T00:08:01Z</dcterms:modified>
  <cp:category/>
</cp:coreProperties>
</file>