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財政課\LANHD026 退避\調査回答 ◆\Ｒ２ 調査回答\２．県（予算関係以外）\030129 【1_29（金）厳守】公営企業に係る「経営比較分析表」の公表に\04_県へ回答\"/>
    </mc:Choice>
  </mc:AlternateContent>
  <workbookProtection workbookAlgorithmName="SHA-512" workbookHashValue="uu8NhSkVVyzzEWdvs/2we8seLNyu+io52gLoziKePfj/GnfykFGObLtZ6mYvzrfrseEjxEPhdiIdubUqJY42Rw==" workbookSaltValue="q55TnG5S/rF15iOrU/L7Y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<sst xmlns="http://schemas.openxmlformats.org/spreadsheetml/2006/main" count="228" uniqueCount="115">
  <si>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</si>
  <si>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</si>
  <si>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</si>
  <si>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</si>
  <si>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</si>
  <si>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</si>
  <si>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</si>
  <si>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</si>
  <si>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</si>
  <si>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</si>
  <si>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</si>
  <si>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</si>
  <si>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</si>
  <si>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</si>
  <si>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</si>
  <si>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</si>
  <si>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</si>
  <si>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</si>
  <si>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</si>
  <si>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</si>
  <si>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</si>
  <si>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</si>
  <si>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</si>
  <si>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</si>
  <si>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</si>
  <si>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</si>
  <si>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</si>
  <si>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</si>
  <si>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</si>
  <si>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</si>
  <si>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</si>
  <si>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</si>
  <si>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</si>
  <si>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</si>
  <si>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</si>
  <si>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</si>
  <si>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</si>
  <si>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</si>
  <si>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</si>
  <si>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</si>
  <si>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</si>
  <si>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</si>
  <si>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</si>
  <si>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</si>
  <si>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</si>
  <si>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</si>
  <si>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</si>
  <si>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</si>
  <si>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</si>
  <si>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</si>
  <si>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</si>
  <si>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</si>
  <si>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</si>
  <si>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</si>
  <si>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</si>
  <si>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</si>
  <si>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</si>
  <si>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</si>
  <si>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</si>
  <si>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</si>
  <si>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</si>
  <si>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</si>
  <si>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</si>
  <si>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</si>
  <si>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</si>
  <si>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</si>
  <si>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</si>
  <si>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</si>
  <si>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</si>
  <si>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</si>
  <si>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</si>
  <si>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</si>
  <si>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</si>
  <si>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</si>
  <si>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</si>
  <si>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</si>
  <si>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</si>
  <si>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</si>
  <si>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</si>
  <si>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</si>
  <si>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</si>
  <si>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</si>
  <si>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</si>
  <si>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</si>
  <si>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</si>
  <si>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</si>
  <si>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</si>
  <si>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</si>
  <si>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</si>
  <si>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</si>
  <si>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</si>
  <si>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</si>
  <si>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</si>
  <si>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</si>
  <si>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</si>
  <si>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</si>
  <si>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</si>
  <si>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</si>
  <si>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</si>
  <si>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</si>
  <si>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</si>
  <si>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</si>
  <si>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</si>
  <si>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</si>
  <si>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</si>
  <si>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</si>
  <si>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</si>
  <si>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</si>
  <si>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</si>
  <si>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</si>
  <si>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</si>
  <si>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</si>
  <si>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①経常収支比率は、継続して１００％以上であるが、給水収益の減少や委託料、減価償却費などの費用の増加により前年と比べて下がっています。
②累積欠損比率は、欠損金が生じていないため、継続して０です。
③流動比率は、流動負債の増加により前年と比べて下がっているが、継続して２００％を超えており支払能力に問題はありません。
④企業債残高対給水収益比率は、給水収益が減少していることから前年と比べて数値が上がっていますが、企業債残高は年々減少しているため継続して計画的な償還に努めます。
⑤料金回収率は、継続して１００％以上ですが、委託料や減価償却費などの費用の増加により給水原価が上がったため前年と比べて下がっています。
⑥給水原価は、類似団体平均値より低いですが、委託料や減価償却費などの費用の増加により前年と比べて上がっています。
⑦施設利用率は、節水機器の普及などにより配水量が減っているため、前年と比べて下がっています。
⑧有収率は、漏水の早期発見と迅速な修繕に努めたことにより、類似団体平均値や過去の数値と比べて上がっています。引き続き、早急な対応に努め有収率の向上を図ります。</t>
    <rPh sb="68" eb="70">
      <t>ルイセキ</t>
    </rPh>
    <rPh sb="70" eb="72">
      <t>ケッソン</t>
    </rPh>
    <rPh sb="72" eb="74">
      <t>ヒリツ</t>
    </rPh>
    <rPh sb="76" eb="79">
      <t>ケッソンキン</t>
    </rPh>
    <rPh sb="80" eb="81">
      <t>ショウ</t>
    </rPh>
    <rPh sb="89" eb="91">
      <t>ケイゾク</t>
    </rPh>
    <rPh sb="99" eb="101">
      <t>リュウドウ</t>
    </rPh>
    <rPh sb="101" eb="103">
      <t>ヒリツ</t>
    </rPh>
    <rPh sb="118" eb="119">
      <t>クラ</t>
    </rPh>
    <rPh sb="121" eb="122">
      <t>サ</t>
    </rPh>
    <rPh sb="129" eb="131">
      <t>ケイゾク</t>
    </rPh>
    <rPh sb="138" eb="139">
      <t>コ</t>
    </rPh>
    <rPh sb="143" eb="147">
      <t>シハライノウリョク</t>
    </rPh>
    <rPh sb="148" eb="150">
      <t>モンダイ</t>
    </rPh>
    <rPh sb="159" eb="161">
      <t>キギョウ</t>
    </rPh>
    <rPh sb="161" eb="162">
      <t>サイ</t>
    </rPh>
    <rPh sb="162" eb="164">
      <t>ザンダカ</t>
    </rPh>
    <rPh sb="164" eb="165">
      <t>タイ</t>
    </rPh>
    <rPh sb="165" eb="169">
      <t>キュウスイシュウエキ</t>
    </rPh>
    <rPh sb="169" eb="171">
      <t>ヒリツ</t>
    </rPh>
    <rPh sb="173" eb="177">
      <t>キュウスイシュウエキ</t>
    </rPh>
    <rPh sb="178" eb="180">
      <t>ゲンショウ</t>
    </rPh>
    <rPh sb="191" eb="192">
      <t>クラ</t>
    </rPh>
    <rPh sb="194" eb="196">
      <t>スウチ</t>
    </rPh>
    <rPh sb="197" eb="198">
      <t>ア</t>
    </rPh>
    <rPh sb="206" eb="211">
      <t>キギョウサイザンダカ</t>
    </rPh>
    <rPh sb="212" eb="214">
      <t>ネンネン</t>
    </rPh>
    <rPh sb="214" eb="216">
      <t>ゲンショウ</t>
    </rPh>
    <rPh sb="222" eb="224">
      <t>ケイゾク</t>
    </rPh>
    <rPh sb="226" eb="229">
      <t>ケイカクテキ</t>
    </rPh>
    <rPh sb="230" eb="232">
      <t>ショウカン</t>
    </rPh>
    <rPh sb="233" eb="234">
      <t>ツト</t>
    </rPh>
    <rPh sb="240" eb="242">
      <t>リョウキン</t>
    </rPh>
    <rPh sb="242" eb="244">
      <t>カイシュウ</t>
    </rPh>
    <rPh sb="244" eb="245">
      <t>リツ</t>
    </rPh>
    <rPh sb="247" eb="249">
      <t>ケイゾク</t>
    </rPh>
    <rPh sb="255" eb="257">
      <t>イジョウ</t>
    </rPh>
    <rPh sb="261" eb="264">
      <t>イタクリョウ</t>
    </rPh>
    <rPh sb="265" eb="269">
      <t>ゲンカショウキャク</t>
    </rPh>
    <rPh sb="269" eb="270">
      <t>ヒ</t>
    </rPh>
    <rPh sb="273" eb="275">
      <t>ヒヨウ</t>
    </rPh>
    <rPh sb="276" eb="278">
      <t>ゾウカ</t>
    </rPh>
    <rPh sb="281" eb="283">
      <t>キュウスイ</t>
    </rPh>
    <rPh sb="283" eb="285">
      <t>ゲンカ</t>
    </rPh>
    <rPh sb="286" eb="287">
      <t>ア</t>
    </rPh>
    <rPh sb="292" eb="294">
      <t>ゼンネン</t>
    </rPh>
    <rPh sb="295" eb="296">
      <t>クラ</t>
    </rPh>
    <rPh sb="298" eb="299">
      <t>サ</t>
    </rPh>
    <rPh sb="308" eb="310">
      <t>キュウスイ</t>
    </rPh>
    <rPh sb="310" eb="312">
      <t>ゲンカ</t>
    </rPh>
    <rPh sb="314" eb="321">
      <t>ルイジダンタイヘイキンチ</t>
    </rPh>
    <rPh sb="323" eb="324">
      <t>ヒク</t>
    </rPh>
    <rPh sb="329" eb="332">
      <t>イタクリョウ</t>
    </rPh>
    <rPh sb="333" eb="337">
      <t>ゲンカショウキャク</t>
    </rPh>
    <rPh sb="337" eb="338">
      <t>ヒ</t>
    </rPh>
    <rPh sb="341" eb="343">
      <t>ヒヨウ</t>
    </rPh>
    <rPh sb="344" eb="346">
      <t>ゾウカ</t>
    </rPh>
    <rPh sb="349" eb="351">
      <t>ゼンネン</t>
    </rPh>
    <rPh sb="352" eb="353">
      <t>クラ</t>
    </rPh>
    <rPh sb="355" eb="356">
      <t>ア</t>
    </rPh>
    <rPh sb="365" eb="367">
      <t>シセツ</t>
    </rPh>
    <rPh sb="367" eb="369">
      <t>リヨウ</t>
    </rPh>
    <rPh sb="369" eb="370">
      <t>リツ</t>
    </rPh>
    <rPh sb="372" eb="374">
      <t>セッスイ</t>
    </rPh>
    <rPh sb="374" eb="376">
      <t>キキ</t>
    </rPh>
    <rPh sb="377" eb="379">
      <t>フキュウ</t>
    </rPh>
    <rPh sb="384" eb="386">
      <t>ハイスイ</t>
    </rPh>
    <rPh sb="386" eb="387">
      <t>リョウ</t>
    </rPh>
    <rPh sb="388" eb="389">
      <t>ヘ</t>
    </rPh>
    <rPh sb="396" eb="398">
      <t>ゼンネン</t>
    </rPh>
    <rPh sb="399" eb="400">
      <t>クラ</t>
    </rPh>
    <rPh sb="402" eb="403">
      <t>サ</t>
    </rPh>
    <rPh sb="412" eb="415">
      <t>ユウシュウリツ</t>
    </rPh>
    <rPh sb="417" eb="419">
      <t>ロウスイ</t>
    </rPh>
    <rPh sb="420" eb="422">
      <t>ソウキ</t>
    </rPh>
    <rPh sb="422" eb="424">
      <t>ハッケン</t>
    </rPh>
    <rPh sb="425" eb="427">
      <t>ジンソク</t>
    </rPh>
    <rPh sb="428" eb="430">
      <t>シュウゼン</t>
    </rPh>
    <rPh sb="431" eb="432">
      <t>ツト</t>
    </rPh>
    <rPh sb="440" eb="447">
      <t>ルイジダンタイヘイキンチ</t>
    </rPh>
    <rPh sb="448" eb="450">
      <t>カコ</t>
    </rPh>
    <rPh sb="451" eb="453">
      <t>スウチ</t>
    </rPh>
    <rPh sb="454" eb="455">
      <t>クラ</t>
    </rPh>
    <rPh sb="457" eb="458">
      <t>ア</t>
    </rPh>
    <rPh sb="465" eb="466">
      <t>ヒ</t>
    </rPh>
    <rPh sb="467" eb="468">
      <t>ツヅ</t>
    </rPh>
    <rPh sb="470" eb="472">
      <t>ソウキュウ</t>
    </rPh>
    <rPh sb="473" eb="475">
      <t>タイオウ</t>
    </rPh>
    <rPh sb="476" eb="477">
      <t>ツト</t>
    </rPh>
    <rPh sb="478" eb="481">
      <t>ユウシュウリツ</t>
    </rPh>
    <rPh sb="482" eb="484">
      <t>コウジョウ</t>
    </rPh>
    <rPh sb="485" eb="486">
      <t>ハカ</t>
    </rPh>
    <phoneticPr fontId="4"/>
  </si>
  <si>
    <t>①有形固定資産減価償却率は、前年と比べて微増しているものの、類似団体平均値と比べると、数値が下がっており施設の更新が進んでいます。引き続き施設や管路の更新を計画的に行っていきます。
②管路経年化率は、水道事業の拡張時期に集中的に布設した管の更新が、40年経過した現在、まだ追い付いていないため、毎年上昇しています。そのため老朽管の更新を計画的に行い改善していく必要があります。
③管路更新率は、口径の大きい導・送水管の更新を重点的に行ったため、前年と比べて下がっています。今後も耐震性の向上や老朽管の更新を積極的に行う必要があります。</t>
    <rPh sb="1" eb="3">
      <t>ユウケイ</t>
    </rPh>
    <rPh sb="3" eb="5">
      <t>コテイ</t>
    </rPh>
    <rPh sb="5" eb="7">
      <t>シサン</t>
    </rPh>
    <rPh sb="7" eb="11">
      <t>ゲンカショウキャク</t>
    </rPh>
    <rPh sb="11" eb="12">
      <t>リツ</t>
    </rPh>
    <rPh sb="14" eb="16">
      <t>ゼンネン</t>
    </rPh>
    <rPh sb="17" eb="18">
      <t>クラ</t>
    </rPh>
    <rPh sb="20" eb="22">
      <t>ビゾウ</t>
    </rPh>
    <rPh sb="34" eb="37">
      <t>ヘイキンチ</t>
    </rPh>
    <rPh sb="43" eb="45">
      <t>スウチ</t>
    </rPh>
    <rPh sb="92" eb="94">
      <t>カンロ</t>
    </rPh>
    <rPh sb="94" eb="96">
      <t>ケイネン</t>
    </rPh>
    <rPh sb="96" eb="97">
      <t>カ</t>
    </rPh>
    <rPh sb="97" eb="98">
      <t>リツイタクリョウゲンカショウキャクヒヒヨウゾウカキュウスイゲンカアゼンネンクラサキュウスイゲンカルイジダンタイヘイキンチヒクイタクリョウゲンカショウキャクヒヒヨウゾウカゼンネンクラアシセツリヨウリツセッスイキキフキュウハイスイリョウヘゼンネンクラサユウシュウリツロウスイソウキハッケンジンソクシュウゼンツトルイジダンタイヘイキンチカコスウチクラアヒツヅソウキュウタイオウツトユウシュウリツコウジョウハカ</t>
    </rPh>
    <phoneticPr fontId="4"/>
  </si>
  <si>
    <t>経営の健全性については、経常収支比率や料金回収率が１００％以上であり、経営は安定しています。その他数値に関しても、それぞれ微増・微減はあるが、例年通りの状態を保っています。
しかし、施設投資に伴う減価償却費や漏水対応に係る費用などが増加しているため、引き続き経費削減に努めていく必要があります。
老朽化の状況については、管路経年化率が類似団体平均値に達していないことや、管路更新率が前年比より下がっていることから、計画的に施設や管路の更新を行わなければなりません。
今後、人口減少による料金収入の減少や施設・管路の更新による費用の増加が見込まれることから、経営戦略・基本計画に基づき、安定した経営を続けられるよう努めてまいります。</t>
    <rPh sb="0" eb="2">
      <t>ケイエイ</t>
    </rPh>
    <rPh sb="3" eb="6">
      <t>ケンゼンセイ</t>
    </rPh>
    <rPh sb="12" eb="14">
      <t>ケイジョウ</t>
    </rPh>
    <rPh sb="14" eb="16">
      <t>シュウシ</t>
    </rPh>
    <rPh sb="16" eb="18">
      <t>ヒリツ</t>
    </rPh>
    <rPh sb="19" eb="21">
      <t>リョウキン</t>
    </rPh>
    <rPh sb="21" eb="23">
      <t>カイシュウ</t>
    </rPh>
    <rPh sb="23" eb="24">
      <t>リツ</t>
    </rPh>
    <rPh sb="29" eb="31">
      <t>イジョウ</t>
    </rPh>
    <rPh sb="35" eb="37">
      <t>ケイエイ</t>
    </rPh>
    <rPh sb="38" eb="40">
      <t>アンテイ</t>
    </rPh>
    <rPh sb="48" eb="49">
      <t>タ</t>
    </rPh>
    <rPh sb="49" eb="51">
      <t>スウチ</t>
    </rPh>
    <rPh sb="52" eb="53">
      <t>カン</t>
    </rPh>
    <rPh sb="61" eb="63">
      <t>ビゾウ</t>
    </rPh>
    <rPh sb="64" eb="66">
      <t>ビゲン</t>
    </rPh>
    <rPh sb="71" eb="73">
      <t>レイネン</t>
    </rPh>
    <rPh sb="73" eb="74">
      <t>トオ</t>
    </rPh>
    <rPh sb="76" eb="78">
      <t>ジョウタイ</t>
    </rPh>
    <rPh sb="79" eb="80">
      <t>タモ</t>
    </rPh>
    <rPh sb="91" eb="93">
      <t>シセツ</t>
    </rPh>
    <rPh sb="93" eb="95">
      <t>トウシ</t>
    </rPh>
    <rPh sb="96" eb="97">
      <t>トモナ</t>
    </rPh>
    <rPh sb="98" eb="102">
      <t>ゲンカショウキャク</t>
    </rPh>
    <rPh sb="102" eb="103">
      <t>ヒ</t>
    </rPh>
    <rPh sb="116" eb="118">
      <t>ゾウカ</t>
    </rPh>
    <rPh sb="125" eb="126">
      <t>ヒ</t>
    </rPh>
    <rPh sb="127" eb="128">
      <t>ツヅ</t>
    </rPh>
    <rPh sb="129" eb="133">
      <t>ケイヒサクゲン</t>
    </rPh>
    <rPh sb="134" eb="135">
      <t>ツト</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</si>
</sst>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1.07</c:v>
                </c:pt>
                <c:pt idx="1">
                  <c:v>0.93</c:v>
                </c:pt>
                <c:pt idx="2">
                  <c:v>1.52</c:v>
                </c:pt>
                <c:pt idx="3">
                  <c:v>0.84</c:v>
                </c:pt>
                <c:pt idx="4">
                  <c:v>0.49</c:v>
                </c:pt>
              </c:numCache>
            </c:numRef>
          </c:val>
          <c:extLst>
            <c:ext xmlns:c16="http://schemas.microsoft.com/office/drawing/2014/chart" uri="{C3380CC4-5D6E-409C-BE32-E72D297353CC}">
              <c16:uniqueId val="{00000000-1CD1-440C-8197-C66EE6B9AA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1CD1-440C-8197-C66EE6B9AA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66.88</c:v>
                </c:pt>
                <c:pt idx="1">
                  <c:v>65.150000000000006</c:v>
                </c:pt>
                <c:pt idx="2">
                  <c:v>65.55</c:v>
                </c:pt>
                <c:pt idx="3">
                  <c:v>65.290000000000006</c:v>
                </c:pt>
                <c:pt idx="4">
                  <c:v>63.83</c:v>
                </c:pt>
              </c:numCache>
            </c:numRef>
          </c:val>
          <c:extLst>
            <c:ext xmlns:c16="http://schemas.microsoft.com/office/drawing/2014/chart" uri="{C3380CC4-5D6E-409C-BE32-E72D297353CC}">
              <c16:uniqueId val="{00000000-FF47-4ED7-BE13-F2B892653C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FF47-4ED7-BE13-F2B892653C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86.83</c:v>
                </c:pt>
                <c:pt idx="1">
                  <c:v>89.71</c:v>
                </c:pt>
                <c:pt idx="2">
                  <c:v>89.25</c:v>
                </c:pt>
                <c:pt idx="3">
                  <c:v>89.14</c:v>
                </c:pt>
                <c:pt idx="4">
                  <c:v>89.82</c:v>
                </c:pt>
              </c:numCache>
            </c:numRef>
          </c:val>
          <c:extLst>
            <c:ext xmlns:c16="http://schemas.microsoft.com/office/drawing/2014/chart" uri="{C3380CC4-5D6E-409C-BE32-E72D297353CC}">
              <c16:uniqueId val="{00000000-C49F-4530-B3B0-E0325F0F92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C49F-4530-B3B0-E0325F0F92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127.03</c:v>
                </c:pt>
                <c:pt idx="1">
                  <c:v>128.57</c:v>
                </c:pt>
                <c:pt idx="2">
                  <c:v>130.59</c:v>
                </c:pt>
                <c:pt idx="3">
                  <c:v>126.01</c:v>
                </c:pt>
                <c:pt idx="4">
                  <c:v>122.51</c:v>
                </c:pt>
              </c:numCache>
            </c:numRef>
          </c:val>
          <c:extLst>
            <c:ext xmlns:c16="http://schemas.microsoft.com/office/drawing/2014/chart" uri="{C3380CC4-5D6E-409C-BE32-E72D297353CC}">
              <c16:uniqueId val="{00000000-CA07-4773-BE51-6EEC50E427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CA07-4773-BE51-6EEC50E427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44.23</c:v>
                </c:pt>
                <c:pt idx="1">
                  <c:v>45.06</c:v>
                </c:pt>
                <c:pt idx="2">
                  <c:v>45.69</c:v>
                </c:pt>
                <c:pt idx="3">
                  <c:v>45.4</c:v>
                </c:pt>
                <c:pt idx="4">
                  <c:v>45.69</c:v>
                </c:pt>
              </c:numCache>
            </c:numRef>
          </c:val>
          <c:extLst>
            <c:ext xmlns:c16="http://schemas.microsoft.com/office/drawing/2014/chart" uri="{C3380CC4-5D6E-409C-BE32-E72D297353CC}">
              <c16:uniqueId val="{00000000-EB24-40FE-8F1D-28F97655EB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EB24-40FE-8F1D-28F97655EB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14.73</c:v>
                </c:pt>
                <c:pt idx="1">
                  <c:v>16.66</c:v>
                </c:pt>
                <c:pt idx="2">
                  <c:v>17.559999999999999</c:v>
                </c:pt>
                <c:pt idx="3">
                  <c:v>20.05</c:v>
                </c:pt>
                <c:pt idx="4">
                  <c:v>21.81</c:v>
                </c:pt>
              </c:numCache>
            </c:numRef>
          </c:val>
          <c:extLst>
            <c:ext xmlns:c16="http://schemas.microsoft.com/office/drawing/2014/chart" uri="{C3380CC4-5D6E-409C-BE32-E72D297353CC}">
              <c16:uniqueId val="{00000000-83E4-4243-BD98-AC50F31318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83E4-4243-BD98-AC50F31318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7A-429E-B256-4D494D40FB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B67A-429E-B256-4D494D40FB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229.84</c:v>
                </c:pt>
                <c:pt idx="1">
                  <c:v>271.61</c:v>
                </c:pt>
                <c:pt idx="2">
                  <c:v>283.14999999999998</c:v>
                </c:pt>
                <c:pt idx="3">
                  <c:v>310.11</c:v>
                </c:pt>
                <c:pt idx="4">
                  <c:v>290.56</c:v>
                </c:pt>
              </c:numCache>
            </c:numRef>
          </c:val>
          <c:extLst>
            <c:ext xmlns:c16="http://schemas.microsoft.com/office/drawing/2014/chart" uri="{C3380CC4-5D6E-409C-BE32-E72D297353CC}">
              <c16:uniqueId val="{00000000-11DE-4F53-896B-65B70513A7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11DE-4F53-896B-65B70513A7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327.76</c:v>
                </c:pt>
                <c:pt idx="1">
                  <c:v>322.41000000000003</c:v>
                </c:pt>
                <c:pt idx="2">
                  <c:v>319.20999999999998</c:v>
                </c:pt>
                <c:pt idx="3">
                  <c:v>317.62</c:v>
                </c:pt>
                <c:pt idx="4">
                  <c:v>319.31</c:v>
                </c:pt>
              </c:numCache>
            </c:numRef>
          </c:val>
          <c:extLst>
            <c:ext xmlns:c16="http://schemas.microsoft.com/office/drawing/2014/chart" uri="{C3380CC4-5D6E-409C-BE32-E72D297353CC}">
              <c16:uniqueId val="{00000000-ECF5-4775-BB08-0DD9E128AB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ECF5-4775-BB08-0DD9E128AB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125.17</c:v>
                </c:pt>
                <c:pt idx="1">
                  <c:v>127.73</c:v>
                </c:pt>
                <c:pt idx="2">
                  <c:v>129.69</c:v>
                </c:pt>
                <c:pt idx="3">
                  <c:v>124.52</c:v>
                </c:pt>
                <c:pt idx="4">
                  <c:v>119.53</c:v>
                </c:pt>
              </c:numCache>
            </c:numRef>
          </c:val>
          <c:extLst>
            <c:ext xmlns:c16="http://schemas.microsoft.com/office/drawing/2014/chart" uri="{C3380CC4-5D6E-409C-BE32-E72D297353CC}">
              <c16:uniqueId val="{00000000-C2B0-4682-A55F-C11D6F1D24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C2B0-4682-A55F-C11D6F1D24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109.68</c:v>
                </c:pt>
                <c:pt idx="1">
                  <c:v>107.51</c:v>
                </c:pt>
                <c:pt idx="2">
                  <c:v>105.98</c:v>
                </c:pt>
                <c:pt idx="3">
                  <c:v>110.49</c:v>
                </c:pt>
                <c:pt idx="4">
                  <c:v>115.15</c:v>
                </c:pt>
              </c:numCache>
            </c:numRef>
          </c:val>
          <c:extLst>
            <c:ext xmlns:c16="http://schemas.microsoft.com/office/drawing/2014/chart" uri="{C3380CC4-5D6E-409C-BE32-E72D297353CC}">
              <c16:uniqueId val="{00000000-2567-4DE8-B13A-663B67B50B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2567-4DE8-B13A-663B67B50B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藤枝市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144662</v>
      </c>
      <c r="AM8" s="61"/>
      <c r="AN8" s="61"/>
      <c r="AO8" s="61"/>
      <c r="AP8" s="61"/>
      <c r="AQ8" s="61"/>
      <c r="AR8" s="61"/>
      <c r="AS8" s="61"/>
      <c r="AT8" s="52">
        <f>データ!$S$6</f>
        <v>194.06</v>
      </c>
      <c r="AU8" s="53"/>
      <c r="AV8" s="53"/>
      <c r="AW8" s="53"/>
      <c r="AX8" s="53"/>
      <c r="AY8" s="53"/>
      <c r="AZ8" s="53"/>
      <c r="BA8" s="53"/>
      <c r="BB8" s="54">
        <f>データ!$T$6</f>
        <v>745.45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63.84</v>
      </c>
      <c r="J10" s="53"/>
      <c r="K10" s="53"/>
      <c r="L10" s="53"/>
      <c r="M10" s="53"/>
      <c r="N10" s="53"/>
      <c r="O10" s="64"/>
      <c r="P10" s="54">
        <f>データ!$P$6</f>
        <v>90.72</v>
      </c>
      <c r="Q10" s="54"/>
      <c r="R10" s="54"/>
      <c r="S10" s="54"/>
      <c r="T10" s="54"/>
      <c r="U10" s="54"/>
      <c r="V10" s="54"/>
      <c r="W10" s="61">
        <f>データ!$Q$6</f>
        <v>2464</v>
      </c>
      <c r="X10" s="61"/>
      <c r="Y10" s="61"/>
      <c r="Z10" s="61"/>
      <c r="AA10" s="61"/>
      <c r="AB10" s="61"/>
      <c r="AC10" s="61"/>
      <c r="AD10" s="2"/>
      <c r="AE10" s="2"/>
      <c r="AF10" s="2"/>
      <c r="AG10" s="2"/>
      <c r="AH10" s="4"/>
      <c r="AI10" s="4"/>
      <c r="AJ10" s="4"/>
      <c r="AK10" s="4"/>
      <c r="AL10" s="61">
        <f>データ!$U$6</f>
        <v>130862</v>
      </c>
      <c r="AM10" s="61"/>
      <c r="AN10" s="61"/>
      <c r="AO10" s="61"/>
      <c r="AP10" s="61"/>
      <c r="AQ10" s="61"/>
      <c r="AR10" s="61"/>
      <c r="AS10" s="61"/>
      <c r="AT10" s="52">
        <f>データ!$V$6</f>
        <v>55.31</v>
      </c>
      <c r="AU10" s="53"/>
      <c r="AV10" s="53"/>
      <c r="AW10" s="53"/>
      <c r="AX10" s="53"/>
      <c r="AY10" s="53"/>
      <c r="AZ10" s="53"/>
      <c r="BA10" s="53"/>
      <c r="BB10" s="54">
        <f>データ!$W$6</f>
        <v>2365.9699999999998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Y2+dEM6pRqEqke9LBWk6qKJf9lPqf8GSa7BZiSD6+3wOrr8MTH9kHLAlQWCz85T67jxnFoxkVG7Mzjcx1wvxQ==" saltValue="g16rGb8RhNt+xb4Eoj6C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222143</v>
      </c>
      <c r="D6" s="34">
        <f t="shared" si="3"/>
        <v>46</v>
      </c>
      <c r="E6" s="34">
        <f t="shared" si="3"/>
        <v>1</v>
      </c>
      <c r="F6" s="34">
        <f t="shared" si="3"/>
        <v>0</v>
      </c>
      <c r="G6" s="34">
        <f t="shared" si="3"/>
        <v>1</v>
      </c>
      <c r="H6" s="34" t="str">
        <f t="shared" si="3"/>
        <v>静岡県　藤枝市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63.84</v>
      </c>
      <c r="P6" s="35">
        <f t="shared" si="3"/>
        <v>90.72</v>
      </c>
      <c r="Q6" s="35">
        <f t="shared" si="3"/>
        <v>2464</v>
      </c>
      <c r="R6" s="35">
        <f t="shared" si="3"/>
        <v>144662</v>
      </c>
      <c r="S6" s="35">
        <f t="shared" si="3"/>
        <v>194.06</v>
      </c>
      <c r="T6" s="35">
        <f t="shared" si="3"/>
        <v>745.45</v>
      </c>
      <c r="U6" s="35">
        <f t="shared" si="3"/>
        <v>130862</v>
      </c>
      <c r="V6" s="35">
        <f t="shared" si="3"/>
        <v>55.31</v>
      </c>
      <c r="W6" s="35">
        <f t="shared" si="3"/>
        <v>2365.9699999999998</v>
      </c>
      <c r="X6" s="36">
        <f>IF(X7="",NA(),X7)</f>
        <v>127.03</v>
      </c>
      <c r="Y6" s="36">
        <f t="shared" ref="Y6:AG6" si="4">IF(Y7="",NA(),Y7)</f>
        <v>128.57</v>
      </c>
      <c r="Z6" s="36">
        <f t="shared" si="4"/>
        <v>130.59</v>
      </c>
      <c r="AA6" s="36">
        <f t="shared" si="4"/>
        <v>126.01</v>
      </c>
      <c r="AB6" s="36">
        <f t="shared" si="4"/>
        <v>122.51</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229.84</v>
      </c>
      <c r="AU6" s="36">
        <f t="shared" ref="AU6:BC6" si="6">IF(AU7="",NA(),AU7)</f>
        <v>271.61</v>
      </c>
      <c r="AV6" s="36">
        <f t="shared" si="6"/>
        <v>283.14999999999998</v>
      </c>
      <c r="AW6" s="36">
        <f t="shared" si="6"/>
        <v>310.11</v>
      </c>
      <c r="AX6" s="36">
        <f t="shared" si="6"/>
        <v>290.56</v>
      </c>
      <c r="AY6" s="36">
        <f t="shared" si="6"/>
        <v>352.05</v>
      </c>
      <c r="AZ6" s="36">
        <f t="shared" si="6"/>
        <v>349.04</v>
      </c>
      <c r="BA6" s="36">
        <f t="shared" si="6"/>
        <v>337.49</v>
      </c>
      <c r="BB6" s="36">
        <f t="shared" si="6"/>
        <v>335.6</v>
      </c>
      <c r="BC6" s="36">
        <f t="shared" si="6"/>
        <v>358.91</v>
      </c>
      <c r="BD6" s="35" t="str">
        <f>IF(BD7="","",IF(BD7="-","【-】","【"&amp;SUBSTITUTE(TEXT(BD7,"#,##0.00"),"-","△")&amp;"】"))</f>
        <v>【264.97】</v>
      </c>
      <c r="BE6" s="36">
        <f>IF(BE7="",NA(),BE7)</f>
        <v>327.76</v>
      </c>
      <c r="BF6" s="36">
        <f t="shared" ref="BF6:BN6" si="7">IF(BF7="",NA(),BF7)</f>
        <v>322.41000000000003</v>
      </c>
      <c r="BG6" s="36">
        <f t="shared" si="7"/>
        <v>319.20999999999998</v>
      </c>
      <c r="BH6" s="36">
        <f t="shared" si="7"/>
        <v>317.62</v>
      </c>
      <c r="BI6" s="36">
        <f t="shared" si="7"/>
        <v>319.31</v>
      </c>
      <c r="BJ6" s="36">
        <f t="shared" si="7"/>
        <v>250.76</v>
      </c>
      <c r="BK6" s="36">
        <f t="shared" si="7"/>
        <v>254.54</v>
      </c>
      <c r="BL6" s="36">
        <f t="shared" si="7"/>
        <v>265.92</v>
      </c>
      <c r="BM6" s="36">
        <f t="shared" si="7"/>
        <v>258.26</v>
      </c>
      <c r="BN6" s="36">
        <f t="shared" si="7"/>
        <v>247.27</v>
      </c>
      <c r="BO6" s="35" t="str">
        <f>IF(BO7="","",IF(BO7="-","【-】","【"&amp;SUBSTITUTE(TEXT(BO7,"#,##0.00"),"-","△")&amp;"】"))</f>
        <v>【266.61】</v>
      </c>
      <c r="BP6" s="36">
        <f>IF(BP7="",NA(),BP7)</f>
        <v>125.17</v>
      </c>
      <c r="BQ6" s="36">
        <f t="shared" ref="BQ6:BY6" si="8">IF(BQ7="",NA(),BQ7)</f>
        <v>127.73</v>
      </c>
      <c r="BR6" s="36">
        <f t="shared" si="8"/>
        <v>129.69</v>
      </c>
      <c r="BS6" s="36">
        <f t="shared" si="8"/>
        <v>124.52</v>
      </c>
      <c r="BT6" s="36">
        <f t="shared" si="8"/>
        <v>119.53</v>
      </c>
      <c r="BU6" s="36">
        <f t="shared" si="8"/>
        <v>106.69</v>
      </c>
      <c r="BV6" s="36">
        <f t="shared" si="8"/>
        <v>106.52</v>
      </c>
      <c r="BW6" s="36">
        <f t="shared" si="8"/>
        <v>105.86</v>
      </c>
      <c r="BX6" s="36">
        <f t="shared" si="8"/>
        <v>106.07</v>
      </c>
      <c r="BY6" s="36">
        <f t="shared" si="8"/>
        <v>105.34</v>
      </c>
      <c r="BZ6" s="35" t="str">
        <f>IF(BZ7="","",IF(BZ7="-","【-】","【"&amp;SUBSTITUTE(TEXT(BZ7,"#,##0.00"),"-","△")&amp;"】"))</f>
        <v>【103.24】</v>
      </c>
      <c r="CA6" s="36">
        <f>IF(CA7="",NA(),CA7)</f>
        <v>109.68</v>
      </c>
      <c r="CB6" s="36">
        <f t="shared" ref="CB6:CJ6" si="9">IF(CB7="",NA(),CB7)</f>
        <v>107.51</v>
      </c>
      <c r="CC6" s="36">
        <f t="shared" si="9"/>
        <v>105.98</v>
      </c>
      <c r="CD6" s="36">
        <f t="shared" si="9"/>
        <v>110.49</v>
      </c>
      <c r="CE6" s="36">
        <f t="shared" si="9"/>
        <v>115.15</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66.88</v>
      </c>
      <c r="CM6" s="36">
        <f t="shared" ref="CM6:CU6" si="10">IF(CM7="",NA(),CM7)</f>
        <v>65.150000000000006</v>
      </c>
      <c r="CN6" s="36">
        <f t="shared" si="10"/>
        <v>65.55</v>
      </c>
      <c r="CO6" s="36">
        <f t="shared" si="10"/>
        <v>65.290000000000006</v>
      </c>
      <c r="CP6" s="36">
        <f t="shared" si="10"/>
        <v>63.83</v>
      </c>
      <c r="CQ6" s="36">
        <f t="shared" si="10"/>
        <v>62.26</v>
      </c>
      <c r="CR6" s="36">
        <f t="shared" si="10"/>
        <v>62.1</v>
      </c>
      <c r="CS6" s="36">
        <f t="shared" si="10"/>
        <v>62.38</v>
      </c>
      <c r="CT6" s="36">
        <f t="shared" si="10"/>
        <v>62.83</v>
      </c>
      <c r="CU6" s="36">
        <f t="shared" si="10"/>
        <v>62.05</v>
      </c>
      <c r="CV6" s="35" t="str">
        <f>IF(CV7="","",IF(CV7="-","【-】","【"&amp;SUBSTITUTE(TEXT(CV7,"#,##0.00"),"-","△")&amp;"】"))</f>
        <v>【60.00】</v>
      </c>
      <c r="CW6" s="36">
        <f>IF(CW7="",NA(),CW7)</f>
        <v>86.83</v>
      </c>
      <c r="CX6" s="36">
        <f t="shared" ref="CX6:DF6" si="11">IF(CX7="",NA(),CX7)</f>
        <v>89.71</v>
      </c>
      <c r="CY6" s="36">
        <f t="shared" si="11"/>
        <v>89.25</v>
      </c>
      <c r="CZ6" s="36">
        <f t="shared" si="11"/>
        <v>89.14</v>
      </c>
      <c r="DA6" s="36">
        <f t="shared" si="11"/>
        <v>89.82</v>
      </c>
      <c r="DB6" s="36">
        <f t="shared" si="11"/>
        <v>89.5</v>
      </c>
      <c r="DC6" s="36">
        <f t="shared" si="11"/>
        <v>89.52</v>
      </c>
      <c r="DD6" s="36">
        <f t="shared" si="11"/>
        <v>89.17</v>
      </c>
      <c r="DE6" s="36">
        <f t="shared" si="11"/>
        <v>88.86</v>
      </c>
      <c r="DF6" s="36">
        <f t="shared" si="11"/>
        <v>89.11</v>
      </c>
      <c r="DG6" s="35" t="str">
        <f>IF(DG7="","",IF(DG7="-","【-】","【"&amp;SUBSTITUTE(TEXT(DG7,"#,##0.00"),"-","△")&amp;"】"))</f>
        <v>【89.80】</v>
      </c>
      <c r="DH6" s="36">
        <f>IF(DH7="",NA(),DH7)</f>
        <v>44.23</v>
      </c>
      <c r="DI6" s="36">
        <f t="shared" ref="DI6:DQ6" si="12">IF(DI7="",NA(),DI7)</f>
        <v>45.06</v>
      </c>
      <c r="DJ6" s="36">
        <f t="shared" si="12"/>
        <v>45.69</v>
      </c>
      <c r="DK6" s="36">
        <f t="shared" si="12"/>
        <v>45.4</v>
      </c>
      <c r="DL6" s="36">
        <f t="shared" si="12"/>
        <v>45.69</v>
      </c>
      <c r="DM6" s="36">
        <f t="shared" si="12"/>
        <v>45.89</v>
      </c>
      <c r="DN6" s="36">
        <f t="shared" si="12"/>
        <v>46.58</v>
      </c>
      <c r="DO6" s="36">
        <f t="shared" si="12"/>
        <v>46.99</v>
      </c>
      <c r="DP6" s="36">
        <f t="shared" si="12"/>
        <v>47.89</v>
      </c>
      <c r="DQ6" s="36">
        <f t="shared" si="12"/>
        <v>48.69</v>
      </c>
      <c r="DR6" s="35" t="str">
        <f>IF(DR7="","",IF(DR7="-","【-】","【"&amp;SUBSTITUTE(TEXT(DR7,"#,##0.00"),"-","△")&amp;"】"))</f>
        <v>【49.59】</v>
      </c>
      <c r="DS6" s="36">
        <f>IF(DS7="",NA(),DS7)</f>
        <v>14.73</v>
      </c>
      <c r="DT6" s="36">
        <f t="shared" ref="DT6:EB6" si="13">IF(DT7="",NA(),DT7)</f>
        <v>16.66</v>
      </c>
      <c r="DU6" s="36">
        <f t="shared" si="13"/>
        <v>17.559999999999999</v>
      </c>
      <c r="DV6" s="36">
        <f t="shared" si="13"/>
        <v>20.05</v>
      </c>
      <c r="DW6" s="36">
        <f t="shared" si="13"/>
        <v>21.81</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1.07</v>
      </c>
      <c r="EE6" s="36">
        <f t="shared" ref="EE6:EM6" si="14">IF(EE7="",NA(),EE7)</f>
        <v>0.93</v>
      </c>
      <c r="EF6" s="36">
        <f t="shared" si="14"/>
        <v>1.52</v>
      </c>
      <c r="EG6" s="36">
        <f t="shared" si="14"/>
        <v>0.84</v>
      </c>
      <c r="EH6" s="36">
        <f t="shared" si="14"/>
        <v>0.49</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222143</v>
      </c>
      <c r="D7" s="38">
        <v>46</v>
      </c>
      <c r="E7" s="38">
        <v>1</v>
      </c>
      <c r="F7" s="38">
        <v>0</v>
      </c>
      <c r="G7" s="38">
        <v>1</v>
      </c>
      <c r="H7" s="38" t="s">
        <v>93</v>
      </c>
      <c r="I7" s="38" t="s">
        <v>94</v>
      </c>
      <c r="J7" s="38" t="s">
        <v>95</v>
      </c>
      <c r="K7" s="38" t="s">
        <v>96</v>
      </c>
      <c r="L7" s="38" t="s">
        <v>97</v>
      </c>
      <c r="M7" s="38" t="s">
        <v>98</v>
      </c>
      <c r="N7" s="39" t="s">
        <v>99</v>
      </c>
      <c r="O7" s="39">
        <v>63.84</v>
      </c>
      <c r="P7" s="39">
        <v>90.72</v>
      </c>
      <c r="Q7" s="39">
        <v>2464</v>
      </c>
      <c r="R7" s="39">
        <v>144662</v>
      </c>
      <c r="S7" s="39">
        <v>194.06</v>
      </c>
      <c r="T7" s="39">
        <v>745.45</v>
      </c>
      <c r="U7" s="39">
        <v>130862</v>
      </c>
      <c r="V7" s="39">
        <v>55.31</v>
      </c>
      <c r="W7" s="39">
        <v>2365.9699999999998</v>
      </c>
      <c r="X7" s="39">
        <v>127.03</v>
      </c>
      <c r="Y7" s="39">
        <v>128.57</v>
      </c>
      <c r="Z7" s="39">
        <v>130.59</v>
      </c>
      <c r="AA7" s="39">
        <v>126.01</v>
      </c>
      <c r="AB7" s="39">
        <v>122.51</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229.84</v>
      </c>
      <c r="AU7" s="39">
        <v>271.61</v>
      </c>
      <c r="AV7" s="39">
        <v>283.14999999999998</v>
      </c>
      <c r="AW7" s="39">
        <v>310.11</v>
      </c>
      <c r="AX7" s="39">
        <v>290.56</v>
      </c>
      <c r="AY7" s="39">
        <v>352.05</v>
      </c>
      <c r="AZ7" s="39">
        <v>349.04</v>
      </c>
      <c r="BA7" s="39">
        <v>337.49</v>
      </c>
      <c r="BB7" s="39">
        <v>335.6</v>
      </c>
      <c r="BC7" s="39">
        <v>358.91</v>
      </c>
      <c r="BD7" s="39">
        <v>264.97000000000003</v>
      </c>
      <c r="BE7" s="39">
        <v>327.76</v>
      </c>
      <c r="BF7" s="39">
        <v>322.41000000000003</v>
      </c>
      <c r="BG7" s="39">
        <v>319.20999999999998</v>
      </c>
      <c r="BH7" s="39">
        <v>317.62</v>
      </c>
      <c r="BI7" s="39">
        <v>319.31</v>
      </c>
      <c r="BJ7" s="39">
        <v>250.76</v>
      </c>
      <c r="BK7" s="39">
        <v>254.54</v>
      </c>
      <c r="BL7" s="39">
        <v>265.92</v>
      </c>
      <c r="BM7" s="39">
        <v>258.26</v>
      </c>
      <c r="BN7" s="39">
        <v>247.27</v>
      </c>
      <c r="BO7" s="39">
        <v>266.61</v>
      </c>
      <c r="BP7" s="39">
        <v>125.17</v>
      </c>
      <c r="BQ7" s="39">
        <v>127.73</v>
      </c>
      <c r="BR7" s="39">
        <v>129.69</v>
      </c>
      <c r="BS7" s="39">
        <v>124.52</v>
      </c>
      <c r="BT7" s="39">
        <v>119.53</v>
      </c>
      <c r="BU7" s="39">
        <v>106.69</v>
      </c>
      <c r="BV7" s="39">
        <v>106.52</v>
      </c>
      <c r="BW7" s="39">
        <v>105.86</v>
      </c>
      <c r="BX7" s="39">
        <v>106.07</v>
      </c>
      <c r="BY7" s="39">
        <v>105.34</v>
      </c>
      <c r="BZ7" s="39">
        <v>103.24</v>
      </c>
      <c r="CA7" s="39">
        <v>109.68</v>
      </c>
      <c r="CB7" s="39">
        <v>107.51</v>
      </c>
      <c r="CC7" s="39">
        <v>105.98</v>
      </c>
      <c r="CD7" s="39">
        <v>110.49</v>
      </c>
      <c r="CE7" s="39">
        <v>115.15</v>
      </c>
      <c r="CF7" s="39">
        <v>154.91999999999999</v>
      </c>
      <c r="CG7" s="39">
        <v>155.80000000000001</v>
      </c>
      <c r="CH7" s="39">
        <v>158.58000000000001</v>
      </c>
      <c r="CI7" s="39">
        <v>159.22</v>
      </c>
      <c r="CJ7" s="39">
        <v>159.6</v>
      </c>
      <c r="CK7" s="39">
        <v>168.38</v>
      </c>
      <c r="CL7" s="39">
        <v>66.88</v>
      </c>
      <c r="CM7" s="39">
        <v>65.150000000000006</v>
      </c>
      <c r="CN7" s="39">
        <v>65.55</v>
      </c>
      <c r="CO7" s="39">
        <v>65.290000000000006</v>
      </c>
      <c r="CP7" s="39">
        <v>63.83</v>
      </c>
      <c r="CQ7" s="39">
        <v>62.26</v>
      </c>
      <c r="CR7" s="39">
        <v>62.1</v>
      </c>
      <c r="CS7" s="39">
        <v>62.38</v>
      </c>
      <c r="CT7" s="39">
        <v>62.83</v>
      </c>
      <c r="CU7" s="39">
        <v>62.05</v>
      </c>
      <c r="CV7" s="39">
        <v>60</v>
      </c>
      <c r="CW7" s="39">
        <v>86.83</v>
      </c>
      <c r="CX7" s="39">
        <v>89.71</v>
      </c>
      <c r="CY7" s="39">
        <v>89.25</v>
      </c>
      <c r="CZ7" s="39">
        <v>89.14</v>
      </c>
      <c r="DA7" s="39">
        <v>89.82</v>
      </c>
      <c r="DB7" s="39">
        <v>89.5</v>
      </c>
      <c r="DC7" s="39">
        <v>89.52</v>
      </c>
      <c r="DD7" s="39">
        <v>89.17</v>
      </c>
      <c r="DE7" s="39">
        <v>88.86</v>
      </c>
      <c r="DF7" s="39">
        <v>89.11</v>
      </c>
      <c r="DG7" s="39">
        <v>89.8</v>
      </c>
      <c r="DH7" s="39">
        <v>44.23</v>
      </c>
      <c r="DI7" s="39">
        <v>45.06</v>
      </c>
      <c r="DJ7" s="39">
        <v>45.69</v>
      </c>
      <c r="DK7" s="39">
        <v>45.4</v>
      </c>
      <c r="DL7" s="39">
        <v>45.69</v>
      </c>
      <c r="DM7" s="39">
        <v>45.89</v>
      </c>
      <c r="DN7" s="39">
        <v>46.58</v>
      </c>
      <c r="DO7" s="39">
        <v>46.99</v>
      </c>
      <c r="DP7" s="39">
        <v>47.89</v>
      </c>
      <c r="DQ7" s="39">
        <v>48.69</v>
      </c>
      <c r="DR7" s="39">
        <v>49.59</v>
      </c>
      <c r="DS7" s="39">
        <v>14.73</v>
      </c>
      <c r="DT7" s="39">
        <v>16.66</v>
      </c>
      <c r="DU7" s="39">
        <v>17.559999999999999</v>
      </c>
      <c r="DV7" s="39">
        <v>20.05</v>
      </c>
      <c r="DW7" s="39">
        <v>21.81</v>
      </c>
      <c r="DX7" s="39">
        <v>13.14</v>
      </c>
      <c r="DY7" s="39">
        <v>14.45</v>
      </c>
      <c r="DZ7" s="39">
        <v>15.83</v>
      </c>
      <c r="EA7" s="39">
        <v>16.899999999999999</v>
      </c>
      <c r="EB7" s="39">
        <v>18.260000000000002</v>
      </c>
      <c r="EC7" s="39">
        <v>19.440000000000001</v>
      </c>
      <c r="ED7" s="39">
        <v>1.07</v>
      </c>
      <c r="EE7" s="39">
        <v>0.93</v>
      </c>
      <c r="EF7" s="39">
        <v>1.52</v>
      </c>
      <c r="EG7" s="39">
        <v>0.84</v>
      </c>
      <c r="EH7" s="39">
        <v>0.49</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2021-01-21T03:00:02Z</cp:lastPrinted>
  <dcterms:created xsi:type="dcterms:W3CDTF">2020-12-04T02:09:32Z</dcterms:created>
  <dcterms:modified xsi:type="dcterms:W3CDTF">2021-01-28T05:57:02Z</dcterms:modified>
  <cp:category/>
</cp:coreProperties>
</file>