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J:\財政課\財政係\０２財政\庶務\●通知・照会\01 県（市町行財政課）\★公営企業\030112 【129（金）厳守】公営企業に係る「経営比較分析表」の公表について\回答\下水道課\"/>
    </mc:Choice>
  </mc:AlternateContent>
  <xr:revisionPtr revIDLastSave="0" documentId="8_{0E81FA2F-C45E-499C-9C2A-38673E82982E}" xr6:coauthVersionLast="46" xr6:coauthVersionMax="46" xr10:uidLastSave="{00000000-0000-0000-0000-000000000000}"/>
  <workbookProtection workbookAlgorithmName="SHA-512" workbookHashValue="+LWemp4ZvDgCyypnhtV4lLQsYjv2fLbsSAtQni0LI/9DnA7EVTuqo5NnV9DbP6U75dxbfp/mcQW/KjCgtaXCyA==" workbookSaltValue="4Ay/fGwmaRGIDHFU6uAVk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<sst xmlns="http://schemas.openxmlformats.org/spreadsheetml/2006/main" count="236" uniqueCount="118">
  <si>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</si>
  <si>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</si>
  <si>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</si>
  <si>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</si>
  <si>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</si>
  <si>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</si>
  <si>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</si>
  <si>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</si>
  <si>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</si>
  <si>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</si>
  <si>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</si>
  <si>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</si>
  <si>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</si>
  <si>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</si>
  <si>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</si>
  <si>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</si>
  <si>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</si>
  <si>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</si>
  <si>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</si>
  <si>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</si>
  <si>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</si>
  <si>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</si>
  <si>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</si>
  <si>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</si>
  <si>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</si>
  <si>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</si>
  <si>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</si>
  <si>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</si>
  <si>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</si>
  <si>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</si>
  <si>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</si>
  <si>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</si>
  <si>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</si>
  <si>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</si>
  <si>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</si>
  <si>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</si>
  <si>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</si>
  <si>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</si>
  <si>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</si>
  <si>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</si>
  <si>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</si>
  <si>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</si>
  <si>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</si>
  <si>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</si>
  <si>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</si>
  <si>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</si>
  <si>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</si>
  <si>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</si>
  <si>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</si>
  <si>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</si>
  <si>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</si>
  <si>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</si>
  <si>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</si>
  <si>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</si>
  <si>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</si>
  <si>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</si>
  <si>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</si>
  <si>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</si>
  <si>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</si>
  <si>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</si>
  <si>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</si>
  <si>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</si>
  <si>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</si>
  <si>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</si>
  <si>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</si>
  <si>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</si>
  <si>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</si>
  <si>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</si>
  <si>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</si>
  <si>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</si>
  <si>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</si>
  <si>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</si>
  <si>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</si>
  <si>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</si>
  <si>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</si>
  <si>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</si>
  <si>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</si>
  <si>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</si>
  <si>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</si>
  <si>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</si>
  <si>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</si>
  <si>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</si>
  <si>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</si>
  <si>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</si>
  <si>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</si>
  <si>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</si>
  <si>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</si>
  <si>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</si>
  <si>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</si>
  <si>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</si>
  <si>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</si>
  <si>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</si>
  <si>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</si>
  <si>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</si>
  <si>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</si>
  <si>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</si>
  <si>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</si>
  <si>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</si>
  <si>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</si>
  <si>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</si>
  <si>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</si>
  <si>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</si>
  <si>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</si>
  <si>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</si>
  <si>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</si>
  <si>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</si>
  <si>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</si>
  <si>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</si>
  <si>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</si>
  <si>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</si>
  <si>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</si>
  <si>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</si>
  <si>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</si>
  <si>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</si>
  <si>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</si>
  <si>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ここ数年82％前後で推移していましたが、平成30年度決算から分流式下水道等に要する経費の算出方式を変更し、令和元年度決算では98％となりました。依然として100％を割っているため、引き続き使用料収入の確保及び経費削減に取り組んでいく必要があります。
④企業債残高対事業規模比率は、分流式下水道等に要する経費の算出方式を変更し、一般会計負担額が増加したため、数値としては減少しています。収益については、接続率が90％を超えているものの平成29年から年間有水量が減少しており、増加には繋がっていません。企業債残高は前年度比６％減少、加えて令和5年度をピークに償還額は減少する見込みですので、今後着実に残高を減らすように取り組みます。
⑤令和2年度からの企業会計移行に伴い打切り決算を行ったため汚水処理費が減少し、経費回収率の数値としては増加しています。また、償還金負担が高止まり状態のため、数値向上が遅れています。使用料収入で賄えていない施設管理費、長期債償還元金及び利子については、一般会計繰入金を充てている状況です。
⑥令和2年度からの企業会計移行に伴い、打切決算を行ったため汚水処理費が減少し、汚水処理原価の数値としては減少しています。今後も汚水処理費等の経費削減及び使用料収入の確保に取り組んでいきます。
⑦施設利用率については、現在、計画時の処理戸数以上の利用がありますが、下水に流す水量が減少傾向にある中で、施設の処理能力に対し余裕がある状態となっています。
⑧水洗化率については、類似団体、全国平均を上回っていますが、下水道への接続割合は100％が望ましいため、今後も接続率向上のため引き続き啓発活動等に努める必要があります。
・なお②③は地方公営企業法上の企業会計での算定となりますので、令和２年４月適用の本市は次回からの分析となります。</t>
    <rPh sb="10" eb="12">
      <t>ヘイセイ</t>
    </rPh>
    <rPh sb="14" eb="16">
      <t>ネンド</t>
    </rPh>
    <rPh sb="33" eb="35">
      <t>ヘイセイ</t>
    </rPh>
    <rPh sb="37" eb="38">
      <t>ネン</t>
    </rPh>
    <rPh sb="38" eb="39">
      <t>ド</t>
    </rPh>
    <rPh sb="39" eb="41">
      <t>ケッサン</t>
    </rPh>
    <rPh sb="43" eb="45">
      <t>ブンリュウ</t>
    </rPh>
    <rPh sb="45" eb="46">
      <t>シキ</t>
    </rPh>
    <rPh sb="46" eb="49">
      <t>ゲスイドウ</t>
    </rPh>
    <rPh sb="49" eb="50">
      <t>トウ</t>
    </rPh>
    <rPh sb="51" eb="52">
      <t>ヨウ</t>
    </rPh>
    <rPh sb="54" eb="56">
      <t>ケイヒ</t>
    </rPh>
    <rPh sb="57" eb="59">
      <t>サンシュツ</t>
    </rPh>
    <rPh sb="59" eb="61">
      <t>ホウシキ</t>
    </rPh>
    <rPh sb="62" eb="64">
      <t>ヘンコウ</t>
    </rPh>
    <rPh sb="66" eb="68">
      <t>レイワ</t>
    </rPh>
    <rPh sb="68" eb="70">
      <t>ガンネン</t>
    </rPh>
    <rPh sb="70" eb="71">
      <t>ド</t>
    </rPh>
    <rPh sb="71" eb="73">
      <t>ケッサン</t>
    </rPh>
    <rPh sb="85" eb="87">
      <t>イゼン</t>
    </rPh>
    <rPh sb="95" eb="96">
      <t>ワ</t>
    </rPh>
    <rPh sb="103" eb="104">
      <t>ヒ</t>
    </rPh>
    <rPh sb="105" eb="106">
      <t>ツヅ</t>
    </rPh>
    <rPh sb="153" eb="155">
      <t>ブンリュウ</t>
    </rPh>
    <rPh sb="155" eb="156">
      <t>シキ</t>
    </rPh>
    <rPh sb="156" eb="159">
      <t>ゲスイドウ</t>
    </rPh>
    <rPh sb="159" eb="160">
      <t>トウ</t>
    </rPh>
    <rPh sb="161" eb="162">
      <t>ヨウ</t>
    </rPh>
    <rPh sb="164" eb="166">
      <t>ケイヒ</t>
    </rPh>
    <rPh sb="167" eb="169">
      <t>サンシュツ</t>
    </rPh>
    <rPh sb="169" eb="171">
      <t>ホウシキ</t>
    </rPh>
    <rPh sb="172" eb="174">
      <t>ヘンコウ</t>
    </rPh>
    <rPh sb="176" eb="178">
      <t>イッパン</t>
    </rPh>
    <rPh sb="178" eb="180">
      <t>カイケイ</t>
    </rPh>
    <rPh sb="180" eb="183">
      <t>フタンガク</t>
    </rPh>
    <rPh sb="184" eb="186">
      <t>ゾウカ</t>
    </rPh>
    <rPh sb="191" eb="193">
      <t>スウチ</t>
    </rPh>
    <rPh sb="197" eb="199">
      <t>ゲンショウ</t>
    </rPh>
    <rPh sb="205" eb="207">
      <t>シュウエキ</t>
    </rPh>
    <rPh sb="213" eb="215">
      <t>セツゾク</t>
    </rPh>
    <rPh sb="215" eb="216">
      <t>リツ</t>
    </rPh>
    <rPh sb="221" eb="222">
      <t>コ</t>
    </rPh>
    <rPh sb="229" eb="231">
      <t>ヘイセイ</t>
    </rPh>
    <rPh sb="233" eb="234">
      <t>ネン</t>
    </rPh>
    <rPh sb="236" eb="238">
      <t>ネンカン</t>
    </rPh>
    <rPh sb="238" eb="239">
      <t>ア</t>
    </rPh>
    <rPh sb="239" eb="240">
      <t>ミズ</t>
    </rPh>
    <rPh sb="242" eb="244">
      <t>ゲンショウ</t>
    </rPh>
    <rPh sb="249" eb="251">
      <t>ゾウカ</t>
    </rPh>
    <rPh sb="253" eb="254">
      <t>ツナ</t>
    </rPh>
    <rPh sb="262" eb="265">
      <t>キギョウサイ</t>
    </rPh>
    <rPh sb="265" eb="267">
      <t>ザンダカ</t>
    </rPh>
    <rPh sb="268" eb="272">
      <t>ゼンネンドヒ</t>
    </rPh>
    <rPh sb="274" eb="276">
      <t>ゲンショウ</t>
    </rPh>
    <rPh sb="277" eb="278">
      <t>クワ</t>
    </rPh>
    <rPh sb="280" eb="282">
      <t>レイワ</t>
    </rPh>
    <rPh sb="283" eb="285">
      <t>ネンド</t>
    </rPh>
    <rPh sb="290" eb="293">
      <t>ショウカンガク</t>
    </rPh>
    <rPh sb="294" eb="296">
      <t>ゲンショウ</t>
    </rPh>
    <rPh sb="298" eb="300">
      <t>ミコ</t>
    </rPh>
    <rPh sb="306" eb="308">
      <t>コンゴ</t>
    </rPh>
    <rPh sb="308" eb="310">
      <t>チャクジツ</t>
    </rPh>
    <rPh sb="311" eb="313">
      <t>ザンダカ</t>
    </rPh>
    <rPh sb="314" eb="315">
      <t>ヘ</t>
    </rPh>
    <rPh sb="320" eb="321">
      <t>ト</t>
    </rPh>
    <rPh sb="322" eb="323">
      <t>ク</t>
    </rPh>
    <rPh sb="326" eb="328">
      <t>レイワ</t>
    </rPh>
    <rPh sb="329" eb="331">
      <t>ネンド</t>
    </rPh>
    <rPh sb="334" eb="336">
      <t>キギョウ</t>
    </rPh>
    <rPh sb="336" eb="338">
      <t>カイケイ</t>
    </rPh>
    <rPh sb="338" eb="340">
      <t>イコウ</t>
    </rPh>
    <rPh sb="341" eb="342">
      <t>トモナ</t>
    </rPh>
    <rPh sb="343" eb="345">
      <t>ウチキ</t>
    </rPh>
    <rPh sb="346" eb="348">
      <t>ケッサン</t>
    </rPh>
    <rPh sb="349" eb="350">
      <t>オコナ</t>
    </rPh>
    <rPh sb="354" eb="356">
      <t>オスイ</t>
    </rPh>
    <rPh sb="356" eb="358">
      <t>ショリ</t>
    </rPh>
    <rPh sb="358" eb="359">
      <t>ヒ</t>
    </rPh>
    <rPh sb="360" eb="362">
      <t>ゲンショウ</t>
    </rPh>
    <rPh sb="370" eb="372">
      <t>スウチ</t>
    </rPh>
    <rPh sb="376" eb="378">
      <t>ゾウカ</t>
    </rPh>
    <rPh sb="418" eb="421">
      <t>シヨウリョウ</t>
    </rPh>
    <rPh sb="421" eb="423">
      <t>シュウニュウ</t>
    </rPh>
    <rPh sb="424" eb="425">
      <t>マカナ</t>
    </rPh>
    <rPh sb="430" eb="432">
      <t>シセツ</t>
    </rPh>
    <rPh sb="432" eb="435">
      <t>カンリヒ</t>
    </rPh>
    <rPh sb="436" eb="439">
      <t>チョウキサイ</t>
    </rPh>
    <rPh sb="439" eb="441">
      <t>ショウカン</t>
    </rPh>
    <rPh sb="441" eb="443">
      <t>ガンキン</t>
    </rPh>
    <rPh sb="443" eb="444">
      <t>オヨ</t>
    </rPh>
    <rPh sb="445" eb="447">
      <t>リシ</t>
    </rPh>
    <rPh sb="453" eb="455">
      <t>イッパン</t>
    </rPh>
    <rPh sb="455" eb="457">
      <t>カイケイ</t>
    </rPh>
    <rPh sb="457" eb="460">
      <t>クリイレキン</t>
    </rPh>
    <rPh sb="461" eb="462">
      <t>ア</t>
    </rPh>
    <rPh sb="466" eb="468">
      <t>ジョウキョウ</t>
    </rPh>
    <rPh sb="470" eb="472">
      <t>レイワ</t>
    </rPh>
    <rPh sb="473" eb="474">
      <t>ネン</t>
    </rPh>
    <rPh sb="474" eb="475">
      <t>ド</t>
    </rPh>
    <rPh sb="478" eb="480">
      <t>キギョウ</t>
    </rPh>
    <rPh sb="480" eb="482">
      <t>カイケイ</t>
    </rPh>
    <rPh sb="482" eb="484">
      <t>イコウ</t>
    </rPh>
    <rPh sb="485" eb="486">
      <t>トモナ</t>
    </rPh>
    <rPh sb="488" eb="490">
      <t>ウチキ</t>
    </rPh>
    <rPh sb="490" eb="492">
      <t>ケッサン</t>
    </rPh>
    <rPh sb="493" eb="494">
      <t>オコナ</t>
    </rPh>
    <rPh sb="498" eb="500">
      <t>オスイ</t>
    </rPh>
    <rPh sb="500" eb="502">
      <t>ショリ</t>
    </rPh>
    <rPh sb="502" eb="503">
      <t>ヒ</t>
    </rPh>
    <rPh sb="504" eb="506">
      <t>ゲンショウ</t>
    </rPh>
    <rPh sb="515" eb="517">
      <t>スウチ</t>
    </rPh>
    <rPh sb="521" eb="523">
      <t>ゲンショウ</t>
    </rPh>
    <rPh sb="580" eb="582">
      <t>ゲンザイ</t>
    </rPh>
    <rPh sb="583" eb="586">
      <t>ケイカクジ</t>
    </rPh>
    <rPh sb="587" eb="589">
      <t>ショリ</t>
    </rPh>
    <rPh sb="589" eb="591">
      <t>コスウ</t>
    </rPh>
    <rPh sb="591" eb="593">
      <t>イジョウ</t>
    </rPh>
    <rPh sb="594" eb="596">
      <t>リヨウ</t>
    </rPh>
    <rPh sb="603" eb="605">
      <t>ゲスイ</t>
    </rPh>
    <rPh sb="606" eb="607">
      <t>ナガ</t>
    </rPh>
    <rPh sb="608" eb="610">
      <t>スイリョウ</t>
    </rPh>
    <rPh sb="611" eb="613">
      <t>ゲンショウ</t>
    </rPh>
    <rPh sb="613" eb="615">
      <t>ケイコウ</t>
    </rPh>
    <rPh sb="618" eb="619">
      <t>ナカ</t>
    </rPh>
    <rPh sb="621" eb="623">
      <t>シセツ</t>
    </rPh>
    <rPh sb="624" eb="626">
      <t>ショリ</t>
    </rPh>
    <rPh sb="626" eb="628">
      <t>ノウリョク</t>
    </rPh>
    <rPh sb="629" eb="630">
      <t>タイ</t>
    </rPh>
    <rPh sb="631" eb="633">
      <t>ヨユウ</t>
    </rPh>
    <rPh sb="636" eb="638">
      <t>ジョウタイ</t>
    </rPh>
    <phoneticPr fontId="4"/>
  </si>
  <si>
    <t>・事業開始から30年未満ということもあり、老朽化した管渠改善は現在まで行っていません。今後は年数経過による施設の傷みの予防的対処や耐震化も見据えた更新等を検討していきます。
・なお、①②は地方公営企業法上の企業会計での算定となりますので、令和２年４月適用の本市は次回からの分析となります。</t>
    <phoneticPr fontId="4"/>
  </si>
  <si>
    <t xml:space="preserve">・本市の農業集落排水事業は、4地区とも既に整備は終了しており、現在は運転管理が主な事業となっているため、施設の健全な維持管理に努めています。
・区域内人口密度が低く規模のﾒﾘｯﾄが活かしにくいなかでも使用料水準の検討と費用削減に取り組みます。
・近接する他施設への統合に向けた準備を行い、より効率的な運営を目指していきます。
</t>
    <rPh sb="135" eb="136">
      <t>ム</t>
    </rPh>
    <rPh sb="138" eb="140">
      <t>ジュンビ</t>
    </rPh>
    <rPh sb="141" eb="14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</si>
</sst>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BB-4B4E-8B9E-7AA7DCB9C7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EBB-4B4E-8B9E-7AA7DCB9C7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47.35</c:v>
                </c:pt>
                <c:pt idx="1">
                  <c:v>46.6</c:v>
                </c:pt>
                <c:pt idx="2">
                  <c:v>46.79</c:v>
                </c:pt>
                <c:pt idx="3">
                  <c:v>46.38</c:v>
                </c:pt>
                <c:pt idx="4">
                  <c:v>46.83</c:v>
                </c:pt>
              </c:numCache>
            </c:numRef>
          </c:val>
          <c:extLst>
            <c:ext xmlns:c16="http://schemas.microsoft.com/office/drawing/2014/chart" uri="{C3380CC4-5D6E-409C-BE32-E72D297353CC}">
              <c16:uniqueId val="{00000000-1969-43DF-949F-A33B227147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969-43DF-949F-A33B227147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94.17</c:v>
                </c:pt>
                <c:pt idx="1">
                  <c:v>94.77</c:v>
                </c:pt>
                <c:pt idx="2">
                  <c:v>98.67</c:v>
                </c:pt>
                <c:pt idx="3">
                  <c:v>95.41</c:v>
                </c:pt>
                <c:pt idx="4">
                  <c:v>95.94</c:v>
                </c:pt>
              </c:numCache>
            </c:numRef>
          </c:val>
          <c:extLst>
            <c:ext xmlns:c16="http://schemas.microsoft.com/office/drawing/2014/chart" uri="{C3380CC4-5D6E-409C-BE32-E72D297353CC}">
              <c16:uniqueId val="{00000000-675C-49D2-8109-FC1EC720A2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75C-49D2-8109-FC1EC720A2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82.05</c:v>
                </c:pt>
                <c:pt idx="1">
                  <c:v>82.05</c:v>
                </c:pt>
                <c:pt idx="2">
                  <c:v>82.21</c:v>
                </c:pt>
                <c:pt idx="3">
                  <c:v>96.14</c:v>
                </c:pt>
                <c:pt idx="4">
                  <c:v>98.73</c:v>
                </c:pt>
              </c:numCache>
            </c:numRef>
          </c:val>
          <c:extLst>
            <c:ext xmlns:c16="http://schemas.microsoft.com/office/drawing/2014/chart" uri="{C3380CC4-5D6E-409C-BE32-E72D297353CC}">
              <c16:uniqueId val="{00000000-7442-4EA8-8154-73011B7D34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2-4EA8-8154-73011B7D34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8-4CCE-A9F2-9DBC3A981E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8-4CCE-A9F2-9DBC3A981E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3B-4995-9C8D-53DADC26CB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3B-4995-9C8D-53DADC26CB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6-428B-AA00-2A90A7EC02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6-428B-AA00-2A90A7EC02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0-4FCE-A03C-83960FA96B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0-4FCE-A03C-83960FA96B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1230.8699999999999</c:v>
                </c:pt>
                <c:pt idx="1">
                  <c:v>1163.3</c:v>
                </c:pt>
                <c:pt idx="2">
                  <c:v>1110.67</c:v>
                </c:pt>
                <c:pt idx="3">
                  <c:v>610.52</c:v>
                </c:pt>
                <c:pt idx="4">
                  <c:v>444.46</c:v>
                </c:pt>
              </c:numCache>
            </c:numRef>
          </c:val>
          <c:extLst>
            <c:ext xmlns:c16="http://schemas.microsoft.com/office/drawing/2014/chart" uri="{C3380CC4-5D6E-409C-BE32-E72D297353CC}">
              <c16:uniqueId val="{00000000-1AB0-474E-9357-6A2E8021A0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1AB0-474E-9357-6A2E8021A0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45.82</c:v>
                </c:pt>
                <c:pt idx="1">
                  <c:v>63.28</c:v>
                </c:pt>
                <c:pt idx="2">
                  <c:v>57.77</c:v>
                </c:pt>
                <c:pt idx="3">
                  <c:v>56.16</c:v>
                </c:pt>
                <c:pt idx="4">
                  <c:v>63.41</c:v>
                </c:pt>
              </c:numCache>
            </c:numRef>
          </c:val>
          <c:extLst>
            <c:ext xmlns:c16="http://schemas.microsoft.com/office/drawing/2014/chart" uri="{C3380CC4-5D6E-409C-BE32-E72D297353CC}">
              <c16:uniqueId val="{00000000-B601-44D2-880B-B8FE9750CB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601-44D2-880B-B8FE9750CB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321.63</c:v>
                </c:pt>
                <c:pt idx="1">
                  <c:v>232.07</c:v>
                </c:pt>
                <c:pt idx="2">
                  <c:v>260.64</c:v>
                </c:pt>
                <c:pt idx="3">
                  <c:v>266.85000000000002</c:v>
                </c:pt>
                <c:pt idx="4">
                  <c:v>211.39</c:v>
                </c:pt>
              </c:numCache>
            </c:numRef>
          </c:val>
          <c:extLst>
            <c:ext xmlns:c16="http://schemas.microsoft.com/office/drawing/2014/chart" uri="{C3380CC4-5D6E-409C-BE32-E72D297353CC}">
              <c16:uniqueId val="{00000000-0094-442F-BDA1-C886AFED302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094-442F-BDA1-C886AFED302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25" zoomScaleNormal="100" workbookViewId="0">
      <selection activeCell="BL66" sqref="BL66:BZ82"/>
    </sheetView>
  </sheetViews>
  <sheetFormatPr defaultColWidth="2.625" defaultRowHeight="13.5" x14ac:dyDescent="0.15"/>
  <cols>
    <col min="1" max="1" width="2.625" customWidth="1"/>
    <col min="2" max="62" width="3.75" customWidth="1"/>
    <col min="64" max="78" width="3.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掛川市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117804</v>
      </c>
      <c r="AM8" s="51"/>
      <c r="AN8" s="51"/>
      <c r="AO8" s="51"/>
      <c r="AP8" s="51"/>
      <c r="AQ8" s="51"/>
      <c r="AR8" s="51"/>
      <c r="AS8" s="51"/>
      <c r="AT8" s="46">
        <f>データ!T6</f>
        <v>265.69</v>
      </c>
      <c r="AU8" s="46"/>
      <c r="AV8" s="46"/>
      <c r="AW8" s="46"/>
      <c r="AX8" s="46"/>
      <c r="AY8" s="46"/>
      <c r="AZ8" s="46"/>
      <c r="BA8" s="46"/>
      <c r="BB8" s="46">
        <f>データ!U6</f>
        <v>443.39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4.1500000000000004</v>
      </c>
      <c r="Q10" s="46"/>
      <c r="R10" s="46"/>
      <c r="S10" s="46"/>
      <c r="T10" s="46"/>
      <c r="U10" s="46"/>
      <c r="V10" s="46"/>
      <c r="W10" s="46">
        <f>データ!Q6</f>
        <v>100</v>
      </c>
      <c r="X10" s="46"/>
      <c r="Y10" s="46"/>
      <c r="Z10" s="46"/>
      <c r="AA10" s="46"/>
      <c r="AB10" s="46"/>
      <c r="AC10" s="46"/>
      <c r="AD10" s="51">
        <f>データ!R6</f>
        <v>2838</v>
      </c>
      <c r="AE10" s="51"/>
      <c r="AF10" s="51"/>
      <c r="AG10" s="51"/>
      <c r="AH10" s="51"/>
      <c r="AI10" s="51"/>
      <c r="AJ10" s="51"/>
      <c r="AK10" s="2"/>
      <c r="AL10" s="51">
        <f>データ!V6</f>
        <v>4875</v>
      </c>
      <c r="AM10" s="51"/>
      <c r="AN10" s="51"/>
      <c r="AO10" s="51"/>
      <c r="AP10" s="51"/>
      <c r="AQ10" s="51"/>
      <c r="AR10" s="51"/>
      <c r="AS10" s="51"/>
      <c r="AT10" s="46">
        <f>データ!W6</f>
        <v>2.29</v>
      </c>
      <c r="AU10" s="46"/>
      <c r="AV10" s="46"/>
      <c r="AW10" s="46"/>
      <c r="AX10" s="46"/>
      <c r="AY10" s="46"/>
      <c r="AZ10" s="46"/>
      <c r="BA10" s="46"/>
      <c r="BB10" s="46">
        <f>データ!X6</f>
        <v>2128.8200000000002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rmI6D7F7RxQeOUZgWjcrVbKO32AcDfRIT63nLlGPCzDSAlpInH1BqBidQBaOIxpRW1b71+tn5e2fvsNczk6p6w==" saltValue="uPEqGUo+uK2OJ4W3Ii9V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9" t="s">
        <v>53</v>
      </c>
      <c r="I3" s="90"/>
      <c r="J3" s="90"/>
      <c r="K3" s="90"/>
      <c r="L3" s="90"/>
      <c r="M3" s="90"/>
      <c r="N3" s="90"/>
      <c r="O3" s="90"/>
      <c r="P3" s="90"/>
      <c r="Q3" s="90"/>
      <c r="R3" s="90"/>
      <c r="S3" s="90"/>
      <c r="T3" s="90"/>
      <c r="U3" s="90"/>
      <c r="V3" s="90"/>
      <c r="W3" s="90"/>
      <c r="X3" s="91"/>
      <c r="Y3" s="95" t="s">
        <v>54</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28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222135</v>
      </c>
      <c r="D6" s="33">
        <f t="shared" si="3"/>
        <v>47</v>
      </c>
      <c r="E6" s="33">
        <f t="shared" si="3"/>
        <v>17</v>
      </c>
      <c r="F6" s="33">
        <f t="shared" si="3"/>
        <v>5</v>
      </c>
      <c r="G6" s="33">
        <f t="shared" si="3"/>
        <v>0</v>
      </c>
      <c r="H6" s="33" t="str">
        <f t="shared" si="3"/>
        <v>静岡県　掛川市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4.1500000000000004</v>
      </c>
      <c r="Q6" s="34">
        <f t="shared" si="3"/>
        <v>100</v>
      </c>
      <c r="R6" s="34">
        <f t="shared" si="3"/>
        <v>2838</v>
      </c>
      <c r="S6" s="34">
        <f t="shared" si="3"/>
        <v>117804</v>
      </c>
      <c r="T6" s="34">
        <f t="shared" si="3"/>
        <v>265.69</v>
      </c>
      <c r="U6" s="34">
        <f t="shared" si="3"/>
        <v>443.39</v>
      </c>
      <c r="V6" s="34">
        <f t="shared" si="3"/>
        <v>4875</v>
      </c>
      <c r="W6" s="34">
        <f t="shared" si="3"/>
        <v>2.29</v>
      </c>
      <c r="X6" s="34">
        <f t="shared" si="3"/>
        <v>2128.8200000000002</v>
      </c>
      <c r="Y6" s="35">
        <f>IF(Y7="",NA(),Y7)</f>
        <v>82.05</v>
      </c>
      <c r="Z6" s="35">
        <f t="shared" ref="Z6:AH6" si="4">IF(Z7="",NA(),Z7)</f>
        <v>82.05</v>
      </c>
      <c r="AA6" s="35">
        <f t="shared" si="4"/>
        <v>82.21</v>
      </c>
      <c r="AB6" s="35">
        <f t="shared" si="4"/>
        <v>96.14</v>
      </c>
      <c r="AC6" s="35">
        <f t="shared" si="4"/>
        <v>98.73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1230.8699999999999</v>
      </c>
      <c r="BG6" s="35">
        <f t="shared" ref="BG6:BO6" si="7">IF(BG7="",NA(),BG7)</f>
        <v>1163.3</v>
      </c>
      <c r="BH6" s="35">
        <f t="shared" si="7"/>
        <v>1110.67</v>
      </c>
      <c r="BI6" s="35">
        <f t="shared" si="7"/>
        <v>610.52</v>
      </c>
      <c r="BJ6" s="35">
        <f t="shared" si="7"/>
        <v>444.46</v>
      </c>
      <c r="BK6" s="35">
        <f t="shared" si="7"/>
        <v>1081.8</v>
      </c>
      <c r="BL6" s="35">
        <f t="shared" si="7"/>
        <v>974.93</v>
      </c>
      <c r="BM6" s="35">
        <f t="shared" si="7"/>
        <v>855.8</v>
      </c>
      <c r="BN6" s="35">
        <f t="shared" si="7"/>
        <v>789.46</v>
      </c>
      <c r="BO6" s="35">
        <f t="shared" si="7"/>
        <v>826.83</v>
      </c>
      <c r="BP6" s="34" t="str">
        <f>IF(BP7="","",IF(BP7="-","【-】","【"&amp;SUBSTITUTE(TEXT(BP7,"#,##0.00"),"-","△")&amp;"】"))</f>
        <v>【765.47】</v>
      </c>
      <c r="BQ6" s="35">
        <f>IF(BQ7="",NA(),BQ7)</f>
        <v>45.82</v>
      </c>
      <c r="BR6" s="35">
        <f t="shared" ref="BR6:BZ6" si="8">IF(BR7="",NA(),BR7)</f>
        <v>63.28</v>
      </c>
      <c r="BS6" s="35">
        <f t="shared" si="8"/>
        <v>57.77</v>
      </c>
      <c r="BT6" s="35">
        <f t="shared" si="8"/>
        <v>56.16</v>
      </c>
      <c r="BU6" s="35">
        <f t="shared" si="8"/>
        <v>63.41</v>
      </c>
      <c r="BV6" s="35">
        <f t="shared" si="8"/>
        <v>52.19</v>
      </c>
      <c r="BW6" s="35">
        <f t="shared" si="8"/>
        <v>55.32</v>
      </c>
      <c r="BX6" s="35">
        <f t="shared" si="8"/>
        <v>59.8</v>
      </c>
      <c r="BY6" s="35">
        <f t="shared" si="8"/>
        <v>57.77</v>
      </c>
      <c r="BZ6" s="35">
        <f t="shared" si="8"/>
        <v>57.31</v>
      </c>
      <c r="CA6" s="34" t="str">
        <f>IF(CA7="","",IF(CA7="-","【-】","【"&amp;SUBSTITUTE(TEXT(CA7,"#,##0.00"),"-","△")&amp;"】"))</f>
        <v>【59.59】</v>
      </c>
      <c r="CB6" s="35">
        <f>IF(CB7="",NA(),CB7)</f>
        <v>321.63</v>
      </c>
      <c r="CC6" s="35">
        <f t="shared" ref="CC6:CK6" si="9">IF(CC7="",NA(),CC7)</f>
        <v>232.07</v>
      </c>
      <c r="CD6" s="35">
        <f t="shared" si="9"/>
        <v>260.64</v>
      </c>
      <c r="CE6" s="35">
        <f t="shared" si="9"/>
        <v>266.85000000000002</v>
      </c>
      <c r="CF6" s="35">
        <f t="shared" si="9"/>
        <v>211.39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47.35</v>
      </c>
      <c r="CN6" s="35">
        <f t="shared" ref="CN6:CV6" si="10">IF(CN7="",NA(),CN7)</f>
        <v>46.6</v>
      </c>
      <c r="CO6" s="35">
        <f t="shared" si="10"/>
        <v>46.79</v>
      </c>
      <c r="CP6" s="35">
        <f t="shared" si="10"/>
        <v>46.38</v>
      </c>
      <c r="CQ6" s="35">
        <f t="shared" si="10"/>
        <v>46.83</v>
      </c>
      <c r="CR6" s="35">
        <f t="shared" si="10"/>
        <v>52.31</v>
      </c>
      <c r="CS6" s="35">
        <f t="shared" si="10"/>
        <v>60.65</v>
      </c>
      <c r="CT6" s="35">
        <f t="shared" si="10"/>
        <v>51.75</v>
      </c>
      <c r="CU6" s="35">
        <f t="shared" si="10"/>
        <v>50.68</v>
      </c>
      <c r="CV6" s="35">
        <f t="shared" si="10"/>
        <v>50.14</v>
      </c>
      <c r="CW6" s="34" t="str">
        <f>IF(CW7="","",IF(CW7="-","【-】","【"&amp;SUBSTITUTE(TEXT(CW7,"#,##0.00"),"-","△")&amp;"】"))</f>
        <v>【51.30】</v>
      </c>
      <c r="CX6" s="35">
        <f>IF(CX7="",NA(),CX7)</f>
        <v>94.17</v>
      </c>
      <c r="CY6" s="35">
        <f t="shared" ref="CY6:DG6" si="11">IF(CY7="",NA(),CY7)</f>
        <v>94.77</v>
      </c>
      <c r="CZ6" s="35">
        <f t="shared" si="11"/>
        <v>98.67</v>
      </c>
      <c r="DA6" s="35">
        <f t="shared" si="11"/>
        <v>95.41</v>
      </c>
      <c r="DB6" s="35">
        <f t="shared" si="11"/>
        <v>95.94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222135</v>
      </c>
      <c r="D7" s="37">
        <v>47</v>
      </c>
      <c r="E7" s="37">
        <v>17</v>
      </c>
      <c r="F7" s="37">
        <v>5</v>
      </c>
      <c r="G7" s="37">
        <v>0</v>
      </c>
      <c r="H7" s="37" t="s">
        <v>96</v>
      </c>
      <c r="I7" s="37" t="s">
        <v>97</v>
      </c>
      <c r="J7" s="37" t="s">
        <v>98</v>
      </c>
      <c r="K7" s="37" t="s">
        <v>99</v>
      </c>
      <c r="L7" s="37" t="s">
        <v>100</v>
      </c>
      <c r="M7" s="37" t="s">
        <v>101</v>
      </c>
      <c r="N7" s="38" t="s">
        <v>102</v>
      </c>
      <c r="O7" s="38" t="s">
        <v>103</v>
      </c>
      <c r="P7" s="38">
        <v>4.1500000000000004</v>
      </c>
      <c r="Q7" s="38">
        <v>100</v>
      </c>
      <c r="R7" s="38">
        <v>2838</v>
      </c>
      <c r="S7" s="38">
        <v>117804</v>
      </c>
      <c r="T7" s="38">
        <v>265.69</v>
      </c>
      <c r="U7" s="38">
        <v>443.39</v>
      </c>
      <c r="V7" s="38">
        <v>4875</v>
      </c>
      <c r="W7" s="38">
        <v>2.29</v>
      </c>
      <c r="X7" s="38">
        <v>2128.8200000000002</v>
      </c>
      <c r="Y7" s="38">
        <v>82.05</v>
      </c>
      <c r="Z7" s="38">
        <v>82.05</v>
      </c>
      <c r="AA7" s="38">
        <v>82.21</v>
      </c>
      <c r="AB7" s="38">
        <v>96.14</v>
      </c>
      <c r="AC7" s="38">
        <v>98.73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1230.8699999999999</v>
      </c>
      <c r="BG7" s="38">
        <v>1163.3</v>
      </c>
      <c r="BH7" s="38">
        <v>1110.67</v>
      </c>
      <c r="BI7" s="38">
        <v>610.52</v>
      </c>
      <c r="BJ7" s="38">
        <v>444.46</v>
      </c>
      <c r="BK7" s="38">
        <v>1081.8</v>
      </c>
      <c r="BL7" s="38">
        <v>974.93</v>
      </c>
      <c r="BM7" s="38">
        <v>855.8</v>
      </c>
      <c r="BN7" s="38">
        <v>789.46</v>
      </c>
      <c r="BO7" s="38">
        <v>826.83</v>
      </c>
      <c r="BP7" s="38">
        <v>765.47</v>
      </c>
      <c r="BQ7" s="38">
        <v>45.82</v>
      </c>
      <c r="BR7" s="38">
        <v>63.28</v>
      </c>
      <c r="BS7" s="38">
        <v>57.77</v>
      </c>
      <c r="BT7" s="38">
        <v>56.16</v>
      </c>
      <c r="BU7" s="38">
        <v>63.41</v>
      </c>
      <c r="BV7" s="38">
        <v>52.19</v>
      </c>
      <c r="BW7" s="38">
        <v>55.32</v>
      </c>
      <c r="BX7" s="38">
        <v>59.8</v>
      </c>
      <c r="BY7" s="38">
        <v>57.77</v>
      </c>
      <c r="BZ7" s="38">
        <v>57.31</v>
      </c>
      <c r="CA7" s="38">
        <v>59.59</v>
      </c>
      <c r="CB7" s="38">
        <v>321.63</v>
      </c>
      <c r="CC7" s="38">
        <v>232.07</v>
      </c>
      <c r="CD7" s="38">
        <v>260.64</v>
      </c>
      <c r="CE7" s="38">
        <v>266.85000000000002</v>
      </c>
      <c r="CF7" s="38">
        <v>211.39</v>
      </c>
      <c r="CG7" s="38">
        <v>296.14</v>
      </c>
      <c r="CH7" s="38">
        <v>283.17</v>
      </c>
      <c r="CI7" s="38">
        <v>263.76</v>
      </c>
      <c r="CJ7" s="38">
        <v>274.35000000000002</v>
      </c>
      <c r="CK7" s="38">
        <v>273.52</v>
      </c>
      <c r="CL7" s="38">
        <v>257.86</v>
      </c>
      <c r="CM7" s="38">
        <v>47.35</v>
      </c>
      <c r="CN7" s="38">
        <v>46.6</v>
      </c>
      <c r="CO7" s="38">
        <v>46.79</v>
      </c>
      <c r="CP7" s="38">
        <v>46.38</v>
      </c>
      <c r="CQ7" s="38">
        <v>46.83</v>
      </c>
      <c r="CR7" s="38">
        <v>52.31</v>
      </c>
      <c r="CS7" s="38">
        <v>60.65</v>
      </c>
      <c r="CT7" s="38">
        <v>51.75</v>
      </c>
      <c r="CU7" s="38">
        <v>50.68</v>
      </c>
      <c r="CV7" s="38">
        <v>50.14</v>
      </c>
      <c r="CW7" s="38">
        <v>51.3</v>
      </c>
      <c r="CX7" s="38">
        <v>94.17</v>
      </c>
      <c r="CY7" s="38">
        <v>94.77</v>
      </c>
      <c r="CZ7" s="38">
        <v>98.67</v>
      </c>
      <c r="DA7" s="38">
        <v>95.41</v>
      </c>
      <c r="DB7" s="38">
        <v>95.94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康介</cp:lastModifiedBy>
  <cp:lastPrinted>2021-01-27T02:52:22Z</cp:lastPrinted>
  <dcterms:created xsi:type="dcterms:W3CDTF">2020-12-04T03:05:09Z</dcterms:created>
  <dcterms:modified xsi:type="dcterms:W3CDTF">2021-01-27T05:47:06Z</dcterms:modified>
  <cp:category/>
</cp:coreProperties>
</file>