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水道課\"/>
    </mc:Choice>
  </mc:AlternateContent>
  <xr:revisionPtr revIDLastSave="0" documentId="8_{6BF45A60-1572-44EC-AA60-4149E0845A7E}" xr6:coauthVersionLast="46" xr6:coauthVersionMax="46" xr10:uidLastSave="{00000000-0000-0000-0000-000000000000}"/>
  <workbookProtection workbookAlgorithmName="SHA-512" workbookHashValue="NO2KtLoOqIm3ohPxUZDm35NfHIKc7TF/tClJ8fGn1dYsbaa0ZSuVt0/u+zm183uXM89RfNdT4unNGHVc++O3uA==" workbookSaltValue="mBYRnV6ovG2jgYPkoFy/p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AT8" i="4"/>
  <c r="AD8" i="4"/>
  <c r="P8" i="4"/>
  <c r="B8"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<sst xmlns="http://schemas.openxmlformats.org/spreadsheetml/2006/main" count="233" uniqueCount="117">
  <si>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</si>
  <si>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</si>
  <si>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</si>
  <si>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</si>
  <si>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</si>
  <si>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</si>
  <si>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</si>
  <si>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</si>
  <si>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</si>
  <si>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</si>
  <si>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</si>
  <si>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</si>
  <si>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</si>
  <si>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</si>
  <si>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</si>
  <si>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</si>
  <si>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</si>
  <si>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</si>
  <si>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</si>
  <si>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</si>
  <si>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</si>
  <si>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</si>
  <si>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</si>
  <si>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</si>
  <si>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</si>
  <si>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</si>
  <si>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</si>
  <si>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</si>
  <si>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</si>
  <si>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</si>
  <si>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</si>
  <si>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</si>
  <si>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</si>
  <si>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</si>
  <si>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</si>
  <si>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</si>
  <si>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</si>
  <si>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</si>
  <si>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</si>
  <si>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</si>
  <si>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</si>
  <si>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</si>
  <si>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</si>
  <si>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</si>
  <si>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</si>
  <si>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</si>
  <si>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</si>
  <si>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</si>
  <si>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</si>
  <si>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</si>
  <si>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</si>
  <si>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</si>
  <si>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</si>
  <si>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</si>
  <si>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</si>
  <si>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</si>
  <si>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</si>
  <si>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</si>
  <si>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</si>
  <si>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</si>
  <si>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</si>
  <si>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</si>
  <si>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</si>
  <si>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</si>
  <si>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</si>
  <si>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</si>
  <si>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</si>
  <si>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</si>
  <si>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</si>
  <si>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</si>
  <si>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</si>
  <si>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</si>
  <si>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</si>
  <si>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</si>
  <si>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</si>
  <si>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</si>
  <si>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</si>
  <si>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</si>
  <si>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</si>
  <si>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</si>
  <si>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</si>
  <si>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</si>
  <si>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</si>
  <si>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</si>
  <si>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</si>
  <si>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</si>
  <si>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</si>
  <si>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</si>
  <si>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</si>
  <si>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</si>
  <si>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</si>
  <si>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</si>
  <si>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</si>
  <si>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</si>
  <si>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</si>
  <si>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</si>
  <si>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</si>
  <si>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</si>
  <si>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</si>
  <si>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</si>
  <si>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</si>
  <si>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</si>
  <si>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</si>
  <si>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</si>
  <si>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</si>
  <si>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</si>
  <si>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</si>
  <si>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</si>
  <si>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</si>
  <si>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</si>
  <si>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</si>
  <si>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</si>
  <si>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</si>
  <si>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</si>
  <si>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掛川市の簡易水道特別会計は、５つの簡易水道と１つの飲料水供給施設で構成されていて、各簡水で収支管理し、給水使用料の料金体系もそれぞれ異なっている。年間の維持管理費を給水使用料で賄えているところはなく、これまでの利益を源泉とする積立金取崩しや一般会計からの繰入金により経営しているのが現状である。
　① 収益的収支比率 は法適用に伴い、基金条例を廃止し、積立金を全額取崩ししたことにより大きく上昇しているが、取崩し分を除いた収支は100%を下回っている。また ⑤ 料金回収率 についても100％を超えておらず給水使用料のみで経営することはできず、一般会計からの繰入金（赤字補填）や積立基金を取崩して不足分を賄っている。
　④ 企業債残高対給水収益比率 は償還が進み減少傾向が続いていた。平成30年度に企業会計移行に伴う電算システム構築のための企業債借入を行ったため増加しているが、平均よりかなり低い水準となっている。
　⑥ 給水原価 は大規模修繕がある場合高額となる傾向があり、年度毎の変動幅が大きい。令和元年度は修繕費が前年度より減少したことにより低くなっている。
　⑦ 施設利用率 及び ⑧ 有収率 ともに平均値を上回っている。早期に漏水を発見して修繕することにより有収率を向上させることができた。</t>
    <rPh sb="3" eb="6">
      <t>カケガワシ</t>
    </rPh>
    <rPh sb="7" eb="9">
      <t>カンイ</t>
    </rPh>
    <rPh sb="9" eb="11">
      <t>スイドウ</t>
    </rPh>
    <rPh sb="11" eb="13">
      <t>トクベツ</t>
    </rPh>
    <rPh sb="13" eb="15">
      <t>カイケイ</t>
    </rPh>
    <rPh sb="20" eb="22">
      <t>カンイ</t>
    </rPh>
    <rPh sb="22" eb="24">
      <t>スイドウ</t>
    </rPh>
    <rPh sb="28" eb="31">
      <t>インリョウスイ</t>
    </rPh>
    <rPh sb="31" eb="33">
      <t>キョウキュウ</t>
    </rPh>
    <rPh sb="33" eb="35">
      <t>シセツ</t>
    </rPh>
    <rPh sb="36" eb="38">
      <t>コウセイ</t>
    </rPh>
    <rPh sb="44" eb="45">
      <t>カク</t>
    </rPh>
    <rPh sb="45" eb="47">
      <t>カンスイ</t>
    </rPh>
    <rPh sb="48" eb="50">
      <t>シュウシ</t>
    </rPh>
    <rPh sb="50" eb="52">
      <t>カンリ</t>
    </rPh>
    <rPh sb="54" eb="56">
      <t>キュウスイ</t>
    </rPh>
    <rPh sb="56" eb="59">
      <t>シヨウリョウ</t>
    </rPh>
    <rPh sb="60" eb="62">
      <t>リョウキン</t>
    </rPh>
    <rPh sb="62" eb="64">
      <t>タイケイ</t>
    </rPh>
    <rPh sb="69" eb="70">
      <t>コト</t>
    </rPh>
    <rPh sb="76" eb="78">
      <t>ネンカン</t>
    </rPh>
    <rPh sb="79" eb="81">
      <t>イジ</t>
    </rPh>
    <rPh sb="81" eb="84">
      <t>カンリヒ</t>
    </rPh>
    <rPh sb="85" eb="87">
      <t>キュウスイ</t>
    </rPh>
    <rPh sb="87" eb="90">
      <t>シヨウリョウ</t>
    </rPh>
    <rPh sb="91" eb="92">
      <t>マカナ</t>
    </rPh>
    <rPh sb="108" eb="110">
      <t>リエキ</t>
    </rPh>
    <rPh sb="111" eb="113">
      <t>ゲンセン</t>
    </rPh>
    <rPh sb="116" eb="118">
      <t>ツミタテ</t>
    </rPh>
    <rPh sb="118" eb="119">
      <t>キン</t>
    </rPh>
    <rPh sb="119" eb="121">
      <t>トリクズ</t>
    </rPh>
    <rPh sb="123" eb="125">
      <t>イッパン</t>
    </rPh>
    <rPh sb="125" eb="127">
      <t>カイケイ</t>
    </rPh>
    <rPh sb="130" eb="132">
      <t>クリイレ</t>
    </rPh>
    <rPh sb="132" eb="133">
      <t>キン</t>
    </rPh>
    <rPh sb="136" eb="138">
      <t>ケイエイ</t>
    </rPh>
    <rPh sb="144" eb="146">
      <t>ゲンジョウ</t>
    </rPh>
    <rPh sb="156" eb="159">
      <t>シュウエキテキ</t>
    </rPh>
    <rPh sb="159" eb="161">
      <t>シュウシ</t>
    </rPh>
    <rPh sb="161" eb="163">
      <t>ヒリツ</t>
    </rPh>
    <rPh sb="165" eb="166">
      <t>ホウ</t>
    </rPh>
    <rPh sb="166" eb="168">
      <t>テキヨウ</t>
    </rPh>
    <rPh sb="169" eb="170">
      <t>トモナ</t>
    </rPh>
    <rPh sb="172" eb="174">
      <t>キキン</t>
    </rPh>
    <rPh sb="174" eb="176">
      <t>ジョウレイ</t>
    </rPh>
    <rPh sb="177" eb="179">
      <t>ハイシ</t>
    </rPh>
    <rPh sb="181" eb="183">
      <t>ツミタテ</t>
    </rPh>
    <rPh sb="183" eb="184">
      <t>キン</t>
    </rPh>
    <rPh sb="185" eb="187">
      <t>ゼンガク</t>
    </rPh>
    <rPh sb="187" eb="189">
      <t>トリクズ</t>
    </rPh>
    <rPh sb="197" eb="198">
      <t>オオ</t>
    </rPh>
    <rPh sb="200" eb="202">
      <t>ジョウショウ</t>
    </rPh>
    <rPh sb="208" eb="210">
      <t>トリクズ</t>
    </rPh>
    <rPh sb="211" eb="212">
      <t>ブン</t>
    </rPh>
    <rPh sb="213" eb="214">
      <t>ノゾ</t>
    </rPh>
    <rPh sb="216" eb="218">
      <t>シュウシ</t>
    </rPh>
    <rPh sb="224" eb="226">
      <t>シタマワ</t>
    </rPh>
    <rPh sb="236" eb="238">
      <t>リョウキン</t>
    </rPh>
    <rPh sb="238" eb="241">
      <t>カイシュウリツ</t>
    </rPh>
    <rPh sb="252" eb="253">
      <t>コ</t>
    </rPh>
    <rPh sb="258" eb="260">
      <t>キュウスイ</t>
    </rPh>
    <rPh sb="260" eb="263">
      <t>シヨウリョウ</t>
    </rPh>
    <rPh sb="266" eb="268">
      <t>ケイエイ</t>
    </rPh>
    <rPh sb="277" eb="279">
      <t>イッパン</t>
    </rPh>
    <rPh sb="279" eb="281">
      <t>カイケイ</t>
    </rPh>
    <rPh sb="284" eb="287">
      <t>クリイレキン</t>
    </rPh>
    <rPh sb="288" eb="290">
      <t>アカジ</t>
    </rPh>
    <rPh sb="290" eb="292">
      <t>ホテン</t>
    </rPh>
    <rPh sb="294" eb="295">
      <t>ツ</t>
    </rPh>
    <rPh sb="295" eb="296">
      <t>タ</t>
    </rPh>
    <rPh sb="296" eb="298">
      <t>キキン</t>
    </rPh>
    <rPh sb="299" eb="300">
      <t>ト</t>
    </rPh>
    <rPh sb="300" eb="301">
      <t>クズ</t>
    </rPh>
    <rPh sb="303" eb="306">
      <t>フソクブン</t>
    </rPh>
    <rPh sb="307" eb="308">
      <t>マカナ</t>
    </rPh>
    <rPh sb="317" eb="320">
      <t>キギョウサイ</t>
    </rPh>
    <rPh sb="320" eb="322">
      <t>ザンダカ</t>
    </rPh>
    <rPh sb="322" eb="323">
      <t>タイ</t>
    </rPh>
    <rPh sb="323" eb="325">
      <t>キュウスイ</t>
    </rPh>
    <rPh sb="325" eb="327">
      <t>シュウエキ</t>
    </rPh>
    <rPh sb="327" eb="329">
      <t>ヒリツ</t>
    </rPh>
    <rPh sb="331" eb="333">
      <t>ショウカン</t>
    </rPh>
    <rPh sb="334" eb="335">
      <t>スス</t>
    </rPh>
    <rPh sb="336" eb="338">
      <t>ゲンショウ</t>
    </rPh>
    <rPh sb="338" eb="340">
      <t>ケイコウ</t>
    </rPh>
    <rPh sb="341" eb="342">
      <t>ツヅ</t>
    </rPh>
    <rPh sb="347" eb="349">
      <t>ヘイセイ</t>
    </rPh>
    <rPh sb="351" eb="353">
      <t>ネンド</t>
    </rPh>
    <rPh sb="354" eb="356">
      <t>キギョウ</t>
    </rPh>
    <rPh sb="356" eb="358">
      <t>カイケイ</t>
    </rPh>
    <rPh sb="358" eb="360">
      <t>イコウ</t>
    </rPh>
    <rPh sb="361" eb="362">
      <t>トモナ</t>
    </rPh>
    <rPh sb="363" eb="365">
      <t>デンサン</t>
    </rPh>
    <rPh sb="369" eb="371">
      <t>コウチク</t>
    </rPh>
    <rPh sb="375" eb="378">
      <t>キギョウサイ</t>
    </rPh>
    <rPh sb="378" eb="379">
      <t>カ</t>
    </rPh>
    <rPh sb="379" eb="380">
      <t>イ</t>
    </rPh>
    <rPh sb="381" eb="382">
      <t>オコナ</t>
    </rPh>
    <rPh sb="386" eb="388">
      <t>ゾウカ</t>
    </rPh>
    <rPh sb="394" eb="396">
      <t>ヘイキン</t>
    </rPh>
    <rPh sb="401" eb="402">
      <t>ヒク</t>
    </rPh>
    <rPh sb="403" eb="405">
      <t>スイジュン</t>
    </rPh>
    <rPh sb="416" eb="418">
      <t>キュウスイ</t>
    </rPh>
    <rPh sb="418" eb="420">
      <t>ゲンカ</t>
    </rPh>
    <rPh sb="422" eb="425">
      <t>ダイキボ</t>
    </rPh>
    <rPh sb="425" eb="427">
      <t>シュウゼン</t>
    </rPh>
    <rPh sb="430" eb="432">
      <t>バアイ</t>
    </rPh>
    <rPh sb="432" eb="434">
      <t>コウガク</t>
    </rPh>
    <rPh sb="437" eb="439">
      <t>ケイコウ</t>
    </rPh>
    <rPh sb="443" eb="445">
      <t>ネンド</t>
    </rPh>
    <rPh sb="445" eb="446">
      <t>ゴト</t>
    </rPh>
    <rPh sb="447" eb="449">
      <t>ヘンドウ</t>
    </rPh>
    <rPh sb="449" eb="450">
      <t>ハバ</t>
    </rPh>
    <rPh sb="451" eb="452">
      <t>オオ</t>
    </rPh>
    <rPh sb="455" eb="457">
      <t>レイワ</t>
    </rPh>
    <rPh sb="457" eb="458">
      <t>モト</t>
    </rPh>
    <rPh sb="458" eb="460">
      <t>ネンド</t>
    </rPh>
    <rPh sb="465" eb="468">
      <t>ゼンネンド</t>
    </rPh>
    <rPh sb="470" eb="472">
      <t>ゲンショウ</t>
    </rPh>
    <rPh sb="479" eb="480">
      <t>ヒク</t>
    </rPh>
    <rPh sb="491" eb="493">
      <t>シセツ</t>
    </rPh>
    <rPh sb="493" eb="495">
      <t>リヨウ</t>
    </rPh>
    <rPh sb="495" eb="496">
      <t>リツ</t>
    </rPh>
    <rPh sb="497" eb="498">
      <t>オヨ</t>
    </rPh>
    <rPh sb="502" eb="505">
      <t>ユウシュウリツ</t>
    </rPh>
    <rPh sb="509" eb="512">
      <t>ヘイキンチ</t>
    </rPh>
    <rPh sb="513" eb="515">
      <t>ウワマワ</t>
    </rPh>
    <rPh sb="520" eb="522">
      <t>ソウキ</t>
    </rPh>
    <rPh sb="523" eb="525">
      <t>ロウスイ</t>
    </rPh>
    <rPh sb="526" eb="528">
      <t>ハッケン</t>
    </rPh>
    <rPh sb="530" eb="532">
      <t>シュウゼン</t>
    </rPh>
    <rPh sb="539" eb="542">
      <t>ユウシュウリツ</t>
    </rPh>
    <rPh sb="543" eb="545">
      <t>コウジョウ</t>
    </rPh>
    <phoneticPr fontId="4"/>
  </si>
  <si>
    <t xml:space="preserve">
　施設及び管路については、40年以上経過しているものもあり、老朽化が進んでいる。
　施設については計画的に修繕や部品交換を行い維持に努めている。
　管路については、更新費用を確保するのが難しく漏水を発見しだい修繕する状況となっている。
　また、全ての簡水・飲供で人口減少が予想され、大規模な施設更新や管路の布設替えを行うのは採算性を考慮すると実施困難である。現有施設の管理をこれまで以上にきめ細かく行い、長寿命化を図っていく。</t>
    <rPh sb="129" eb="130">
      <t>イン</t>
    </rPh>
    <rPh sb="130" eb="131">
      <t>キョウ</t>
    </rPh>
    <rPh sb="146" eb="148">
      <t>シセツ</t>
    </rPh>
    <rPh sb="151" eb="153">
      <t>カンロ</t>
    </rPh>
    <rPh sb="154" eb="156">
      <t>フセツ</t>
    </rPh>
    <rPh sb="156" eb="157">
      <t>カ</t>
    </rPh>
    <rPh sb="180" eb="182">
      <t>ゲンユウ</t>
    </rPh>
    <rPh sb="182" eb="184">
      <t>シセツ</t>
    </rPh>
    <rPh sb="185" eb="187">
      <t>カンリ</t>
    </rPh>
    <rPh sb="192" eb="194">
      <t>イジョウ</t>
    </rPh>
    <rPh sb="197" eb="198">
      <t>コマ</t>
    </rPh>
    <rPh sb="200" eb="201">
      <t>オコナ</t>
    </rPh>
    <rPh sb="203" eb="207">
      <t>チョウジュミョウカ</t>
    </rPh>
    <rPh sb="208" eb="209">
      <t>ハカ</t>
    </rPh>
    <phoneticPr fontId="4"/>
  </si>
  <si>
    <t>　
　簡水・飲供が設置されているところは、全て中山間地にあり新規開栓があまり見込めず、高齢化や人口減少の進展も市内の他地区よりも急速に進むことが予想される。これにより、今後も収支は悪化傾向が見込まれる。
　そのため、施設の大規模な更新は事業の存続性や採算性の面で、慎重に判断する必要がある。
　令和２年度から５つの簡水については公営企業法を適用して企業会計に移行し、飲供については上水道へソフト統合する。
　５つの簡易水道については、企業会計移行により財務状況を明確にし、公開した上でどのように事業を継続していくか検討を行う。</t>
    <rPh sb="148" eb="150">
      <t>レイワ</t>
    </rPh>
    <rPh sb="151" eb="153">
      <t>ネンド</t>
    </rPh>
    <rPh sb="165" eb="167">
      <t>コウエイ</t>
    </rPh>
    <rPh sb="167" eb="169">
      <t>キギョウ</t>
    </rPh>
    <rPh sb="169" eb="170">
      <t>ホウ</t>
    </rPh>
    <rPh sb="171" eb="173">
      <t>テキヨウ</t>
    </rPh>
    <rPh sb="175" eb="177">
      <t>キギョウ</t>
    </rPh>
    <rPh sb="177" eb="179">
      <t>カイケイ</t>
    </rPh>
    <rPh sb="180" eb="182">
      <t>イコウ</t>
    </rPh>
    <rPh sb="218" eb="220">
      <t>キギョウ</t>
    </rPh>
    <rPh sb="220" eb="222">
      <t>カイケイ</t>
    </rPh>
    <rPh sb="222" eb="22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</si>
</sst>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4F-4ED0-893C-24D841AD730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B4F-4ED0-893C-24D841AD730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68.25</c:v>
                </c:pt>
                <c:pt idx="1">
                  <c:v>71.27</c:v>
                </c:pt>
                <c:pt idx="2">
                  <c:v>65.38</c:v>
                </c:pt>
                <c:pt idx="3">
                  <c:v>63.69</c:v>
                </c:pt>
                <c:pt idx="4">
                  <c:v>61.82</c:v>
                </c:pt>
              </c:numCache>
            </c:numRef>
          </c:val>
          <c:extLst>
            <c:ext xmlns:c16="http://schemas.microsoft.com/office/drawing/2014/chart" uri="{C3380CC4-5D6E-409C-BE32-E72D297353CC}">
              <c16:uniqueId val="{00000000-1E2D-421F-9758-FAA0C533FB6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1E2D-421F-9758-FAA0C533FB6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81.96</c:v>
                </c:pt>
                <c:pt idx="1">
                  <c:v>77.77</c:v>
                </c:pt>
                <c:pt idx="2">
                  <c:v>80.739999999999995</c:v>
                </c:pt>
                <c:pt idx="3">
                  <c:v>82.43</c:v>
                </c:pt>
                <c:pt idx="4">
                  <c:v>83.61</c:v>
                </c:pt>
              </c:numCache>
            </c:numRef>
          </c:val>
          <c:extLst>
            <c:ext xmlns:c16="http://schemas.microsoft.com/office/drawing/2014/chart" uri="{C3380CC4-5D6E-409C-BE32-E72D297353CC}">
              <c16:uniqueId val="{00000000-AB99-4527-8AD9-3053B63F11F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AB99-4527-8AD9-3053B63F11F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116.03</c:v>
                </c:pt>
                <c:pt idx="1">
                  <c:v>105.33</c:v>
                </c:pt>
                <c:pt idx="2">
                  <c:v>74.63</c:v>
                </c:pt>
                <c:pt idx="3">
                  <c:v>95.18</c:v>
                </c:pt>
                <c:pt idx="4">
                  <c:v>249.01</c:v>
                </c:pt>
              </c:numCache>
            </c:numRef>
          </c:val>
          <c:extLst>
            <c:ext xmlns:c16="http://schemas.microsoft.com/office/drawing/2014/chart" uri="{C3380CC4-5D6E-409C-BE32-E72D297353CC}">
              <c16:uniqueId val="{00000000-9F49-4CC7-8318-B5F9538F24F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F49-4CC7-8318-B5F9538F24F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1-448B-9745-AA199CEB58C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1-448B-9745-AA199CEB58C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9-4A2B-A74B-95582128054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9-4A2B-A74B-95582128054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9-4CFE-BB45-57986B2467E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9-4CFE-BB45-57986B2467E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E-4FBD-A882-B1F9921FFD0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E-4FBD-A882-B1F9921FFD0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178.87</c:v>
                </c:pt>
                <c:pt idx="1">
                  <c:v>167.14</c:v>
                </c:pt>
                <c:pt idx="2">
                  <c:v>163.55000000000001</c:v>
                </c:pt>
                <c:pt idx="3">
                  <c:v>182.07</c:v>
                </c:pt>
                <c:pt idx="4">
                  <c:v>163.66</c:v>
                </c:pt>
              </c:numCache>
            </c:numRef>
          </c:val>
          <c:extLst>
            <c:ext xmlns:c16="http://schemas.microsoft.com/office/drawing/2014/chart" uri="{C3380CC4-5D6E-409C-BE32-E72D297353CC}">
              <c16:uniqueId val="{00000000-E546-4476-B7C4-420257367DF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E546-4476-B7C4-420257367DF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92.27</c:v>
                </c:pt>
                <c:pt idx="1">
                  <c:v>83.47</c:v>
                </c:pt>
                <c:pt idx="2">
                  <c:v>54.36</c:v>
                </c:pt>
                <c:pt idx="3">
                  <c:v>50.26</c:v>
                </c:pt>
                <c:pt idx="4">
                  <c:v>59.31</c:v>
                </c:pt>
              </c:numCache>
            </c:numRef>
          </c:val>
          <c:extLst>
            <c:ext xmlns:c16="http://schemas.microsoft.com/office/drawing/2014/chart" uri="{C3380CC4-5D6E-409C-BE32-E72D297353CC}">
              <c16:uniqueId val="{00000000-219B-40DC-8CA9-291BBFB8D68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19B-40DC-8CA9-291BBFB8D68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140.69999999999999</c:v>
                </c:pt>
                <c:pt idx="1">
                  <c:v>157.55000000000001</c:v>
                </c:pt>
                <c:pt idx="2">
                  <c:v>241.38</c:v>
                </c:pt>
                <c:pt idx="3">
                  <c:v>255.38</c:v>
                </c:pt>
                <c:pt idx="4">
                  <c:v>219.06</c:v>
                </c:pt>
              </c:numCache>
            </c:numRef>
          </c:val>
          <c:extLst>
            <c:ext xmlns:c16="http://schemas.microsoft.com/office/drawing/2014/chart" uri="{C3380CC4-5D6E-409C-BE32-E72D297353CC}">
              <c16:uniqueId val="{00000000-44BD-41AB-8B9C-D68A1DE9D6A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4BD-41AB-8B9C-D68A1DE9D6A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掛川市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117804</v>
      </c>
      <c r="AM8" s="51"/>
      <c r="AN8" s="51"/>
      <c r="AO8" s="51"/>
      <c r="AP8" s="51"/>
      <c r="AQ8" s="51"/>
      <c r="AR8" s="51"/>
      <c r="AS8" s="51"/>
      <c r="AT8" s="47">
        <f>データ!$S$6</f>
        <v>265.69</v>
      </c>
      <c r="AU8" s="47"/>
      <c r="AV8" s="47"/>
      <c r="AW8" s="47"/>
      <c r="AX8" s="47"/>
      <c r="AY8" s="47"/>
      <c r="AZ8" s="47"/>
      <c r="BA8" s="47"/>
      <c r="BB8" s="47">
        <f>データ!$T$6</f>
        <v>443.39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0.5</v>
      </c>
      <c r="Q10" s="47"/>
      <c r="R10" s="47"/>
      <c r="S10" s="47"/>
      <c r="T10" s="47"/>
      <c r="U10" s="47"/>
      <c r="V10" s="47"/>
      <c r="W10" s="51">
        <f>データ!$Q$6</f>
        <v>1980</v>
      </c>
      <c r="X10" s="51"/>
      <c r="Y10" s="51"/>
      <c r="Z10" s="51"/>
      <c r="AA10" s="51"/>
      <c r="AB10" s="51"/>
      <c r="AC10" s="51"/>
      <c r="AD10" s="2"/>
      <c r="AE10" s="2"/>
      <c r="AF10" s="2"/>
      <c r="AG10" s="2"/>
      <c r="AH10" s="2"/>
      <c r="AI10" s="2"/>
      <c r="AJ10" s="2"/>
      <c r="AK10" s="2"/>
      <c r="AL10" s="51">
        <f>データ!$U$6</f>
        <v>583</v>
      </c>
      <c r="AM10" s="51"/>
      <c r="AN10" s="51"/>
      <c r="AO10" s="51"/>
      <c r="AP10" s="51"/>
      <c r="AQ10" s="51"/>
      <c r="AR10" s="51"/>
      <c r="AS10" s="51"/>
      <c r="AT10" s="47">
        <f>データ!$V$6</f>
        <v>3.91</v>
      </c>
      <c r="AU10" s="47"/>
      <c r="AV10" s="47"/>
      <c r="AW10" s="47"/>
      <c r="AX10" s="47"/>
      <c r="AY10" s="47"/>
      <c r="AZ10" s="47"/>
      <c r="BA10" s="47"/>
      <c r="BB10" s="47">
        <f>データ!$W$6</f>
        <v>149.1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g4PylqELyC6sTPJePgKg6m8fkYTLkP51GAwusD4M8vWjaev29VuFi15TlVvQTtHynmGectQ48uRoxLpqpzCXvg==" saltValue="w380eyQ8/JmRy1CP4fWkO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222135</v>
      </c>
      <c r="D6" s="34">
        <f t="shared" si="3"/>
        <v>47</v>
      </c>
      <c r="E6" s="34">
        <f t="shared" si="3"/>
        <v>1</v>
      </c>
      <c r="F6" s="34">
        <f t="shared" si="3"/>
        <v>0</v>
      </c>
      <c r="G6" s="34">
        <f t="shared" si="3"/>
        <v>0</v>
      </c>
      <c r="H6" s="34" t="str">
        <f t="shared" si="3"/>
        <v>静岡県　掛川市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v>
      </c>
      <c r="Q6" s="35">
        <f t="shared" si="3"/>
        <v>1980</v>
      </c>
      <c r="R6" s="35">
        <f t="shared" si="3"/>
        <v>117804</v>
      </c>
      <c r="S6" s="35">
        <f t="shared" si="3"/>
        <v>265.69</v>
      </c>
      <c r="T6" s="35">
        <f t="shared" si="3"/>
        <v>443.39</v>
      </c>
      <c r="U6" s="35">
        <f t="shared" si="3"/>
        <v>583</v>
      </c>
      <c r="V6" s="35">
        <f t="shared" si="3"/>
        <v>3.91</v>
      </c>
      <c r="W6" s="35">
        <f t="shared" si="3"/>
        <v>149.1</v>
      </c>
      <c r="X6" s="36">
        <f>IF(X7="",NA(),X7)</f>
        <v>116.03</v>
      </c>
      <c r="Y6" s="36">
        <f t="shared" ref="Y6:AG6" si="4">IF(Y7="",NA(),Y7)</f>
        <v>105.33</v>
      </c>
      <c r="Z6" s="36">
        <f t="shared" si="4"/>
        <v>74.63</v>
      </c>
      <c r="AA6" s="36">
        <f t="shared" si="4"/>
        <v>95.18</v>
      </c>
      <c r="AB6" s="36">
        <f t="shared" si="4"/>
        <v>249.01</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178.87</v>
      </c>
      <c r="BF6" s="36">
        <f t="shared" ref="BF6:BN6" si="7">IF(BF7="",NA(),BF7)</f>
        <v>167.14</v>
      </c>
      <c r="BG6" s="36">
        <f t="shared" si="7"/>
        <v>163.55000000000001</v>
      </c>
      <c r="BH6" s="36">
        <f t="shared" si="7"/>
        <v>182.07</v>
      </c>
      <c r="BI6" s="36">
        <f t="shared" si="7"/>
        <v>163.66</v>
      </c>
      <c r="BJ6" s="36">
        <f t="shared" si="7"/>
        <v>1510.14</v>
      </c>
      <c r="BK6" s="36">
        <f t="shared" si="7"/>
        <v>1595.62</v>
      </c>
      <c r="BL6" s="36">
        <f t="shared" si="7"/>
        <v>1302.33</v>
      </c>
      <c r="BM6" s="36">
        <f t="shared" si="7"/>
        <v>1274.21</v>
      </c>
      <c r="BN6" s="36">
        <f t="shared" si="7"/>
        <v>1183.92</v>
      </c>
      <c r="BO6" s="35" t="str">
        <f>IF(BO7="","",IF(BO7="-","【-】","【"&amp;SUBSTITUTE(TEXT(BO7,"#,##0.00"),"-","△")&amp;"】"))</f>
        <v>【1,084.05】</v>
      </c>
      <c r="BP6" s="36">
        <f>IF(BP7="",NA(),BP7)</f>
        <v>92.27</v>
      </c>
      <c r="BQ6" s="36">
        <f t="shared" ref="BQ6:BY6" si="8">IF(BQ7="",NA(),BQ7)</f>
        <v>83.47</v>
      </c>
      <c r="BR6" s="36">
        <f t="shared" si="8"/>
        <v>54.36</v>
      </c>
      <c r="BS6" s="36">
        <f t="shared" si="8"/>
        <v>50.26</v>
      </c>
      <c r="BT6" s="36">
        <f t="shared" si="8"/>
        <v>59.31</v>
      </c>
      <c r="BU6" s="36">
        <f t="shared" si="8"/>
        <v>22.67</v>
      </c>
      <c r="BV6" s="36">
        <f t="shared" si="8"/>
        <v>37.92</v>
      </c>
      <c r="BW6" s="36">
        <f t="shared" si="8"/>
        <v>40.89</v>
      </c>
      <c r="BX6" s="36">
        <f t="shared" si="8"/>
        <v>41.25</v>
      </c>
      <c r="BY6" s="36">
        <f t="shared" si="8"/>
        <v>42.5</v>
      </c>
      <c r="BZ6" s="35" t="str">
        <f>IF(BZ7="","",IF(BZ7="-","【-】","【"&amp;SUBSTITUTE(TEXT(BZ7,"#,##0.00"),"-","△")&amp;"】"))</f>
        <v>【53.46】</v>
      </c>
      <c r="CA6" s="36">
        <f>IF(CA7="",NA(),CA7)</f>
        <v>140.69999999999999</v>
      </c>
      <c r="CB6" s="36">
        <f t="shared" ref="CB6:CJ6" si="9">IF(CB7="",NA(),CB7)</f>
        <v>157.55000000000001</v>
      </c>
      <c r="CC6" s="36">
        <f t="shared" si="9"/>
        <v>241.38</v>
      </c>
      <c r="CD6" s="36">
        <f t="shared" si="9"/>
        <v>255.38</v>
      </c>
      <c r="CE6" s="36">
        <f t="shared" si="9"/>
        <v>219.06</v>
      </c>
      <c r="CF6" s="36">
        <f t="shared" si="9"/>
        <v>789.62</v>
      </c>
      <c r="CG6" s="36">
        <f t="shared" si="9"/>
        <v>423.18</v>
      </c>
      <c r="CH6" s="36">
        <f t="shared" si="9"/>
        <v>383.2</v>
      </c>
      <c r="CI6" s="36">
        <f t="shared" si="9"/>
        <v>383.25</v>
      </c>
      <c r="CJ6" s="36">
        <f t="shared" si="9"/>
        <v>377.72</v>
      </c>
      <c r="CK6" s="35" t="str">
        <f>IF(CK7="","",IF(CK7="-","【-】","【"&amp;SUBSTITUTE(TEXT(CK7,"#,##0.00"),"-","△")&amp;"】"))</f>
        <v>【300.47】</v>
      </c>
      <c r="CL6" s="36">
        <f>IF(CL7="",NA(),CL7)</f>
        <v>68.25</v>
      </c>
      <c r="CM6" s="36">
        <f t="shared" ref="CM6:CU6" si="10">IF(CM7="",NA(),CM7)</f>
        <v>71.27</v>
      </c>
      <c r="CN6" s="36">
        <f t="shared" si="10"/>
        <v>65.38</v>
      </c>
      <c r="CO6" s="36">
        <f t="shared" si="10"/>
        <v>63.69</v>
      </c>
      <c r="CP6" s="36">
        <f t="shared" si="10"/>
        <v>61.82</v>
      </c>
      <c r="CQ6" s="36">
        <f t="shared" si="10"/>
        <v>48.7</v>
      </c>
      <c r="CR6" s="36">
        <f t="shared" si="10"/>
        <v>46.9</v>
      </c>
      <c r="CS6" s="36">
        <f t="shared" si="10"/>
        <v>47.95</v>
      </c>
      <c r="CT6" s="36">
        <f t="shared" si="10"/>
        <v>48.26</v>
      </c>
      <c r="CU6" s="36">
        <f t="shared" si="10"/>
        <v>48.01</v>
      </c>
      <c r="CV6" s="35" t="str">
        <f>IF(CV7="","",IF(CV7="-","【-】","【"&amp;SUBSTITUTE(TEXT(CV7,"#,##0.00"),"-","△")&amp;"】"))</f>
        <v>【54.90】</v>
      </c>
      <c r="CW6" s="36">
        <f>IF(CW7="",NA(),CW7)</f>
        <v>81.96</v>
      </c>
      <c r="CX6" s="36">
        <f t="shared" ref="CX6:DF6" si="11">IF(CX7="",NA(),CX7)</f>
        <v>77.77</v>
      </c>
      <c r="CY6" s="36">
        <f t="shared" si="11"/>
        <v>80.739999999999995</v>
      </c>
      <c r="CZ6" s="36">
        <f t="shared" si="11"/>
        <v>82.43</v>
      </c>
      <c r="DA6" s="36">
        <f t="shared" si="11"/>
        <v>83.61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222135</v>
      </c>
      <c r="D7" s="38">
        <v>47</v>
      </c>
      <c r="E7" s="38">
        <v>1</v>
      </c>
      <c r="F7" s="38">
        <v>0</v>
      </c>
      <c r="G7" s="38">
        <v>0</v>
      </c>
      <c r="H7" s="38" t="s">
        <v>96</v>
      </c>
      <c r="I7" s="38" t="s">
        <v>97</v>
      </c>
      <c r="J7" s="38" t="s">
        <v>98</v>
      </c>
      <c r="K7" s="38" t="s">
        <v>99</v>
      </c>
      <c r="L7" s="38" t="s">
        <v>100</v>
      </c>
      <c r="M7" s="38" t="s">
        <v>101</v>
      </c>
      <c r="N7" s="39" t="s">
        <v>102</v>
      </c>
      <c r="O7" s="39" t="s">
        <v>103</v>
      </c>
      <c r="P7" s="39">
        <v>0.5</v>
      </c>
      <c r="Q7" s="39">
        <v>1980</v>
      </c>
      <c r="R7" s="39">
        <v>117804</v>
      </c>
      <c r="S7" s="39">
        <v>265.69</v>
      </c>
      <c r="T7" s="39">
        <v>443.39</v>
      </c>
      <c r="U7" s="39">
        <v>583</v>
      </c>
      <c r="V7" s="39">
        <v>3.91</v>
      </c>
      <c r="W7" s="39">
        <v>149.1</v>
      </c>
      <c r="X7" s="39">
        <v>116.03</v>
      </c>
      <c r="Y7" s="39">
        <v>105.33</v>
      </c>
      <c r="Z7" s="39">
        <v>74.63</v>
      </c>
      <c r="AA7" s="39">
        <v>95.18</v>
      </c>
      <c r="AB7" s="39">
        <v>249.01</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178.87</v>
      </c>
      <c r="BF7" s="39">
        <v>167.14</v>
      </c>
      <c r="BG7" s="39">
        <v>163.55000000000001</v>
      </c>
      <c r="BH7" s="39">
        <v>182.07</v>
      </c>
      <c r="BI7" s="39">
        <v>163.66</v>
      </c>
      <c r="BJ7" s="39">
        <v>1510.14</v>
      </c>
      <c r="BK7" s="39">
        <v>1595.62</v>
      </c>
      <c r="BL7" s="39">
        <v>1302.33</v>
      </c>
      <c r="BM7" s="39">
        <v>1274.21</v>
      </c>
      <c r="BN7" s="39">
        <v>1183.92</v>
      </c>
      <c r="BO7" s="39">
        <v>1084.05</v>
      </c>
      <c r="BP7" s="39">
        <v>92.27</v>
      </c>
      <c r="BQ7" s="39">
        <v>83.47</v>
      </c>
      <c r="BR7" s="39">
        <v>54.36</v>
      </c>
      <c r="BS7" s="39">
        <v>50.26</v>
      </c>
      <c r="BT7" s="39">
        <v>59.31</v>
      </c>
      <c r="BU7" s="39">
        <v>22.67</v>
      </c>
      <c r="BV7" s="39">
        <v>37.92</v>
      </c>
      <c r="BW7" s="39">
        <v>40.89</v>
      </c>
      <c r="BX7" s="39">
        <v>41.25</v>
      </c>
      <c r="BY7" s="39">
        <v>42.5</v>
      </c>
      <c r="BZ7" s="39">
        <v>53.46</v>
      </c>
      <c r="CA7" s="39">
        <v>140.69999999999999</v>
      </c>
      <c r="CB7" s="39">
        <v>157.55000000000001</v>
      </c>
      <c r="CC7" s="39">
        <v>241.38</v>
      </c>
      <c r="CD7" s="39">
        <v>255.38</v>
      </c>
      <c r="CE7" s="39">
        <v>219.06</v>
      </c>
      <c r="CF7" s="39">
        <v>789.62</v>
      </c>
      <c r="CG7" s="39">
        <v>423.18</v>
      </c>
      <c r="CH7" s="39">
        <v>383.2</v>
      </c>
      <c r="CI7" s="39">
        <v>383.25</v>
      </c>
      <c r="CJ7" s="39">
        <v>377.72</v>
      </c>
      <c r="CK7" s="39">
        <v>300.47000000000003</v>
      </c>
      <c r="CL7" s="39">
        <v>68.25</v>
      </c>
      <c r="CM7" s="39">
        <v>71.27</v>
      </c>
      <c r="CN7" s="39">
        <v>65.38</v>
      </c>
      <c r="CO7" s="39">
        <v>63.69</v>
      </c>
      <c r="CP7" s="39">
        <v>61.82</v>
      </c>
      <c r="CQ7" s="39">
        <v>48.7</v>
      </c>
      <c r="CR7" s="39">
        <v>46.9</v>
      </c>
      <c r="CS7" s="39">
        <v>47.95</v>
      </c>
      <c r="CT7" s="39">
        <v>48.26</v>
      </c>
      <c r="CU7" s="39">
        <v>48.01</v>
      </c>
      <c r="CV7" s="39">
        <v>54.9</v>
      </c>
      <c r="CW7" s="39">
        <v>81.96</v>
      </c>
      <c r="CX7" s="39">
        <v>77.77</v>
      </c>
      <c r="CY7" s="39">
        <v>80.739999999999995</v>
      </c>
      <c r="CZ7" s="39">
        <v>82.43</v>
      </c>
      <c r="DA7" s="39">
        <v>83.61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康介</cp:lastModifiedBy>
  <cp:lastPrinted>2021-01-26T04:27:43Z</cp:lastPrinted>
  <dcterms:created xsi:type="dcterms:W3CDTF">2020-12-04T02:21:01Z</dcterms:created>
  <dcterms:modified xsi:type="dcterms:W3CDTF">2021-01-27T05:39:05Z</dcterms:modified>
  <cp:category/>
</cp:coreProperties>
</file>