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上下水道総務課行き　★★★★★★★★!!\10_総務グループ\（水）経営比較分析表\R01\"/>
    </mc:Choice>
  </mc:AlternateContent>
  <workbookProtection workbookAlgorithmName="SHA-512" workbookHashValue="LDBpra5i+aNhWYmEveco8huOE2jLRbyJC6qnEG7f9W8ms3uN7PsUbz8om+JptVSoj7/9rLcBz7yuzdBNwIq94A==" workbookSaltValue="jfySRKRDeeATq24JNIn2Y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<sst xmlns="http://schemas.openxmlformats.org/spreadsheetml/2006/main" count="228" uniqueCount="114">
  <si>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</si>
  <si>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</si>
  <si>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</si>
  <si>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</si>
  <si>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</si>
  <si>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</si>
  <si>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</si>
  <si>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</si>
  <si>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</si>
  <si>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</si>
  <si>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</si>
  <si>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</si>
  <si>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</si>
  <si>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</si>
  <si>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</si>
  <si>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</si>
  <si>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</si>
  <si>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</si>
  <si>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</si>
  <si>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</si>
  <si>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</si>
  <si>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</si>
  <si>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</si>
  <si>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</si>
  <si>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</si>
  <si>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</si>
  <si>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</si>
  <si>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</si>
  <si>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</si>
  <si>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</si>
  <si>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</si>
  <si>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</si>
  <si>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</si>
  <si>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</si>
  <si>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</si>
  <si>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</si>
  <si>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</si>
  <si>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</si>
  <si>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</si>
  <si>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</si>
  <si>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</si>
  <si>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</si>
  <si>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</si>
  <si>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</si>
  <si>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</si>
  <si>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</si>
  <si>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</si>
  <si>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</si>
  <si>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</si>
  <si>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</si>
  <si>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</si>
  <si>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</si>
  <si>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</si>
  <si>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</si>
  <si>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</si>
  <si>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</si>
  <si>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</si>
  <si>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</si>
  <si>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</si>
  <si>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</si>
  <si>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</si>
  <si>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</si>
  <si>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</si>
  <si>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</si>
  <si>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</si>
  <si>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</si>
  <si>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</si>
  <si>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</si>
  <si>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</si>
  <si>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</si>
  <si>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</si>
  <si>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</si>
  <si>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</si>
  <si>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</si>
  <si>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</si>
  <si>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</si>
  <si>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</si>
  <si>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</si>
  <si>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</si>
  <si>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</si>
  <si>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</si>
  <si>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</si>
  <si>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</si>
  <si>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</si>
  <si>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</si>
  <si>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</si>
  <si>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</si>
  <si>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</si>
  <si>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</si>
  <si>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</si>
  <si>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</si>
  <si>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</si>
  <si>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</si>
  <si>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</si>
  <si>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</si>
  <si>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</si>
  <si>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</si>
  <si>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</si>
  <si>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</si>
  <si>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</si>
  <si>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</si>
  <si>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</si>
  <si>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</si>
  <si>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</si>
  <si>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</si>
  <si>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</si>
  <si>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</si>
  <si>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</si>
  <si>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</si>
  <si>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</si>
  <si>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</si>
  <si>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高度成長期の昭和40年から50年代に布設した配水管が耐用年数を迎えており、耐震性を有した配水管の布設替えを行い有収率の向上を図る必要があることから平成30年度に料金改定を実施し、確保された財源により、管路更新計画に基づき着実に老朽管更新及び耐震化の向上を図っていく。</t>
    <rPh sb="63" eb="64">
      <t>ハカ</t>
    </rPh>
    <rPh sb="65" eb="67">
      <t>ヒツヨウ</t>
    </rPh>
    <rPh sb="74" eb="76">
      <t>ヘイセイ</t>
    </rPh>
    <rPh sb="78" eb="80">
      <t>ネンド</t>
    </rPh>
    <rPh sb="81" eb="83">
      <t>リョウキン</t>
    </rPh>
    <rPh sb="83" eb="85">
      <t>カイテイ</t>
    </rPh>
    <rPh sb="86" eb="88">
      <t>ジッシ</t>
    </rPh>
    <rPh sb="90" eb="92">
      <t>カクホ</t>
    </rPh>
    <rPh sb="95" eb="97">
      <t>ザイゲン</t>
    </rPh>
    <phoneticPr fontId="16"/>
  </si>
  <si>
    <t xml:space="preserve">　経営の健全性において、平成30年度の料金改定により、「経常収支比率」「企業債残高対給水収益比率」「料金回収率」の改善を図ることができた。しかし、人口減少や節水型機器の普及等により、年々料金収入が減少していくと見込まれ、引き続き業務の外部委託化や人件費の削減等を行い、経営の健全化に努める。
　経営の効率性において、「施設利用率」は大きな変動がないものの、節水型機器の普及等により水需要が減少傾向にあることから、今後利用率は低下していくものと考えている。そのため、電気･機械設備などの更新時にあわせてダウンサイジングを行い、施設利用率の向上を図っていく予定である。また、「有収率」では、老朽管等からの漏水などによる無効水量が多く、有収率が伸びない原因となっている。令和元年度の状況でみると類似団体と比べ7.36ポイント・全国平均と比べ7.13ポイント下回っていることから、今後も漏水調査を行い有収水量の向上を図っていく必要がある。
</t>
    <rPh sb="12" eb="14">
      <t>ヘイセイ</t>
    </rPh>
    <rPh sb="16" eb="18">
      <t>ネンド</t>
    </rPh>
    <rPh sb="19" eb="21">
      <t>リョウキン</t>
    </rPh>
    <rPh sb="21" eb="23">
      <t>カイテイ</t>
    </rPh>
    <rPh sb="28" eb="30">
      <t>ケイジョウ</t>
    </rPh>
    <rPh sb="30" eb="32">
      <t>シュウシ</t>
    </rPh>
    <rPh sb="32" eb="34">
      <t>ヒリツ</t>
    </rPh>
    <rPh sb="36" eb="38">
      <t>キギョウ</t>
    </rPh>
    <rPh sb="38" eb="39">
      <t>サイ</t>
    </rPh>
    <rPh sb="39" eb="41">
      <t>ザンダカ</t>
    </rPh>
    <rPh sb="41" eb="42">
      <t>タイ</t>
    </rPh>
    <rPh sb="42" eb="44">
      <t>キュウスイ</t>
    </rPh>
    <rPh sb="44" eb="46">
      <t>シュウエキ</t>
    </rPh>
    <rPh sb="46" eb="48">
      <t>ヒリツ</t>
    </rPh>
    <rPh sb="50" eb="52">
      <t>リョウキン</t>
    </rPh>
    <rPh sb="52" eb="54">
      <t>カイシュウ</t>
    </rPh>
    <rPh sb="54" eb="55">
      <t>リツ</t>
    </rPh>
    <rPh sb="57" eb="59">
      <t>カイゼン</t>
    </rPh>
    <rPh sb="60" eb="61">
      <t>ハカ</t>
    </rPh>
    <rPh sb="73" eb="75">
      <t>ジンコウ</t>
    </rPh>
    <rPh sb="75" eb="77">
      <t>ゲンショウ</t>
    </rPh>
    <rPh sb="78" eb="81">
      <t>セッスイガタ</t>
    </rPh>
    <rPh sb="81" eb="83">
      <t>キキ</t>
    </rPh>
    <rPh sb="84" eb="86">
      <t>フキュウ</t>
    </rPh>
    <rPh sb="86" eb="87">
      <t>トウ</t>
    </rPh>
    <rPh sb="91" eb="93">
      <t>ネンネン</t>
    </rPh>
    <rPh sb="93" eb="95">
      <t>リョウキン</t>
    </rPh>
    <rPh sb="95" eb="97">
      <t>シュウニュウ</t>
    </rPh>
    <rPh sb="98" eb="100">
      <t>ゲンショウ</t>
    </rPh>
    <rPh sb="105" eb="107">
      <t>ミコ</t>
    </rPh>
    <rPh sb="110" eb="111">
      <t>ヒ</t>
    </rPh>
    <rPh sb="112" eb="113">
      <t>ツヅ</t>
    </rPh>
    <rPh sb="114" eb="116">
      <t>ギョウム</t>
    </rPh>
    <rPh sb="117" eb="119">
      <t>ガイブ</t>
    </rPh>
    <rPh sb="119" eb="121">
      <t>イタク</t>
    </rPh>
    <rPh sb="121" eb="122">
      <t>カ</t>
    </rPh>
    <rPh sb="123" eb="126">
      <t>ジンケンヒ</t>
    </rPh>
    <rPh sb="127" eb="129">
      <t>サクゲン</t>
    </rPh>
    <rPh sb="129" eb="130">
      <t>トウ</t>
    </rPh>
    <rPh sb="131" eb="132">
      <t>オコナ</t>
    </rPh>
    <rPh sb="147" eb="149">
      <t>ケイエイ</t>
    </rPh>
    <rPh sb="159" eb="161">
      <t>シセツ</t>
    </rPh>
    <rPh sb="161" eb="163">
      <t>リヨウ</t>
    </rPh>
    <rPh sb="163" eb="164">
      <t>リツ</t>
    </rPh>
    <rPh sb="166" eb="167">
      <t>オオ</t>
    </rPh>
    <rPh sb="169" eb="171">
      <t>ヘンドウ</t>
    </rPh>
    <rPh sb="178" eb="181">
      <t>セッスイガタ</t>
    </rPh>
    <rPh sb="181" eb="183">
      <t>キキ</t>
    </rPh>
    <rPh sb="184" eb="186">
      <t>フキュウ</t>
    </rPh>
    <rPh sb="186" eb="187">
      <t>トウ</t>
    </rPh>
    <rPh sb="190" eb="191">
      <t>ミズ</t>
    </rPh>
    <rPh sb="191" eb="193">
      <t>ジュヨウ</t>
    </rPh>
    <rPh sb="194" eb="196">
      <t>ゲンショウ</t>
    </rPh>
    <rPh sb="196" eb="198">
      <t>ケイコウ</t>
    </rPh>
    <rPh sb="206" eb="208">
      <t>コンゴ</t>
    </rPh>
    <rPh sb="208" eb="211">
      <t>リヨウリツ</t>
    </rPh>
    <rPh sb="212" eb="214">
      <t>テイカ</t>
    </rPh>
    <rPh sb="221" eb="222">
      <t>カンガ</t>
    </rPh>
    <rPh sb="232" eb="234">
      <t>デンキ</t>
    </rPh>
    <rPh sb="235" eb="237">
      <t>キカイ</t>
    </rPh>
    <rPh sb="237" eb="239">
      <t>セツビ</t>
    </rPh>
    <rPh sb="242" eb="244">
      <t>コウシン</t>
    </rPh>
    <rPh sb="244" eb="245">
      <t>ジ</t>
    </rPh>
    <rPh sb="259" eb="260">
      <t>オコナ</t>
    </rPh>
    <rPh sb="262" eb="264">
      <t>シセツ</t>
    </rPh>
    <rPh sb="264" eb="267">
      <t>リヨウリツ</t>
    </rPh>
    <rPh sb="268" eb="270">
      <t>コウジョウ</t>
    </rPh>
    <rPh sb="271" eb="272">
      <t>ハカ</t>
    </rPh>
    <rPh sb="286" eb="288">
      <t>ユウシュウ</t>
    </rPh>
    <rPh sb="288" eb="289">
      <t>リツ</t>
    </rPh>
    <rPh sb="293" eb="295">
      <t>ロウキュウ</t>
    </rPh>
    <rPh sb="295" eb="296">
      <t>カン</t>
    </rPh>
    <rPh sb="296" eb="297">
      <t>トウ</t>
    </rPh>
    <rPh sb="332" eb="334">
      <t>レイワ</t>
    </rPh>
    <rPh sb="334" eb="335">
      <t>ガン</t>
    </rPh>
    <phoneticPr fontId="16"/>
  </si>
  <si>
    <t>　管路の多くは、1960年代から高度経済成長期に拡張事業として布設された管路であり、今後、2040年代をピークに老朽管が増加する傾向にある。料金改定以前の管路更新率0.7％で単純計算すると全ての管路を更新するには約140年の期間が必要で、多くが老朽管となってしまう。
　このため、更新速度を上げ効率的かつ効果的に管路更新を進める管路更新計画を作成し、平成30年度に料金改定を行い、更新に取り組んでいる。
　しかしながら、基幹管路や重要管路を優先に更新しているため、投資額に対して更新ペースが上がらず、有形固定資産減価償却率や管路経年化率が増加し、管路更新率は減少している状況であるが、基幹管路等の更新が令和7年度に終了する予定であり、その後は管路更新率が徐々に増加するものと考えている。</t>
    <rPh sb="210" eb="212">
      <t>キカン</t>
    </rPh>
    <rPh sb="212" eb="214">
      <t>カンロ</t>
    </rPh>
    <rPh sb="215" eb="217">
      <t>ジュウヨウ</t>
    </rPh>
    <rPh sb="217" eb="219">
      <t>カンロ</t>
    </rPh>
    <rPh sb="232" eb="234">
      <t>トウシ</t>
    </rPh>
    <rPh sb="234" eb="235">
      <t>ガク</t>
    </rPh>
    <rPh sb="236" eb="237">
      <t>タイ</t>
    </rPh>
    <rPh sb="239" eb="241">
      <t>コウシン</t>
    </rPh>
    <rPh sb="245" eb="246">
      <t>ア</t>
    </rPh>
    <rPh sb="250" eb="252">
      <t>ユウケイ</t>
    </rPh>
    <rPh sb="252" eb="254">
      <t>コテイ</t>
    </rPh>
    <rPh sb="254" eb="256">
      <t>シサン</t>
    </rPh>
    <rPh sb="256" eb="258">
      <t>ゲンカ</t>
    </rPh>
    <rPh sb="258" eb="260">
      <t>ショウキャク</t>
    </rPh>
    <rPh sb="260" eb="261">
      <t>リツ</t>
    </rPh>
    <rPh sb="262" eb="264">
      <t>カンロ</t>
    </rPh>
    <rPh sb="264" eb="266">
      <t>ケイネン</t>
    </rPh>
    <rPh sb="266" eb="267">
      <t>カ</t>
    </rPh>
    <rPh sb="267" eb="268">
      <t>リツ</t>
    </rPh>
    <rPh sb="269" eb="271">
      <t>ゾウカ</t>
    </rPh>
    <rPh sb="273" eb="275">
      <t>カンロ</t>
    </rPh>
    <rPh sb="275" eb="277">
      <t>コウシン</t>
    </rPh>
    <rPh sb="277" eb="278">
      <t>リツ</t>
    </rPh>
    <rPh sb="279" eb="281">
      <t>ゲンショウ</t>
    </rPh>
    <rPh sb="285" eb="287">
      <t>ジョウキョウ</t>
    </rPh>
    <rPh sb="292" eb="294">
      <t>キカン</t>
    </rPh>
    <rPh sb="294" eb="296">
      <t>カンロ</t>
    </rPh>
    <rPh sb="296" eb="297">
      <t>トウ</t>
    </rPh>
    <rPh sb="298" eb="300">
      <t>コウシン</t>
    </rPh>
    <rPh sb="301" eb="303">
      <t>レイワ</t>
    </rPh>
    <rPh sb="304" eb="306">
      <t>ネンド</t>
    </rPh>
    <rPh sb="307" eb="309">
      <t>シュウリョウ</t>
    </rPh>
    <rPh sb="311" eb="313">
      <t>ヨテイ</t>
    </rPh>
    <rPh sb="319" eb="320">
      <t>ゴ</t>
    </rPh>
    <rPh sb="321" eb="323">
      <t>カンロ</t>
    </rPh>
    <rPh sb="323" eb="325">
      <t>コウシン</t>
    </rPh>
    <rPh sb="325" eb="326">
      <t>リツ</t>
    </rPh>
    <rPh sb="327" eb="329">
      <t>ジョジョ</t>
    </rPh>
    <rPh sb="330" eb="332">
      <t>ゾウカ</t>
    </rPh>
    <rPh sb="337" eb="33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</si>
</sst>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1.31</c:v>
                </c:pt>
                <c:pt idx="1">
                  <c:v>1.1299999999999999</c:v>
                </c:pt>
                <c:pt idx="2">
                  <c:v>0.74</c:v>
                </c:pt>
                <c:pt idx="3">
                  <c:v>0.63</c:v>
                </c:pt>
                <c:pt idx="4">
                  <c:v>0.61</c:v>
                </c:pt>
              </c:numCache>
            </c:numRef>
          </c:val>
          <c:extLst>
            <c:ext xmlns:c16="http://schemas.microsoft.com/office/drawing/2014/chart" uri="{C3380CC4-5D6E-409C-BE32-E72D297353CC}">
              <c16:uniqueId val="{00000000-7BDA-4323-87E0-C1A8AF18B5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7BDA-4323-87E0-C1A8AF18B5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60.47</c:v>
                </c:pt>
                <c:pt idx="1">
                  <c:v>60.62</c:v>
                </c:pt>
                <c:pt idx="2">
                  <c:v>60.98</c:v>
                </c:pt>
                <c:pt idx="3">
                  <c:v>60.87</c:v>
                </c:pt>
                <c:pt idx="4">
                  <c:v>60.08</c:v>
                </c:pt>
              </c:numCache>
            </c:numRef>
          </c:val>
          <c:extLst>
            <c:ext xmlns:c16="http://schemas.microsoft.com/office/drawing/2014/chart" uri="{C3380CC4-5D6E-409C-BE32-E72D297353CC}">
              <c16:uniqueId val="{00000000-57DB-47E7-BB2E-EB19F0DB07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57DB-47E7-BB2E-EB19F0DB07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83.83</c:v>
                </c:pt>
                <c:pt idx="1">
                  <c:v>83.6</c:v>
                </c:pt>
                <c:pt idx="2">
                  <c:v>83.21</c:v>
                </c:pt>
                <c:pt idx="3">
                  <c:v>83.25</c:v>
                </c:pt>
                <c:pt idx="4">
                  <c:v>82.67</c:v>
                </c:pt>
              </c:numCache>
            </c:numRef>
          </c:val>
          <c:extLst>
            <c:ext xmlns:c16="http://schemas.microsoft.com/office/drawing/2014/chart" uri="{C3380CC4-5D6E-409C-BE32-E72D297353CC}">
              <c16:uniqueId val="{00000000-F6AD-47DC-9563-DA2C9421BC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F6AD-47DC-9563-DA2C9421BC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105.74</c:v>
                </c:pt>
                <c:pt idx="1">
                  <c:v>106.85</c:v>
                </c:pt>
                <c:pt idx="2">
                  <c:v>106.51</c:v>
                </c:pt>
                <c:pt idx="3">
                  <c:v>114.11</c:v>
                </c:pt>
                <c:pt idx="4">
                  <c:v>113.82</c:v>
                </c:pt>
              </c:numCache>
            </c:numRef>
          </c:val>
          <c:extLst>
            <c:ext xmlns:c16="http://schemas.microsoft.com/office/drawing/2014/chart" uri="{C3380CC4-5D6E-409C-BE32-E72D297353CC}">
              <c16:uniqueId val="{00000000-9A1D-423C-8C15-10EB6B8F736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9A1D-423C-8C15-10EB6B8F736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43.31</c:v>
                </c:pt>
                <c:pt idx="1">
                  <c:v>44.43</c:v>
                </c:pt>
                <c:pt idx="2">
                  <c:v>45.35</c:v>
                </c:pt>
                <c:pt idx="3">
                  <c:v>46.09</c:v>
                </c:pt>
                <c:pt idx="4">
                  <c:v>46.94</c:v>
                </c:pt>
              </c:numCache>
            </c:numRef>
          </c:val>
          <c:extLst>
            <c:ext xmlns:c16="http://schemas.microsoft.com/office/drawing/2014/chart" uri="{C3380CC4-5D6E-409C-BE32-E72D297353CC}">
              <c16:uniqueId val="{00000000-8C79-4D21-A55B-B42E5184D3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8C79-4D21-A55B-B42E5184D3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19.3</c:v>
                </c:pt>
                <c:pt idx="1">
                  <c:v>20.49</c:v>
                </c:pt>
                <c:pt idx="2">
                  <c:v>16.600000000000001</c:v>
                </c:pt>
                <c:pt idx="3">
                  <c:v>19.71</c:v>
                </c:pt>
                <c:pt idx="4">
                  <c:v>21.36</c:v>
                </c:pt>
              </c:numCache>
            </c:numRef>
          </c:val>
          <c:extLst>
            <c:ext xmlns:c16="http://schemas.microsoft.com/office/drawing/2014/chart" uri="{C3380CC4-5D6E-409C-BE32-E72D297353CC}">
              <c16:uniqueId val="{00000000-FEA9-4A8C-BDFD-B1BFEC5CE9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FEA9-4A8C-BDFD-B1BFEC5CE9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33-4935-8AAE-4FE3460BBD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4033-4935-8AAE-4FE3460BBD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206.06</c:v>
                </c:pt>
                <c:pt idx="1">
                  <c:v>210.35</c:v>
                </c:pt>
                <c:pt idx="2">
                  <c:v>209.67</c:v>
                </c:pt>
                <c:pt idx="3">
                  <c:v>209.84</c:v>
                </c:pt>
                <c:pt idx="4">
                  <c:v>204.2</c:v>
                </c:pt>
              </c:numCache>
            </c:numRef>
          </c:val>
          <c:extLst>
            <c:ext xmlns:c16="http://schemas.microsoft.com/office/drawing/2014/chart" uri="{C3380CC4-5D6E-409C-BE32-E72D297353CC}">
              <c16:uniqueId val="{00000000-408F-4F7F-9480-640B13D88A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408F-4F7F-9480-640B13D88A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326.36</c:v>
                </c:pt>
                <c:pt idx="1">
                  <c:v>325.31</c:v>
                </c:pt>
                <c:pt idx="2">
                  <c:v>322.62</c:v>
                </c:pt>
                <c:pt idx="3">
                  <c:v>293.22000000000003</c:v>
                </c:pt>
                <c:pt idx="4">
                  <c:v>287.66000000000003</c:v>
                </c:pt>
              </c:numCache>
            </c:numRef>
          </c:val>
          <c:extLst>
            <c:ext xmlns:c16="http://schemas.microsoft.com/office/drawing/2014/chart" uri="{C3380CC4-5D6E-409C-BE32-E72D297353CC}">
              <c16:uniqueId val="{00000000-B4B6-4E56-8138-A87EF21BA4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B4B6-4E56-8138-A87EF21BA4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105.09</c:v>
                </c:pt>
                <c:pt idx="1">
                  <c:v>105.85</c:v>
                </c:pt>
                <c:pt idx="2">
                  <c:v>105.85</c:v>
                </c:pt>
                <c:pt idx="3">
                  <c:v>113.89</c:v>
                </c:pt>
                <c:pt idx="4">
                  <c:v>113.87</c:v>
                </c:pt>
              </c:numCache>
            </c:numRef>
          </c:val>
          <c:extLst>
            <c:ext xmlns:c16="http://schemas.microsoft.com/office/drawing/2014/chart" uri="{C3380CC4-5D6E-409C-BE32-E72D297353CC}">
              <c16:uniqueId val="{00000000-4418-40D6-AC2A-43A207C69B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4418-40D6-AC2A-43A207C69B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121.91</c:v>
                </c:pt>
                <c:pt idx="1">
                  <c:v>120.89</c:v>
                </c:pt>
                <c:pt idx="2">
                  <c:v>120.89</c:v>
                </c:pt>
                <c:pt idx="3">
                  <c:v>122.64</c:v>
                </c:pt>
                <c:pt idx="4">
                  <c:v>124.73</c:v>
                </c:pt>
              </c:numCache>
            </c:numRef>
          </c:val>
          <c:extLst>
            <c:ext xmlns:c16="http://schemas.microsoft.com/office/drawing/2014/chart" uri="{C3380CC4-5D6E-409C-BE32-E72D297353CC}">
              <c16:uniqueId val="{00000000-B66B-4676-9D63-F7DD41AF90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B66B-4676-9D63-F7DD41AF90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47" zoomScale="90" zoomScaleNormal="90" workbookViewId="0">
      <selection activeCell="CJ56" sqref="CJ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静岡県　磐田市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A2</v>
      </c>
      <c r="X8" s="89"/>
      <c r="Y8" s="89"/>
      <c r="Z8" s="89"/>
      <c r="AA8" s="89"/>
      <c r="AB8" s="89"/>
      <c r="AC8" s="89"/>
      <c r="AD8" s="89" t="str">
        <f>データ!$M$6</f>
        <v>非設置</v>
      </c>
      <c r="AE8" s="89"/>
      <c r="AF8" s="89"/>
      <c r="AG8" s="89"/>
      <c r="AH8" s="89"/>
      <c r="AI8" s="89"/>
      <c r="AJ8" s="89"/>
      <c r="AK8" s="4"/>
      <c r="AL8" s="77">
        <f>データ!$R$6</f>
        <v>169818</v>
      </c>
      <c r="AM8" s="77"/>
      <c r="AN8" s="77"/>
      <c r="AO8" s="77"/>
      <c r="AP8" s="77"/>
      <c r="AQ8" s="77"/>
      <c r="AR8" s="77"/>
      <c r="AS8" s="77"/>
      <c r="AT8" s="73">
        <f>データ!$S$6</f>
        <v>163.44999999999999</v>
      </c>
      <c r="AU8" s="74"/>
      <c r="AV8" s="74"/>
      <c r="AW8" s="74"/>
      <c r="AX8" s="74"/>
      <c r="AY8" s="74"/>
      <c r="AZ8" s="74"/>
      <c r="BA8" s="74"/>
      <c r="BB8" s="76">
        <f>データ!$T$6</f>
        <v>1038.96</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67.72</v>
      </c>
      <c r="J10" s="74"/>
      <c r="K10" s="74"/>
      <c r="L10" s="74"/>
      <c r="M10" s="74"/>
      <c r="N10" s="74"/>
      <c r="O10" s="75"/>
      <c r="P10" s="76">
        <f>データ!$P$6</f>
        <v>94.9</v>
      </c>
      <c r="Q10" s="76"/>
      <c r="R10" s="76"/>
      <c r="S10" s="76"/>
      <c r="T10" s="76"/>
      <c r="U10" s="76"/>
      <c r="V10" s="76"/>
      <c r="W10" s="77">
        <f>データ!$Q$6</f>
        <v>2582</v>
      </c>
      <c r="X10" s="77"/>
      <c r="Y10" s="77"/>
      <c r="Z10" s="77"/>
      <c r="AA10" s="77"/>
      <c r="AB10" s="77"/>
      <c r="AC10" s="77"/>
      <c r="AD10" s="2"/>
      <c r="AE10" s="2"/>
      <c r="AF10" s="2"/>
      <c r="AG10" s="2"/>
      <c r="AH10" s="4"/>
      <c r="AI10" s="4"/>
      <c r="AJ10" s="4"/>
      <c r="AK10" s="4"/>
      <c r="AL10" s="77">
        <f>データ!$U$6</f>
        <v>161027</v>
      </c>
      <c r="AM10" s="77"/>
      <c r="AN10" s="77"/>
      <c r="AO10" s="77"/>
      <c r="AP10" s="77"/>
      <c r="AQ10" s="77"/>
      <c r="AR10" s="77"/>
      <c r="AS10" s="77"/>
      <c r="AT10" s="73">
        <f>データ!$V$6</f>
        <v>134.77000000000001</v>
      </c>
      <c r="AU10" s="74"/>
      <c r="AV10" s="74"/>
      <c r="AW10" s="74"/>
      <c r="AX10" s="74"/>
      <c r="AY10" s="74"/>
      <c r="AZ10" s="74"/>
      <c r="BA10" s="74"/>
      <c r="BB10" s="76">
        <f>データ!$W$6</f>
        <v>1194.83</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113</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XqwoGir9jJiSxrDlHy7Q5lHKA6i42B6JUdrVsbUuGy2oE5aFq0gJ0HqHbjrzxUsYDYiROfhkNgYkULytgx9ZA==" saltValue="p5eiiKshPDdwq4YaxVaV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222119</v>
      </c>
      <c r="D6" s="34">
        <f t="shared" si="3"/>
        <v>46</v>
      </c>
      <c r="E6" s="34">
        <f t="shared" si="3"/>
        <v>1</v>
      </c>
      <c r="F6" s="34">
        <f t="shared" si="3"/>
        <v>0</v>
      </c>
      <c r="G6" s="34">
        <f t="shared" si="3"/>
        <v>1</v>
      </c>
      <c r="H6" s="34" t="str">
        <f t="shared" si="3"/>
        <v>静岡県　磐田市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67.72</v>
      </c>
      <c r="P6" s="35">
        <f t="shared" si="3"/>
        <v>94.9</v>
      </c>
      <c r="Q6" s="35">
        <f t="shared" si="3"/>
        <v>2582</v>
      </c>
      <c r="R6" s="35">
        <f t="shared" si="3"/>
        <v>169818</v>
      </c>
      <c r="S6" s="35">
        <f t="shared" si="3"/>
        <v>163.44999999999999</v>
      </c>
      <c r="T6" s="35">
        <f t="shared" si="3"/>
        <v>1038.96</v>
      </c>
      <c r="U6" s="35">
        <f t="shared" si="3"/>
        <v>161027</v>
      </c>
      <c r="V6" s="35">
        <f t="shared" si="3"/>
        <v>134.77000000000001</v>
      </c>
      <c r="W6" s="35">
        <f t="shared" si="3"/>
        <v>1194.83</v>
      </c>
      <c r="X6" s="36">
        <f>IF(X7="",NA(),X7)</f>
        <v>105.74</v>
      </c>
      <c r="Y6" s="36">
        <f t="shared" ref="Y6:AG6" si="4">IF(Y7="",NA(),Y7)</f>
        <v>106.85</v>
      </c>
      <c r="Z6" s="36">
        <f t="shared" si="4"/>
        <v>106.51</v>
      </c>
      <c r="AA6" s="36">
        <f t="shared" si="4"/>
        <v>114.11</v>
      </c>
      <c r="AB6" s="36">
        <f t="shared" si="4"/>
        <v>113.82</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206.06</v>
      </c>
      <c r="AU6" s="36">
        <f t="shared" ref="AU6:BC6" si="6">IF(AU7="",NA(),AU7)</f>
        <v>210.35</v>
      </c>
      <c r="AV6" s="36">
        <f t="shared" si="6"/>
        <v>209.67</v>
      </c>
      <c r="AW6" s="36">
        <f t="shared" si="6"/>
        <v>209.84</v>
      </c>
      <c r="AX6" s="36">
        <f t="shared" si="6"/>
        <v>204.2</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326.36</v>
      </c>
      <c r="BF6" s="36">
        <f t="shared" ref="BF6:BN6" si="7">IF(BF7="",NA(),BF7)</f>
        <v>325.31</v>
      </c>
      <c r="BG6" s="36">
        <f t="shared" si="7"/>
        <v>322.62</v>
      </c>
      <c r="BH6" s="36">
        <f t="shared" si="7"/>
        <v>293.22000000000003</v>
      </c>
      <c r="BI6" s="36">
        <f t="shared" si="7"/>
        <v>287.66000000000003</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105.09</v>
      </c>
      <c r="BQ6" s="36">
        <f t="shared" ref="BQ6:BY6" si="8">IF(BQ7="",NA(),BQ7)</f>
        <v>105.85</v>
      </c>
      <c r="BR6" s="36">
        <f t="shared" si="8"/>
        <v>105.85</v>
      </c>
      <c r="BS6" s="36">
        <f t="shared" si="8"/>
        <v>113.89</v>
      </c>
      <c r="BT6" s="36">
        <f t="shared" si="8"/>
        <v>113.87</v>
      </c>
      <c r="BU6" s="36">
        <f t="shared" si="8"/>
        <v>106.4</v>
      </c>
      <c r="BV6" s="36">
        <f t="shared" si="8"/>
        <v>107.61</v>
      </c>
      <c r="BW6" s="36">
        <f t="shared" si="8"/>
        <v>106.02</v>
      </c>
      <c r="BX6" s="36">
        <f t="shared" si="8"/>
        <v>104.84</v>
      </c>
      <c r="BY6" s="36">
        <f t="shared" si="8"/>
        <v>106.11</v>
      </c>
      <c r="BZ6" s="35" t="str">
        <f>IF(BZ7="","",IF(BZ7="-","【-】","【"&amp;SUBSTITUTE(TEXT(BZ7,"#,##0.00"),"-","△")&amp;"】"))</f>
        <v>【103.24】</v>
      </c>
      <c r="CA6" s="36">
        <f>IF(CA7="",NA(),CA7)</f>
        <v>121.91</v>
      </c>
      <c r="CB6" s="36">
        <f t="shared" ref="CB6:CJ6" si="9">IF(CB7="",NA(),CB7)</f>
        <v>120.89</v>
      </c>
      <c r="CC6" s="36">
        <f t="shared" si="9"/>
        <v>120.89</v>
      </c>
      <c r="CD6" s="36">
        <f t="shared" si="9"/>
        <v>122.64</v>
      </c>
      <c r="CE6" s="36">
        <f t="shared" si="9"/>
        <v>124.73</v>
      </c>
      <c r="CF6" s="36">
        <f t="shared" si="9"/>
        <v>156.29</v>
      </c>
      <c r="CG6" s="36">
        <f t="shared" si="9"/>
        <v>155.69</v>
      </c>
      <c r="CH6" s="36">
        <f t="shared" si="9"/>
        <v>158.6</v>
      </c>
      <c r="CI6" s="36">
        <f t="shared" si="9"/>
        <v>161.82</v>
      </c>
      <c r="CJ6" s="36">
        <f t="shared" si="9"/>
        <v>161.03</v>
      </c>
      <c r="CK6" s="35" t="str">
        <f>IF(CK7="","",IF(CK7="-","【-】","【"&amp;SUBSTITUTE(TEXT(CK7,"#,##0.00"),"-","△")&amp;"】"))</f>
        <v>【168.38】</v>
      </c>
      <c r="CL6" s="36">
        <f>IF(CL7="",NA(),CL7)</f>
        <v>60.47</v>
      </c>
      <c r="CM6" s="36">
        <f t="shared" ref="CM6:CU6" si="10">IF(CM7="",NA(),CM7)</f>
        <v>60.62</v>
      </c>
      <c r="CN6" s="36">
        <f t="shared" si="10"/>
        <v>60.98</v>
      </c>
      <c r="CO6" s="36">
        <f t="shared" si="10"/>
        <v>60.87</v>
      </c>
      <c r="CP6" s="36">
        <f t="shared" si="10"/>
        <v>60.08</v>
      </c>
      <c r="CQ6" s="36">
        <f t="shared" si="10"/>
        <v>62.34</v>
      </c>
      <c r="CR6" s="36">
        <f t="shared" si="10"/>
        <v>62.46</v>
      </c>
      <c r="CS6" s="36">
        <f t="shared" si="10"/>
        <v>62.88</v>
      </c>
      <c r="CT6" s="36">
        <f t="shared" si="10"/>
        <v>62.32</v>
      </c>
      <c r="CU6" s="36">
        <f t="shared" si="10"/>
        <v>61.71</v>
      </c>
      <c r="CV6" s="35" t="str">
        <f>IF(CV7="","",IF(CV7="-","【-】","【"&amp;SUBSTITUTE(TEXT(CV7,"#,##0.00"),"-","△")&amp;"】"))</f>
        <v>【60.00】</v>
      </c>
      <c r="CW6" s="36">
        <f>IF(CW7="",NA(),CW7)</f>
        <v>83.83</v>
      </c>
      <c r="CX6" s="36">
        <f t="shared" ref="CX6:DF6" si="11">IF(CX7="",NA(),CX7)</f>
        <v>83.6</v>
      </c>
      <c r="CY6" s="36">
        <f t="shared" si="11"/>
        <v>83.21</v>
      </c>
      <c r="CZ6" s="36">
        <f t="shared" si="11"/>
        <v>83.25</v>
      </c>
      <c r="DA6" s="36">
        <f t="shared" si="11"/>
        <v>82.67</v>
      </c>
      <c r="DB6" s="36">
        <f t="shared" si="11"/>
        <v>90.15</v>
      </c>
      <c r="DC6" s="36">
        <f t="shared" si="11"/>
        <v>90.62</v>
      </c>
      <c r="DD6" s="36">
        <f t="shared" si="11"/>
        <v>90.13</v>
      </c>
      <c r="DE6" s="36">
        <f t="shared" si="11"/>
        <v>90.19</v>
      </c>
      <c r="DF6" s="36">
        <f t="shared" si="11"/>
        <v>90.03</v>
      </c>
      <c r="DG6" s="35" t="str">
        <f>IF(DG7="","",IF(DG7="-","【-】","【"&amp;SUBSTITUTE(TEXT(DG7,"#,##0.00"),"-","△")&amp;"】"))</f>
        <v>【89.80】</v>
      </c>
      <c r="DH6" s="36">
        <f>IF(DH7="",NA(),DH7)</f>
        <v>43.31</v>
      </c>
      <c r="DI6" s="36">
        <f t="shared" ref="DI6:DQ6" si="12">IF(DI7="",NA(),DI7)</f>
        <v>44.43</v>
      </c>
      <c r="DJ6" s="36">
        <f t="shared" si="12"/>
        <v>45.35</v>
      </c>
      <c r="DK6" s="36">
        <f t="shared" si="12"/>
        <v>46.09</v>
      </c>
      <c r="DL6" s="36">
        <f t="shared" si="12"/>
        <v>46.94</v>
      </c>
      <c r="DM6" s="36">
        <f t="shared" si="12"/>
        <v>47.37</v>
      </c>
      <c r="DN6" s="36">
        <f t="shared" si="12"/>
        <v>48.01</v>
      </c>
      <c r="DO6" s="36">
        <f t="shared" si="12"/>
        <v>48.01</v>
      </c>
      <c r="DP6" s="36">
        <f t="shared" si="12"/>
        <v>48.86</v>
      </c>
      <c r="DQ6" s="36">
        <f t="shared" si="12"/>
        <v>49.6</v>
      </c>
      <c r="DR6" s="35" t="str">
        <f>IF(DR7="","",IF(DR7="-","【-】","【"&amp;SUBSTITUTE(TEXT(DR7,"#,##0.00"),"-","△")&amp;"】"))</f>
        <v>【49.59】</v>
      </c>
      <c r="DS6" s="36">
        <f>IF(DS7="",NA(),DS7)</f>
        <v>19.3</v>
      </c>
      <c r="DT6" s="36">
        <f t="shared" ref="DT6:EB6" si="13">IF(DT7="",NA(),DT7)</f>
        <v>20.49</v>
      </c>
      <c r="DU6" s="36">
        <f t="shared" si="13"/>
        <v>16.600000000000001</v>
      </c>
      <c r="DV6" s="36">
        <f t="shared" si="13"/>
        <v>19.71</v>
      </c>
      <c r="DW6" s="36">
        <f t="shared" si="13"/>
        <v>21.36</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1.31</v>
      </c>
      <c r="EE6" s="36">
        <f t="shared" ref="EE6:EM6" si="14">IF(EE7="",NA(),EE7)</f>
        <v>1.1299999999999999</v>
      </c>
      <c r="EF6" s="36">
        <f t="shared" si="14"/>
        <v>0.74</v>
      </c>
      <c r="EG6" s="36">
        <f t="shared" si="14"/>
        <v>0.63</v>
      </c>
      <c r="EH6" s="36">
        <f t="shared" si="14"/>
        <v>0.61</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222119</v>
      </c>
      <c r="D7" s="38">
        <v>46</v>
      </c>
      <c r="E7" s="38">
        <v>1</v>
      </c>
      <c r="F7" s="38">
        <v>0</v>
      </c>
      <c r="G7" s="38">
        <v>1</v>
      </c>
      <c r="H7" s="38" t="s">
        <v>93</v>
      </c>
      <c r="I7" s="38" t="s">
        <v>94</v>
      </c>
      <c r="J7" s="38" t="s">
        <v>95</v>
      </c>
      <c r="K7" s="38" t="s">
        <v>96</v>
      </c>
      <c r="L7" s="38" t="s">
        <v>97</v>
      </c>
      <c r="M7" s="38" t="s">
        <v>98</v>
      </c>
      <c r="N7" s="39" t="s">
        <v>99</v>
      </c>
      <c r="O7" s="39">
        <v>67.72</v>
      </c>
      <c r="P7" s="39">
        <v>94.9</v>
      </c>
      <c r="Q7" s="39">
        <v>2582</v>
      </c>
      <c r="R7" s="39">
        <v>169818</v>
      </c>
      <c r="S7" s="39">
        <v>163.44999999999999</v>
      </c>
      <c r="T7" s="39">
        <v>1038.96</v>
      </c>
      <c r="U7" s="39">
        <v>161027</v>
      </c>
      <c r="V7" s="39">
        <v>134.77000000000001</v>
      </c>
      <c r="W7" s="39">
        <v>1194.83</v>
      </c>
      <c r="X7" s="39">
        <v>105.74</v>
      </c>
      <c r="Y7" s="39">
        <v>106.85</v>
      </c>
      <c r="Z7" s="39">
        <v>106.51</v>
      </c>
      <c r="AA7" s="39">
        <v>114.11</v>
      </c>
      <c r="AB7" s="39">
        <v>113.82</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206.06</v>
      </c>
      <c r="AU7" s="39">
        <v>210.35</v>
      </c>
      <c r="AV7" s="39">
        <v>209.67</v>
      </c>
      <c r="AW7" s="39">
        <v>209.84</v>
      </c>
      <c r="AX7" s="39">
        <v>204.2</v>
      </c>
      <c r="AY7" s="39">
        <v>299.44</v>
      </c>
      <c r="AZ7" s="39">
        <v>311.99</v>
      </c>
      <c r="BA7" s="39">
        <v>307.83</v>
      </c>
      <c r="BB7" s="39">
        <v>318.89</v>
      </c>
      <c r="BC7" s="39">
        <v>309.10000000000002</v>
      </c>
      <c r="BD7" s="39">
        <v>264.97000000000003</v>
      </c>
      <c r="BE7" s="39">
        <v>326.36</v>
      </c>
      <c r="BF7" s="39">
        <v>325.31</v>
      </c>
      <c r="BG7" s="39">
        <v>322.62</v>
      </c>
      <c r="BH7" s="39">
        <v>293.22000000000003</v>
      </c>
      <c r="BI7" s="39">
        <v>287.66000000000003</v>
      </c>
      <c r="BJ7" s="39">
        <v>298.08999999999997</v>
      </c>
      <c r="BK7" s="39">
        <v>291.77999999999997</v>
      </c>
      <c r="BL7" s="39">
        <v>295.44</v>
      </c>
      <c r="BM7" s="39">
        <v>290.07</v>
      </c>
      <c r="BN7" s="39">
        <v>290.42</v>
      </c>
      <c r="BO7" s="39">
        <v>266.61</v>
      </c>
      <c r="BP7" s="39">
        <v>105.09</v>
      </c>
      <c r="BQ7" s="39">
        <v>105.85</v>
      </c>
      <c r="BR7" s="39">
        <v>105.85</v>
      </c>
      <c r="BS7" s="39">
        <v>113.89</v>
      </c>
      <c r="BT7" s="39">
        <v>113.87</v>
      </c>
      <c r="BU7" s="39">
        <v>106.4</v>
      </c>
      <c r="BV7" s="39">
        <v>107.61</v>
      </c>
      <c r="BW7" s="39">
        <v>106.02</v>
      </c>
      <c r="BX7" s="39">
        <v>104.84</v>
      </c>
      <c r="BY7" s="39">
        <v>106.11</v>
      </c>
      <c r="BZ7" s="39">
        <v>103.24</v>
      </c>
      <c r="CA7" s="39">
        <v>121.91</v>
      </c>
      <c r="CB7" s="39">
        <v>120.89</v>
      </c>
      <c r="CC7" s="39">
        <v>120.89</v>
      </c>
      <c r="CD7" s="39">
        <v>122.64</v>
      </c>
      <c r="CE7" s="39">
        <v>124.73</v>
      </c>
      <c r="CF7" s="39">
        <v>156.29</v>
      </c>
      <c r="CG7" s="39">
        <v>155.69</v>
      </c>
      <c r="CH7" s="39">
        <v>158.6</v>
      </c>
      <c r="CI7" s="39">
        <v>161.82</v>
      </c>
      <c r="CJ7" s="39">
        <v>161.03</v>
      </c>
      <c r="CK7" s="39">
        <v>168.38</v>
      </c>
      <c r="CL7" s="39">
        <v>60.47</v>
      </c>
      <c r="CM7" s="39">
        <v>60.62</v>
      </c>
      <c r="CN7" s="39">
        <v>60.98</v>
      </c>
      <c r="CO7" s="39">
        <v>60.87</v>
      </c>
      <c r="CP7" s="39">
        <v>60.08</v>
      </c>
      <c r="CQ7" s="39">
        <v>62.34</v>
      </c>
      <c r="CR7" s="39">
        <v>62.46</v>
      </c>
      <c r="CS7" s="39">
        <v>62.88</v>
      </c>
      <c r="CT7" s="39">
        <v>62.32</v>
      </c>
      <c r="CU7" s="39">
        <v>61.71</v>
      </c>
      <c r="CV7" s="39">
        <v>60</v>
      </c>
      <c r="CW7" s="39">
        <v>83.83</v>
      </c>
      <c r="CX7" s="39">
        <v>83.6</v>
      </c>
      <c r="CY7" s="39">
        <v>83.21</v>
      </c>
      <c r="CZ7" s="39">
        <v>83.25</v>
      </c>
      <c r="DA7" s="39">
        <v>82.67</v>
      </c>
      <c r="DB7" s="39">
        <v>90.15</v>
      </c>
      <c r="DC7" s="39">
        <v>90.62</v>
      </c>
      <c r="DD7" s="39">
        <v>90.13</v>
      </c>
      <c r="DE7" s="39">
        <v>90.19</v>
      </c>
      <c r="DF7" s="39">
        <v>90.03</v>
      </c>
      <c r="DG7" s="39">
        <v>89.8</v>
      </c>
      <c r="DH7" s="39">
        <v>43.31</v>
      </c>
      <c r="DI7" s="39">
        <v>44.43</v>
      </c>
      <c r="DJ7" s="39">
        <v>45.35</v>
      </c>
      <c r="DK7" s="39">
        <v>46.09</v>
      </c>
      <c r="DL7" s="39">
        <v>46.94</v>
      </c>
      <c r="DM7" s="39">
        <v>47.37</v>
      </c>
      <c r="DN7" s="39">
        <v>48.01</v>
      </c>
      <c r="DO7" s="39">
        <v>48.01</v>
      </c>
      <c r="DP7" s="39">
        <v>48.86</v>
      </c>
      <c r="DQ7" s="39">
        <v>49.6</v>
      </c>
      <c r="DR7" s="39">
        <v>49.59</v>
      </c>
      <c r="DS7" s="39">
        <v>19.3</v>
      </c>
      <c r="DT7" s="39">
        <v>20.49</v>
      </c>
      <c r="DU7" s="39">
        <v>16.600000000000001</v>
      </c>
      <c r="DV7" s="39">
        <v>19.71</v>
      </c>
      <c r="DW7" s="39">
        <v>21.36</v>
      </c>
      <c r="DX7" s="39">
        <v>14.27</v>
      </c>
      <c r="DY7" s="39">
        <v>16.170000000000002</v>
      </c>
      <c r="DZ7" s="39">
        <v>16.600000000000001</v>
      </c>
      <c r="EA7" s="39">
        <v>18.510000000000002</v>
      </c>
      <c r="EB7" s="39">
        <v>20.49</v>
      </c>
      <c r="EC7" s="39">
        <v>19.440000000000001</v>
      </c>
      <c r="ED7" s="39">
        <v>1.31</v>
      </c>
      <c r="EE7" s="39">
        <v>1.1299999999999999</v>
      </c>
      <c r="EF7" s="39">
        <v>0.74</v>
      </c>
      <c r="EG7" s="39">
        <v>0.63</v>
      </c>
      <c r="EH7" s="39">
        <v>0.61</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CL4657</cp:lastModifiedBy>
  <cp:lastPrinted>2021-02-08T00:32:42Z</cp:lastPrinted>
  <dcterms:created xsi:type="dcterms:W3CDTF">2020-12-04T02:09:30Z</dcterms:created>
  <dcterms:modified xsi:type="dcterms:W3CDTF">2021-02-09T00:34:55Z</dcterms:modified>
  <cp:category/>
</cp:coreProperties>
</file>