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上下水道経営課\非公開\02水道経理担当\23経営分析表\R2年度\"/>
    </mc:Choice>
  </mc:AlternateContent>
  <workbookProtection workbookAlgorithmName="SHA-512" workbookHashValue="CPvWitgotQwwV7VjMWanl7bjpYxexdykYtsfq1CzCoB1W7ZSw1UgtElTnPxbkK4h/pnjiHRmN/WaqL+zI0fw1Q==" workbookSaltValue="2JbghdXZOqJbmSDTPMGX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<sst xmlns="http://schemas.openxmlformats.org/spreadsheetml/2006/main" count="228" uniqueCount="113">
  <si>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</si>
  <si>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</si>
  <si>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</si>
  <si>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</si>
  <si>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</si>
  <si>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</si>
  <si>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</si>
  <si>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</si>
  <si>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</si>
  <si>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</si>
  <si>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</si>
  <si>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</si>
  <si>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</si>
  <si>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</si>
  <si>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</si>
  <si>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</si>
  <si>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</si>
  <si>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</si>
  <si>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</si>
  <si>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</si>
  <si>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</si>
  <si>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</si>
  <si>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</si>
  <si>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</si>
  <si>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</si>
  <si>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</si>
  <si>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</si>
  <si>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</si>
  <si>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</si>
  <si>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</si>
  <si>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</si>
  <si>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</si>
  <si>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</si>
  <si>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</si>
  <si>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</si>
  <si>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</si>
  <si>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</si>
  <si>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</si>
  <si>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</si>
  <si>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</si>
  <si>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</si>
  <si>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</si>
  <si>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</si>
  <si>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</si>
  <si>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</si>
  <si>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</si>
  <si>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</si>
  <si>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</si>
  <si>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</si>
  <si>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</si>
  <si>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</si>
  <si>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</si>
  <si>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</si>
  <si>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</si>
  <si>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</si>
  <si>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</si>
  <si>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</si>
  <si>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</si>
  <si>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</si>
  <si>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</si>
  <si>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</si>
  <si>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</si>
  <si>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</si>
  <si>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</si>
  <si>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</si>
  <si>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</si>
  <si>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</si>
  <si>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</si>
  <si>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</si>
  <si>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</si>
  <si>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</si>
  <si>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</si>
  <si>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</si>
  <si>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</si>
  <si>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</si>
  <si>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</si>
  <si>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</si>
  <si>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</si>
  <si>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</si>
  <si>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</si>
  <si>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</si>
  <si>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</si>
  <si>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</si>
  <si>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</si>
  <si>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</si>
  <si>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</si>
  <si>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</si>
  <si>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</si>
  <si>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</si>
  <si>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</si>
  <si>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</si>
  <si>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</si>
  <si>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</si>
  <si>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</si>
  <si>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</si>
  <si>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</si>
  <si>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</si>
  <si>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</si>
  <si>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</si>
  <si>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</si>
  <si>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</si>
  <si>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</si>
  <si>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</si>
  <si>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</si>
  <si>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</si>
  <si>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</si>
  <si>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</si>
  <si>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</si>
  <si>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</si>
  <si>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</si>
  <si>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資産の老朽化度合いを示す①有形固定資産減価償却率は、類似団体と比べて同程度で、平成30年度まで上昇傾向にありましたが、令和元年度は経営戦略プランに基づき、老朽管布設替などの投資的経費が増加したたため、微減となりました。また、③管路更新率は類似団体平均を超え、大幅に上昇しました。しかしながら、管路の老朽化度合を示す②管路経年化率が高い値を示しており、かつ前年度に比べて上昇しています。これは、高度経済成長期に整備された水道管が更新時期を迎えており、更新する管路より法定耐用年数を超過する管路が多いためです。今後は、引き続き管路更新に係る使用材料の見直しによるコスト削減等を行いながら、経営戦略プランに掲げた老朽管の布設替を計画的に実施していき、②管路経年化率の改善を図ります。</t>
    <rPh sb="40" eb="42">
      <t>ヘイセイ</t>
    </rPh>
    <rPh sb="44" eb="46">
      <t>ネンド</t>
    </rPh>
    <rPh sb="48" eb="50">
      <t>ジョウショウ</t>
    </rPh>
    <rPh sb="50" eb="52">
      <t>ケイコウ</t>
    </rPh>
    <rPh sb="60" eb="62">
      <t>レイワ</t>
    </rPh>
    <rPh sb="62" eb="64">
      <t>ガンネン</t>
    </rPh>
    <rPh sb="64" eb="65">
      <t>ド</t>
    </rPh>
    <rPh sb="78" eb="80">
      <t>ロウキュウ</t>
    </rPh>
    <rPh sb="80" eb="81">
      <t>カン</t>
    </rPh>
    <rPh sb="81" eb="83">
      <t>フセツ</t>
    </rPh>
    <rPh sb="83" eb="84">
      <t>カ</t>
    </rPh>
    <rPh sb="120" eb="122">
      <t>ルイジ</t>
    </rPh>
    <rPh sb="122" eb="124">
      <t>ダンタイ</t>
    </rPh>
    <rPh sb="124" eb="126">
      <t>ヘイキン</t>
    </rPh>
    <rPh sb="127" eb="128">
      <t>コ</t>
    </rPh>
    <rPh sb="130" eb="132">
      <t>オオハバ</t>
    </rPh>
    <rPh sb="133" eb="135">
      <t>ジョウショウ</t>
    </rPh>
    <rPh sb="178" eb="181">
      <t>ゼンネンド</t>
    </rPh>
    <rPh sb="182" eb="183">
      <t>クラ</t>
    </rPh>
    <rPh sb="185" eb="187">
      <t>ジョウショウ</t>
    </rPh>
    <rPh sb="225" eb="227">
      <t>コウシン</t>
    </rPh>
    <rPh sb="229" eb="231">
      <t>カンロ</t>
    </rPh>
    <rPh sb="233" eb="235">
      <t>ホウテイ</t>
    </rPh>
    <rPh sb="235" eb="237">
      <t>タイヨウ</t>
    </rPh>
    <rPh sb="237" eb="239">
      <t>ネンスウ</t>
    </rPh>
    <rPh sb="244" eb="246">
      <t>カンロ</t>
    </rPh>
    <rPh sb="247" eb="248">
      <t>オオ</t>
    </rPh>
    <rPh sb="258" eb="259">
      <t>ヒ</t>
    </rPh>
    <rPh sb="260" eb="261">
      <t>ツヅ</t>
    </rPh>
    <rPh sb="262" eb="264">
      <t>カンロ</t>
    </rPh>
    <rPh sb="293" eb="295">
      <t>ケイエイ</t>
    </rPh>
    <rPh sb="295" eb="297">
      <t>センリャク</t>
    </rPh>
    <rPh sb="301" eb="302">
      <t>カカ</t>
    </rPh>
    <rPh sb="312" eb="315">
      <t>ケイカクテキ</t>
    </rPh>
    <rPh sb="316" eb="318">
      <t>ジッシ</t>
    </rPh>
    <phoneticPr fontId="4"/>
  </si>
  <si>
    <t>　①経常収支比率は、平成28年度の水道料金改定により類似団体平均値を上回り、⑤料金回収率も同様であり、供給単価が給水原価を下回る原価割れの状態から脱却しております。②累積欠損金比率は0であり、良好な状態といえます。③流動比率は、経営戦略プランに基づいた老朽管更新及び施設耐震化事業を実施し、投資経費が増大したため200％を下回っています。④企業債残高対給水収益比率は、投資経費の増大により企業債借入額を2億5千万円から7億円に増額したため、前年度より増加していますが、類似団体と比べて低い状況は続いております。⑥給水原価は平成29年度に電気料金の上昇などにより増加に転じており、平成30年度も庁舎移転などの影響で増加していましたが、令和元年度は微減となりました。それに伴い⑤料金回収率は増加しています。
　⑦施設利用率は、平成29年度に大きく上昇し、また⑧有収率は大きく減少しました。これは平成29年度に総配水量の集計方法を見直したことにより、総配水量が大幅に増加したことによるものです。特に⑧有収率は類似団体と比べて著しく低く、この主な要因は、「２．老朽化の状況」の②管路経年化率が類似団体と比べて高いこと及び同じく③管路更新率が類似団体と比べて低かったことなどが考えられます。これらの状況を本市の最重要課題と捉えた経営戦略プランに基づき、令和元年度より老朽管の更新を重点事業とし、管路更新率を高めるとともに、漏水調査手法の改良による早期の漏水箇所修繕を実施することで、有収率の向上を図ります。</t>
    <rPh sb="114" eb="116">
      <t>ケイエイ</t>
    </rPh>
    <rPh sb="116" eb="118">
      <t>センリャク</t>
    </rPh>
    <rPh sb="122" eb="123">
      <t>モト</t>
    </rPh>
    <rPh sb="126" eb="128">
      <t>ロウキュウ</t>
    </rPh>
    <rPh sb="128" eb="129">
      <t>カン</t>
    </rPh>
    <rPh sb="129" eb="131">
      <t>コウシン</t>
    </rPh>
    <rPh sb="131" eb="132">
      <t>オヨ</t>
    </rPh>
    <rPh sb="133" eb="135">
      <t>シセツ</t>
    </rPh>
    <rPh sb="135" eb="138">
      <t>タイシンカ</t>
    </rPh>
    <rPh sb="138" eb="140">
      <t>ジギョウ</t>
    </rPh>
    <rPh sb="141" eb="143">
      <t>ジッシ</t>
    </rPh>
    <rPh sb="145" eb="147">
      <t>トウシ</t>
    </rPh>
    <rPh sb="147" eb="149">
      <t>ケイヒ</t>
    </rPh>
    <rPh sb="150" eb="152">
      <t>ゾウダイ</t>
    </rPh>
    <rPh sb="161" eb="163">
      <t>シタマワ</t>
    </rPh>
    <rPh sb="184" eb="186">
      <t>トウシ</t>
    </rPh>
    <rPh sb="186" eb="188">
      <t>ケイヒ</t>
    </rPh>
    <rPh sb="189" eb="191">
      <t>ゾウダイ</t>
    </rPh>
    <rPh sb="194" eb="196">
      <t>キギョウ</t>
    </rPh>
    <rPh sb="196" eb="197">
      <t>サイ</t>
    </rPh>
    <rPh sb="197" eb="199">
      <t>カリイレ</t>
    </rPh>
    <rPh sb="199" eb="200">
      <t>ガク</t>
    </rPh>
    <rPh sb="210" eb="212">
      <t>オクエン</t>
    </rPh>
    <rPh sb="213" eb="215">
      <t>ゾウガク</t>
    </rPh>
    <rPh sb="220" eb="223">
      <t>ゼンネンド</t>
    </rPh>
    <rPh sb="225" eb="227">
      <t>ゾウカ</t>
    </rPh>
    <rPh sb="234" eb="236">
      <t>ルイジ</t>
    </rPh>
    <rPh sb="236" eb="238">
      <t>ダンタイ</t>
    </rPh>
    <rPh sb="239" eb="240">
      <t>クラ</t>
    </rPh>
    <rPh sb="242" eb="243">
      <t>ヒク</t>
    </rPh>
    <rPh sb="244" eb="246">
      <t>ジョウキョウ</t>
    </rPh>
    <rPh sb="247" eb="248">
      <t>ツヅ</t>
    </rPh>
    <rPh sb="261" eb="263">
      <t>ヘイセイ</t>
    </rPh>
    <rPh sb="265" eb="266">
      <t>ネン</t>
    </rPh>
    <rPh sb="266" eb="267">
      <t>ド</t>
    </rPh>
    <rPh sb="268" eb="270">
      <t>デンキ</t>
    </rPh>
    <rPh sb="270" eb="272">
      <t>リョウキン</t>
    </rPh>
    <rPh sb="273" eb="275">
      <t>ジョウショウ</t>
    </rPh>
    <rPh sb="280" eb="282">
      <t>ゾウカ</t>
    </rPh>
    <rPh sb="283" eb="284">
      <t>テン</t>
    </rPh>
    <rPh sb="289" eb="291">
      <t>ヘイセイ</t>
    </rPh>
    <rPh sb="293" eb="295">
      <t>ネンド</t>
    </rPh>
    <rPh sb="296" eb="298">
      <t>チョウシャ</t>
    </rPh>
    <rPh sb="298" eb="300">
      <t>イテン</t>
    </rPh>
    <rPh sb="303" eb="305">
      <t>エイキョウ</t>
    </rPh>
    <rPh sb="306" eb="308">
      <t>ゾウカ</t>
    </rPh>
    <rPh sb="316" eb="318">
      <t>レイワ</t>
    </rPh>
    <rPh sb="318" eb="320">
      <t>ガンネン</t>
    </rPh>
    <rPh sb="320" eb="321">
      <t>ド</t>
    </rPh>
    <rPh sb="322" eb="324">
      <t>ビゲン</t>
    </rPh>
    <rPh sb="334" eb="335">
      <t>トモナ</t>
    </rPh>
    <rPh sb="337" eb="339">
      <t>リョウキン</t>
    </rPh>
    <rPh sb="339" eb="341">
      <t>カイシュウ</t>
    </rPh>
    <rPh sb="341" eb="342">
      <t>リツ</t>
    </rPh>
    <rPh sb="343" eb="345">
      <t>ゾウカ</t>
    </rPh>
    <rPh sb="361" eb="363">
      <t>ヘイセイ</t>
    </rPh>
    <rPh sb="365" eb="366">
      <t>ネン</t>
    </rPh>
    <rPh sb="366" eb="367">
      <t>ド</t>
    </rPh>
    <rPh sb="368" eb="369">
      <t>オオ</t>
    </rPh>
    <rPh sb="371" eb="373">
      <t>ジョウショウ</t>
    </rPh>
    <rPh sb="378" eb="379">
      <t>ユウ</t>
    </rPh>
    <rPh sb="379" eb="380">
      <t>シュウ</t>
    </rPh>
    <rPh sb="380" eb="381">
      <t>リツ</t>
    </rPh>
    <rPh sb="382" eb="383">
      <t>オオ</t>
    </rPh>
    <rPh sb="385" eb="387">
      <t>ゲンショウ</t>
    </rPh>
    <rPh sb="395" eb="397">
      <t>ヘイセイ</t>
    </rPh>
    <rPh sb="399" eb="401">
      <t>ネンド</t>
    </rPh>
    <rPh sb="402" eb="403">
      <t>ソウ</t>
    </rPh>
    <rPh sb="403" eb="405">
      <t>ハイスイ</t>
    </rPh>
    <rPh sb="405" eb="406">
      <t>リョウ</t>
    </rPh>
    <rPh sb="407" eb="409">
      <t>シュウケイ</t>
    </rPh>
    <rPh sb="409" eb="411">
      <t>ホウホウ</t>
    </rPh>
    <rPh sb="412" eb="414">
      <t>ミナオ</t>
    </rPh>
    <rPh sb="422" eb="423">
      <t>ソウ</t>
    </rPh>
    <rPh sb="423" eb="425">
      <t>ハイスイ</t>
    </rPh>
    <rPh sb="425" eb="426">
      <t>リョウ</t>
    </rPh>
    <rPh sb="427" eb="429">
      <t>オオハバ</t>
    </rPh>
    <rPh sb="430" eb="432">
      <t>ゾウカ</t>
    </rPh>
    <rPh sb="444" eb="445">
      <t>トク</t>
    </rPh>
    <rPh sb="447" eb="448">
      <t>ユウ</t>
    </rPh>
    <rPh sb="448" eb="449">
      <t>シュウ</t>
    </rPh>
    <rPh sb="449" eb="450">
      <t>リツ</t>
    </rPh>
    <rPh sb="459" eb="460">
      <t>イチジル</t>
    </rPh>
    <rPh sb="467" eb="468">
      <t>オモ</t>
    </rPh>
    <rPh sb="469" eb="471">
      <t>ヨウイン</t>
    </rPh>
    <rPh sb="533" eb="534">
      <t>カンガ</t>
    </rPh>
    <rPh sb="544" eb="546">
      <t>ジョウキョウ</t>
    </rPh>
    <rPh sb="547" eb="549">
      <t>ホンシ</t>
    </rPh>
    <rPh sb="550" eb="553">
      <t>サイジュウヨウ</t>
    </rPh>
    <rPh sb="553" eb="555">
      <t>カダイ</t>
    </rPh>
    <rPh sb="556" eb="557">
      <t>トラ</t>
    </rPh>
    <rPh sb="559" eb="561">
      <t>ケイエイ</t>
    </rPh>
    <rPh sb="561" eb="563">
      <t>センリャク</t>
    </rPh>
    <rPh sb="567" eb="568">
      <t>モト</t>
    </rPh>
    <rPh sb="571" eb="573">
      <t>レイワ</t>
    </rPh>
    <rPh sb="573" eb="575">
      <t>ガンネン</t>
    </rPh>
    <rPh sb="575" eb="576">
      <t>ド</t>
    </rPh>
    <rPh sb="585" eb="587">
      <t>ジュウテン</t>
    </rPh>
    <rPh sb="587" eb="589">
      <t>ジギョウ</t>
    </rPh>
    <phoneticPr fontId="16"/>
  </si>
  <si>
    <t>　本市は、富士山の恵みである地下水を利用しているため、類似団体に比べ、大規模な浄水場を整備する必要がなく、最小限の費用で事業運営を行うことができていることから、１.⑥給水原価を低く抑えることができています。しかし、今後は高度経済成長期に整備された施設や水道管が更新時期を迎え、老朽化を示す各指標の悪化が懸念されているところであります。
　特に、２.②管路経年化率が類似団体に比べ高く、その影響などにより１.⑧有収率も類似団体に比べ低いことから、経営戦略プランにおいて老朽管更新の推進を重点施策と位置づけ、計画的に実施していくと共に、検針時同時漏水調査等による市内全域にわたる漏水箇所の早期特定を図るなど有収率向上対策を実施し、各指標の改善に努めます。</t>
    <rPh sb="194" eb="196">
      <t>エイキョウ</t>
    </rPh>
    <rPh sb="204" eb="205">
      <t>ユウ</t>
    </rPh>
    <rPh sb="205" eb="206">
      <t>シュウ</t>
    </rPh>
    <rPh sb="206" eb="207">
      <t>リツ</t>
    </rPh>
    <rPh sb="208" eb="210">
      <t>ルイジ</t>
    </rPh>
    <rPh sb="210" eb="212">
      <t>ダンタイ</t>
    </rPh>
    <rPh sb="213" eb="214">
      <t>クラ</t>
    </rPh>
    <rPh sb="215" eb="216">
      <t>ヒク</t>
    </rPh>
    <rPh sb="222" eb="224">
      <t>ケイエイ</t>
    </rPh>
    <rPh sb="224" eb="226">
      <t>センリャク</t>
    </rPh>
    <rPh sb="242" eb="244">
      <t>ジュウテン</t>
    </rPh>
    <rPh sb="244" eb="245">
      <t>セ</t>
    </rPh>
    <rPh sb="245" eb="246">
      <t>サク</t>
    </rPh>
    <rPh sb="247" eb="249">
      <t>イチ</t>
    </rPh>
    <rPh sb="252" eb="255">
      <t>ケイカクテキ</t>
    </rPh>
    <rPh sb="256" eb="258">
      <t>ジッシ</t>
    </rPh>
    <rPh sb="263" eb="264">
      <t>トモ</t>
    </rPh>
    <rPh sb="275" eb="276">
      <t>トウ</t>
    </rPh>
    <rPh sb="297" eb="298">
      <t>ハカ</t>
    </rPh>
    <rPh sb="301" eb="304">
      <t>ユウシュウリツ</t>
    </rPh>
    <rPh sb="304" eb="306">
      <t>コウジョウ</t>
    </rPh>
    <rPh sb="306" eb="308">
      <t>タイサク</t>
    </rPh>
    <rPh sb="309" eb="31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</si>
</sst>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0.43</c:v>
                </c:pt>
                <c:pt idx="1">
                  <c:v>0.28999999999999998</c:v>
                </c:pt>
                <c:pt idx="2">
                  <c:v>0.55000000000000004</c:v>
                </c:pt>
                <c:pt idx="3">
                  <c:v>0.59</c:v>
                </c:pt>
                <c:pt idx="4">
                  <c:v>1.02</c:v>
                </c:pt>
              </c:numCache>
            </c:numRef>
          </c:val>
          <c:extLst>
            <c:ext xmlns:c16="http://schemas.microsoft.com/office/drawing/2014/chart" uri="{C3380CC4-5D6E-409C-BE32-E72D297353CC}">
              <c16:uniqueId val="{00000000-874A-44C6-AEA6-E9FEFFFE3B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874A-44C6-AEA6-E9FEFFFE3B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58.77</c:v>
                </c:pt>
                <c:pt idx="1">
                  <c:v>58.59</c:v>
                </c:pt>
                <c:pt idx="2">
                  <c:v>69.98</c:v>
                </c:pt>
                <c:pt idx="3">
                  <c:v>70.319999999999993</c:v>
                </c:pt>
                <c:pt idx="4">
                  <c:v>68.540000000000006</c:v>
                </c:pt>
              </c:numCache>
            </c:numRef>
          </c:val>
          <c:extLst>
            <c:ext xmlns:c16="http://schemas.microsoft.com/office/drawing/2014/chart" uri="{C3380CC4-5D6E-409C-BE32-E72D297353CC}">
              <c16:uniqueId val="{00000000-C5B1-4444-8FFA-605755C2A8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C5B1-4444-8FFA-605755C2A8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84.64</c:v>
                </c:pt>
                <c:pt idx="1">
                  <c:v>84.57</c:v>
                </c:pt>
                <c:pt idx="2">
                  <c:v>71.23</c:v>
                </c:pt>
                <c:pt idx="3">
                  <c:v>70.36</c:v>
                </c:pt>
                <c:pt idx="4">
                  <c:v>70.959999999999994</c:v>
                </c:pt>
              </c:numCache>
            </c:numRef>
          </c:val>
          <c:extLst>
            <c:ext xmlns:c16="http://schemas.microsoft.com/office/drawing/2014/chart" uri="{C3380CC4-5D6E-409C-BE32-E72D297353CC}">
              <c16:uniqueId val="{00000000-CA02-4CB0-8A67-3B84505DBE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CA02-4CB0-8A67-3B84505DBE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104.92</c:v>
                </c:pt>
                <c:pt idx="1">
                  <c:v>127.46</c:v>
                </c:pt>
                <c:pt idx="2">
                  <c:v>124.33</c:v>
                </c:pt>
                <c:pt idx="3">
                  <c:v>120.81</c:v>
                </c:pt>
                <c:pt idx="4">
                  <c:v>122.69</c:v>
                </c:pt>
              </c:numCache>
            </c:numRef>
          </c:val>
          <c:extLst>
            <c:ext xmlns:c16="http://schemas.microsoft.com/office/drawing/2014/chart" uri="{C3380CC4-5D6E-409C-BE32-E72D297353CC}">
              <c16:uniqueId val="{00000000-09CC-4386-BD81-4BF009FE8A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09CC-4386-BD81-4BF009FE8A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48.14</c:v>
                </c:pt>
                <c:pt idx="1">
                  <c:v>47.92</c:v>
                </c:pt>
                <c:pt idx="2">
                  <c:v>48.35</c:v>
                </c:pt>
                <c:pt idx="3">
                  <c:v>49.31</c:v>
                </c:pt>
                <c:pt idx="4">
                  <c:v>48.97</c:v>
                </c:pt>
              </c:numCache>
            </c:numRef>
          </c:val>
          <c:extLst>
            <c:ext xmlns:c16="http://schemas.microsoft.com/office/drawing/2014/chart" uri="{C3380CC4-5D6E-409C-BE32-E72D297353CC}">
              <c16:uniqueId val="{00000000-D2B8-4184-A53F-3CAA82EBBE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D2B8-4184-A53F-3CAA82EBBE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32.78</c:v>
                </c:pt>
                <c:pt idx="1">
                  <c:v>32.840000000000003</c:v>
                </c:pt>
                <c:pt idx="2">
                  <c:v>32.49</c:v>
                </c:pt>
                <c:pt idx="3">
                  <c:v>33.61</c:v>
                </c:pt>
                <c:pt idx="4">
                  <c:v>34.86</c:v>
                </c:pt>
              </c:numCache>
            </c:numRef>
          </c:val>
          <c:extLst>
            <c:ext xmlns:c16="http://schemas.microsoft.com/office/drawing/2014/chart" uri="{C3380CC4-5D6E-409C-BE32-E72D297353CC}">
              <c16:uniqueId val="{00000000-D00F-45DC-B297-55B50ADC6C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D00F-45DC-B297-55B50ADC6C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A7-41C7-AECE-E8778A6A52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7A7-41C7-AECE-E8778A6A52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210.02</c:v>
                </c:pt>
                <c:pt idx="1">
                  <c:v>209.28</c:v>
                </c:pt>
                <c:pt idx="2">
                  <c:v>175.99</c:v>
                </c:pt>
                <c:pt idx="3">
                  <c:v>222.17</c:v>
                </c:pt>
                <c:pt idx="4">
                  <c:v>157.35</c:v>
                </c:pt>
              </c:numCache>
            </c:numRef>
          </c:val>
          <c:extLst>
            <c:ext xmlns:c16="http://schemas.microsoft.com/office/drawing/2014/chart" uri="{C3380CC4-5D6E-409C-BE32-E72D297353CC}">
              <c16:uniqueId val="{00000000-8B64-4DEF-A986-8382571958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8B64-4DEF-A986-8382571958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274.45</c:v>
                </c:pt>
                <c:pt idx="1">
                  <c:v>214.95</c:v>
                </c:pt>
                <c:pt idx="2">
                  <c:v>198.45</c:v>
                </c:pt>
                <c:pt idx="3">
                  <c:v>192.38</c:v>
                </c:pt>
                <c:pt idx="4">
                  <c:v>200.87</c:v>
                </c:pt>
              </c:numCache>
            </c:numRef>
          </c:val>
          <c:extLst>
            <c:ext xmlns:c16="http://schemas.microsoft.com/office/drawing/2014/chart" uri="{C3380CC4-5D6E-409C-BE32-E72D297353CC}">
              <c16:uniqueId val="{00000000-34C9-469A-944B-253203C50D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34C9-469A-944B-253203C50D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93.65</c:v>
                </c:pt>
                <c:pt idx="1">
                  <c:v>119.36</c:v>
                </c:pt>
                <c:pt idx="2">
                  <c:v>116.11</c:v>
                </c:pt>
                <c:pt idx="3">
                  <c:v>112.78</c:v>
                </c:pt>
                <c:pt idx="4">
                  <c:v>115.9</c:v>
                </c:pt>
              </c:numCache>
            </c:numRef>
          </c:val>
          <c:extLst>
            <c:ext xmlns:c16="http://schemas.microsoft.com/office/drawing/2014/chart" uri="{C3380CC4-5D6E-409C-BE32-E72D297353CC}">
              <c16:uniqueId val="{00000000-D823-4D3A-B423-DB55DBB37D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D823-4D3A-B423-DB55DBB37D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91.82</c:v>
                </c:pt>
                <c:pt idx="1">
                  <c:v>90.88</c:v>
                </c:pt>
                <c:pt idx="2">
                  <c:v>98.81</c:v>
                </c:pt>
                <c:pt idx="3">
                  <c:v>102.39</c:v>
                </c:pt>
                <c:pt idx="4">
                  <c:v>100.44</c:v>
                </c:pt>
              </c:numCache>
            </c:numRef>
          </c:val>
          <c:extLst>
            <c:ext xmlns:c16="http://schemas.microsoft.com/office/drawing/2014/chart" uri="{C3380CC4-5D6E-409C-BE32-E72D297353CC}">
              <c16:uniqueId val="{00000000-FF24-466D-B587-E1E9BB6E7E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FF24-466D-B587-E1E9BB6E7E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富士市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253354</v>
      </c>
      <c r="AM8" s="61"/>
      <c r="AN8" s="61"/>
      <c r="AO8" s="61"/>
      <c r="AP8" s="61"/>
      <c r="AQ8" s="61"/>
      <c r="AR8" s="61"/>
      <c r="AS8" s="61"/>
      <c r="AT8" s="52">
        <f>データ!$S$6</f>
        <v>244.95</v>
      </c>
      <c r="AU8" s="53"/>
      <c r="AV8" s="53"/>
      <c r="AW8" s="53"/>
      <c r="AX8" s="53"/>
      <c r="AY8" s="53"/>
      <c r="AZ8" s="53"/>
      <c r="BA8" s="53"/>
      <c r="BB8" s="54">
        <f>データ!$T$6</f>
        <v>1034.31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75.010000000000005</v>
      </c>
      <c r="J10" s="53"/>
      <c r="K10" s="53"/>
      <c r="L10" s="53"/>
      <c r="M10" s="53"/>
      <c r="N10" s="53"/>
      <c r="O10" s="64"/>
      <c r="P10" s="54">
        <f>データ!$P$6</f>
        <v>92.77</v>
      </c>
      <c r="Q10" s="54"/>
      <c r="R10" s="54"/>
      <c r="S10" s="54"/>
      <c r="T10" s="54"/>
      <c r="U10" s="54"/>
      <c r="V10" s="54"/>
      <c r="W10" s="61">
        <f>データ!$Q$6</f>
        <v>1859</v>
      </c>
      <c r="X10" s="61"/>
      <c r="Y10" s="61"/>
      <c r="Z10" s="61"/>
      <c r="AA10" s="61"/>
      <c r="AB10" s="61"/>
      <c r="AC10" s="61"/>
      <c r="AD10" s="2"/>
      <c r="AE10" s="2"/>
      <c r="AF10" s="2"/>
      <c r="AG10" s="2"/>
      <c r="AH10" s="4"/>
      <c r="AI10" s="4"/>
      <c r="AJ10" s="4"/>
      <c r="AK10" s="4"/>
      <c r="AL10" s="61">
        <f>データ!$U$6</f>
        <v>234335</v>
      </c>
      <c r="AM10" s="61"/>
      <c r="AN10" s="61"/>
      <c r="AO10" s="61"/>
      <c r="AP10" s="61"/>
      <c r="AQ10" s="61"/>
      <c r="AR10" s="61"/>
      <c r="AS10" s="61"/>
      <c r="AT10" s="52">
        <f>データ!$V$6</f>
        <v>90.12</v>
      </c>
      <c r="AU10" s="53"/>
      <c r="AV10" s="53"/>
      <c r="AW10" s="53"/>
      <c r="AX10" s="53"/>
      <c r="AY10" s="53"/>
      <c r="AZ10" s="53"/>
      <c r="BA10" s="53"/>
      <c r="BB10" s="54">
        <f>データ!$W$6</f>
        <v>2600.2600000000002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aF71EaM72zbgsXh1ZplJR1VYpIobTxo902f6B04yc7AdqUCroHjr4uX4hB0ROjdXs14xxkYteaF4BHezOm2XA==" saltValue="GCZ2LDH7uEgLKvUcByTm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222101</v>
      </c>
      <c r="D6" s="34">
        <f t="shared" si="3"/>
        <v>46</v>
      </c>
      <c r="E6" s="34">
        <f t="shared" si="3"/>
        <v>1</v>
      </c>
      <c r="F6" s="34">
        <f t="shared" si="3"/>
        <v>0</v>
      </c>
      <c r="G6" s="34">
        <f t="shared" si="3"/>
        <v>1</v>
      </c>
      <c r="H6" s="34" t="str">
        <f t="shared" si="3"/>
        <v>静岡県　富士市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75.010000000000005</v>
      </c>
      <c r="P6" s="35">
        <f t="shared" si="3"/>
        <v>92.77</v>
      </c>
      <c r="Q6" s="35">
        <f t="shared" si="3"/>
        <v>1859</v>
      </c>
      <c r="R6" s="35">
        <f t="shared" si="3"/>
        <v>253354</v>
      </c>
      <c r="S6" s="35">
        <f t="shared" si="3"/>
        <v>244.95</v>
      </c>
      <c r="T6" s="35">
        <f t="shared" si="3"/>
        <v>1034.31</v>
      </c>
      <c r="U6" s="35">
        <f t="shared" si="3"/>
        <v>234335</v>
      </c>
      <c r="V6" s="35">
        <f t="shared" si="3"/>
        <v>90.12</v>
      </c>
      <c r="W6" s="35">
        <f t="shared" si="3"/>
        <v>2600.2600000000002</v>
      </c>
      <c r="X6" s="36">
        <f>IF(X7="",NA(),X7)</f>
        <v>104.92</v>
      </c>
      <c r="Y6" s="36">
        <f t="shared" ref="Y6:AG6" si="4">IF(Y7="",NA(),Y7)</f>
        <v>127.46</v>
      </c>
      <c r="Z6" s="36">
        <f t="shared" si="4"/>
        <v>124.33</v>
      </c>
      <c r="AA6" s="36">
        <f t="shared" si="4"/>
        <v>120.81</v>
      </c>
      <c r="AB6" s="36">
        <f t="shared" si="4"/>
        <v>122.69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210.02</v>
      </c>
      <c r="AU6" s="36">
        <f t="shared" ref="AU6:BC6" si="6">IF(AU7="",NA(),AU7)</f>
        <v>209.28</v>
      </c>
      <c r="AV6" s="36">
        <f t="shared" si="6"/>
        <v>175.99</v>
      </c>
      <c r="AW6" s="36">
        <f t="shared" si="6"/>
        <v>222.17</v>
      </c>
      <c r="AX6" s="36">
        <f t="shared" si="6"/>
        <v>157.35</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274.45</v>
      </c>
      <c r="BF6" s="36">
        <f t="shared" ref="BF6:BN6" si="7">IF(BF7="",NA(),BF7)</f>
        <v>214.95</v>
      </c>
      <c r="BG6" s="36">
        <f t="shared" si="7"/>
        <v>198.45</v>
      </c>
      <c r="BH6" s="36">
        <f t="shared" si="7"/>
        <v>192.38</v>
      </c>
      <c r="BI6" s="36">
        <f t="shared" si="7"/>
        <v>200.87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93.65</v>
      </c>
      <c r="BQ6" s="36">
        <f t="shared" ref="BQ6:BY6" si="8">IF(BQ7="",NA(),BQ7)</f>
        <v>119.36</v>
      </c>
      <c r="BR6" s="36">
        <f t="shared" si="8"/>
        <v>116.11</v>
      </c>
      <c r="BS6" s="36">
        <f t="shared" si="8"/>
        <v>112.78</v>
      </c>
      <c r="BT6" s="36">
        <f t="shared" si="8"/>
        <v>115.9</v>
      </c>
      <c r="BU6" s="36">
        <f t="shared" si="8"/>
        <v>106.4</v>
      </c>
      <c r="BV6" s="36">
        <f t="shared" si="8"/>
        <v>107.61</v>
      </c>
      <c r="BW6" s="36">
        <f t="shared" si="8"/>
        <v>106.02</v>
      </c>
      <c r="BX6" s="36">
        <f t="shared" si="8"/>
        <v>104.84</v>
      </c>
      <c r="BY6" s="36">
        <f t="shared" si="8"/>
        <v>106.11</v>
      </c>
      <c r="BZ6" s="35" t="str">
        <f>IF(BZ7="","",IF(BZ7="-","【-】","【"&amp;SUBSTITUTE(TEXT(BZ7,"#,##0.00"),"-","△")&amp;"】"))</f>
        <v>【103.24】</v>
      </c>
      <c r="CA6" s="36">
        <f>IF(CA7="",NA(),CA7)</f>
        <v>91.82</v>
      </c>
      <c r="CB6" s="36">
        <f t="shared" ref="CB6:CJ6" si="9">IF(CB7="",NA(),CB7)</f>
        <v>90.88</v>
      </c>
      <c r="CC6" s="36">
        <f t="shared" si="9"/>
        <v>98.81</v>
      </c>
      <c r="CD6" s="36">
        <f t="shared" si="9"/>
        <v>102.39</v>
      </c>
      <c r="CE6" s="36">
        <f t="shared" si="9"/>
        <v>100.44</v>
      </c>
      <c r="CF6" s="36">
        <f t="shared" si="9"/>
        <v>156.29</v>
      </c>
      <c r="CG6" s="36">
        <f t="shared" si="9"/>
        <v>155.69</v>
      </c>
      <c r="CH6" s="36">
        <f t="shared" si="9"/>
        <v>158.6</v>
      </c>
      <c r="CI6" s="36">
        <f t="shared" si="9"/>
        <v>161.82</v>
      </c>
      <c r="CJ6" s="36">
        <f t="shared" si="9"/>
        <v>161.03</v>
      </c>
      <c r="CK6" s="35" t="str">
        <f>IF(CK7="","",IF(CK7="-","【-】","【"&amp;SUBSTITUTE(TEXT(CK7,"#,##0.00"),"-","△")&amp;"】"))</f>
        <v>【168.38】</v>
      </c>
      <c r="CL6" s="36">
        <f>IF(CL7="",NA(),CL7)</f>
        <v>58.77</v>
      </c>
      <c r="CM6" s="36">
        <f t="shared" ref="CM6:CU6" si="10">IF(CM7="",NA(),CM7)</f>
        <v>58.59</v>
      </c>
      <c r="CN6" s="36">
        <f t="shared" si="10"/>
        <v>69.98</v>
      </c>
      <c r="CO6" s="36">
        <f t="shared" si="10"/>
        <v>70.319999999999993</v>
      </c>
      <c r="CP6" s="36">
        <f t="shared" si="10"/>
        <v>68.540000000000006</v>
      </c>
      <c r="CQ6" s="36">
        <f t="shared" si="10"/>
        <v>62.34</v>
      </c>
      <c r="CR6" s="36">
        <f t="shared" si="10"/>
        <v>62.46</v>
      </c>
      <c r="CS6" s="36">
        <f t="shared" si="10"/>
        <v>62.88</v>
      </c>
      <c r="CT6" s="36">
        <f t="shared" si="10"/>
        <v>62.32</v>
      </c>
      <c r="CU6" s="36">
        <f t="shared" si="10"/>
        <v>61.71</v>
      </c>
      <c r="CV6" s="35" t="str">
        <f>IF(CV7="","",IF(CV7="-","【-】","【"&amp;SUBSTITUTE(TEXT(CV7,"#,##0.00"),"-","△")&amp;"】"))</f>
        <v>【60.00】</v>
      </c>
      <c r="CW6" s="36">
        <f>IF(CW7="",NA(),CW7)</f>
        <v>84.64</v>
      </c>
      <c r="CX6" s="36">
        <f t="shared" ref="CX6:DF6" si="11">IF(CX7="",NA(),CX7)</f>
        <v>84.57</v>
      </c>
      <c r="CY6" s="36">
        <f t="shared" si="11"/>
        <v>71.23</v>
      </c>
      <c r="CZ6" s="36">
        <f t="shared" si="11"/>
        <v>70.36</v>
      </c>
      <c r="DA6" s="36">
        <f t="shared" si="11"/>
        <v>70.959999999999994</v>
      </c>
      <c r="DB6" s="36">
        <f t="shared" si="11"/>
        <v>90.15</v>
      </c>
      <c r="DC6" s="36">
        <f t="shared" si="11"/>
        <v>90.62</v>
      </c>
      <c r="DD6" s="36">
        <f t="shared" si="11"/>
        <v>90.13</v>
      </c>
      <c r="DE6" s="36">
        <f t="shared" si="11"/>
        <v>90.19</v>
      </c>
      <c r="DF6" s="36">
        <f t="shared" si="11"/>
        <v>90.03</v>
      </c>
      <c r="DG6" s="35" t="str">
        <f>IF(DG7="","",IF(DG7="-","【-】","【"&amp;SUBSTITUTE(TEXT(DG7,"#,##0.00"),"-","△")&amp;"】"))</f>
        <v>【89.80】</v>
      </c>
      <c r="DH6" s="36">
        <f>IF(DH7="",NA(),DH7)</f>
        <v>48.14</v>
      </c>
      <c r="DI6" s="36">
        <f t="shared" ref="DI6:DQ6" si="12">IF(DI7="",NA(),DI7)</f>
        <v>47.92</v>
      </c>
      <c r="DJ6" s="36">
        <f t="shared" si="12"/>
        <v>48.35</v>
      </c>
      <c r="DK6" s="36">
        <f t="shared" si="12"/>
        <v>49.31</v>
      </c>
      <c r="DL6" s="36">
        <f t="shared" si="12"/>
        <v>48.97</v>
      </c>
      <c r="DM6" s="36">
        <f t="shared" si="12"/>
        <v>47.37</v>
      </c>
      <c r="DN6" s="36">
        <f t="shared" si="12"/>
        <v>48.01</v>
      </c>
      <c r="DO6" s="36">
        <f t="shared" si="12"/>
        <v>48.01</v>
      </c>
      <c r="DP6" s="36">
        <f t="shared" si="12"/>
        <v>48.86</v>
      </c>
      <c r="DQ6" s="36">
        <f t="shared" si="12"/>
        <v>49.6</v>
      </c>
      <c r="DR6" s="35" t="str">
        <f>IF(DR7="","",IF(DR7="-","【-】","【"&amp;SUBSTITUTE(TEXT(DR7,"#,##0.00"),"-","△")&amp;"】"))</f>
        <v>【49.59】</v>
      </c>
      <c r="DS6" s="36">
        <f>IF(DS7="",NA(),DS7)</f>
        <v>32.78</v>
      </c>
      <c r="DT6" s="36">
        <f t="shared" ref="DT6:EB6" si="13">IF(DT7="",NA(),DT7)</f>
        <v>32.840000000000003</v>
      </c>
      <c r="DU6" s="36">
        <f t="shared" si="13"/>
        <v>32.49</v>
      </c>
      <c r="DV6" s="36">
        <f t="shared" si="13"/>
        <v>33.61</v>
      </c>
      <c r="DW6" s="36">
        <f t="shared" si="13"/>
        <v>34.86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0.43</v>
      </c>
      <c r="EE6" s="36">
        <f t="shared" ref="EE6:EM6" si="14">IF(EE7="",NA(),EE7)</f>
        <v>0.28999999999999998</v>
      </c>
      <c r="EF6" s="36">
        <f t="shared" si="14"/>
        <v>0.55000000000000004</v>
      </c>
      <c r="EG6" s="36">
        <f t="shared" si="14"/>
        <v>0.59</v>
      </c>
      <c r="EH6" s="36">
        <f t="shared" si="14"/>
        <v>1.02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222101</v>
      </c>
      <c r="D7" s="38">
        <v>46</v>
      </c>
      <c r="E7" s="38">
        <v>1</v>
      </c>
      <c r="F7" s="38">
        <v>0</v>
      </c>
      <c r="G7" s="38">
        <v>1</v>
      </c>
      <c r="H7" s="38" t="s">
        <v>92</v>
      </c>
      <c r="I7" s="38" t="s">
        <v>93</v>
      </c>
      <c r="J7" s="38" t="s">
        <v>94</v>
      </c>
      <c r="K7" s="38" t="s">
        <v>95</v>
      </c>
      <c r="L7" s="38" t="s">
        <v>96</v>
      </c>
      <c r="M7" s="38" t="s">
        <v>97</v>
      </c>
      <c r="N7" s="39" t="s">
        <v>98</v>
      </c>
      <c r="O7" s="39">
        <v>75.010000000000005</v>
      </c>
      <c r="P7" s="39">
        <v>92.77</v>
      </c>
      <c r="Q7" s="39">
        <v>1859</v>
      </c>
      <c r="R7" s="39">
        <v>253354</v>
      </c>
      <c r="S7" s="39">
        <v>244.95</v>
      </c>
      <c r="T7" s="39">
        <v>1034.31</v>
      </c>
      <c r="U7" s="39">
        <v>234335</v>
      </c>
      <c r="V7" s="39">
        <v>90.12</v>
      </c>
      <c r="W7" s="39">
        <v>2600.2600000000002</v>
      </c>
      <c r="X7" s="39">
        <v>104.92</v>
      </c>
      <c r="Y7" s="39">
        <v>127.46</v>
      </c>
      <c r="Z7" s="39">
        <v>124.33</v>
      </c>
      <c r="AA7" s="39">
        <v>120.81</v>
      </c>
      <c r="AB7" s="39">
        <v>122.69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210.02</v>
      </c>
      <c r="AU7" s="39">
        <v>209.28</v>
      </c>
      <c r="AV7" s="39">
        <v>175.99</v>
      </c>
      <c r="AW7" s="39">
        <v>222.17</v>
      </c>
      <c r="AX7" s="39">
        <v>157.35</v>
      </c>
      <c r="AY7" s="39">
        <v>299.44</v>
      </c>
      <c r="AZ7" s="39">
        <v>311.99</v>
      </c>
      <c r="BA7" s="39">
        <v>307.83</v>
      </c>
      <c r="BB7" s="39">
        <v>318.89</v>
      </c>
      <c r="BC7" s="39">
        <v>309.10000000000002</v>
      </c>
      <c r="BD7" s="39">
        <v>264.97000000000003</v>
      </c>
      <c r="BE7" s="39">
        <v>274.45</v>
      </c>
      <c r="BF7" s="39">
        <v>214.95</v>
      </c>
      <c r="BG7" s="39">
        <v>198.45</v>
      </c>
      <c r="BH7" s="39">
        <v>192.38</v>
      </c>
      <c r="BI7" s="39">
        <v>200.87</v>
      </c>
      <c r="BJ7" s="39">
        <v>298.08999999999997</v>
      </c>
      <c r="BK7" s="39">
        <v>291.77999999999997</v>
      </c>
      <c r="BL7" s="39">
        <v>295.44</v>
      </c>
      <c r="BM7" s="39">
        <v>290.07</v>
      </c>
      <c r="BN7" s="39">
        <v>290.42</v>
      </c>
      <c r="BO7" s="39">
        <v>266.61</v>
      </c>
      <c r="BP7" s="39">
        <v>93.65</v>
      </c>
      <c r="BQ7" s="39">
        <v>119.36</v>
      </c>
      <c r="BR7" s="39">
        <v>116.11</v>
      </c>
      <c r="BS7" s="39">
        <v>112.78</v>
      </c>
      <c r="BT7" s="39">
        <v>115.9</v>
      </c>
      <c r="BU7" s="39">
        <v>106.4</v>
      </c>
      <c r="BV7" s="39">
        <v>107.61</v>
      </c>
      <c r="BW7" s="39">
        <v>106.02</v>
      </c>
      <c r="BX7" s="39">
        <v>104.84</v>
      </c>
      <c r="BY7" s="39">
        <v>106.11</v>
      </c>
      <c r="BZ7" s="39">
        <v>103.24</v>
      </c>
      <c r="CA7" s="39">
        <v>91.82</v>
      </c>
      <c r="CB7" s="39">
        <v>90.88</v>
      </c>
      <c r="CC7" s="39">
        <v>98.81</v>
      </c>
      <c r="CD7" s="39">
        <v>102.39</v>
      </c>
      <c r="CE7" s="39">
        <v>100.44</v>
      </c>
      <c r="CF7" s="39">
        <v>156.29</v>
      </c>
      <c r="CG7" s="39">
        <v>155.69</v>
      </c>
      <c r="CH7" s="39">
        <v>158.6</v>
      </c>
      <c r="CI7" s="39">
        <v>161.82</v>
      </c>
      <c r="CJ7" s="39">
        <v>161.03</v>
      </c>
      <c r="CK7" s="39">
        <v>168.38</v>
      </c>
      <c r="CL7" s="39">
        <v>58.77</v>
      </c>
      <c r="CM7" s="39">
        <v>58.59</v>
      </c>
      <c r="CN7" s="39">
        <v>69.98</v>
      </c>
      <c r="CO7" s="39">
        <v>70.319999999999993</v>
      </c>
      <c r="CP7" s="39">
        <v>68.540000000000006</v>
      </c>
      <c r="CQ7" s="39">
        <v>62.34</v>
      </c>
      <c r="CR7" s="39">
        <v>62.46</v>
      </c>
      <c r="CS7" s="39">
        <v>62.88</v>
      </c>
      <c r="CT7" s="39">
        <v>62.32</v>
      </c>
      <c r="CU7" s="39">
        <v>61.71</v>
      </c>
      <c r="CV7" s="39">
        <v>60</v>
      </c>
      <c r="CW7" s="39">
        <v>84.64</v>
      </c>
      <c r="CX7" s="39">
        <v>84.57</v>
      </c>
      <c r="CY7" s="39">
        <v>71.23</v>
      </c>
      <c r="CZ7" s="39">
        <v>70.36</v>
      </c>
      <c r="DA7" s="39">
        <v>70.959999999999994</v>
      </c>
      <c r="DB7" s="39">
        <v>90.15</v>
      </c>
      <c r="DC7" s="39">
        <v>90.62</v>
      </c>
      <c r="DD7" s="39">
        <v>90.13</v>
      </c>
      <c r="DE7" s="39">
        <v>90.19</v>
      </c>
      <c r="DF7" s="39">
        <v>90.03</v>
      </c>
      <c r="DG7" s="39">
        <v>89.8</v>
      </c>
      <c r="DH7" s="39">
        <v>48.14</v>
      </c>
      <c r="DI7" s="39">
        <v>47.92</v>
      </c>
      <c r="DJ7" s="39">
        <v>48.35</v>
      </c>
      <c r="DK7" s="39">
        <v>49.31</v>
      </c>
      <c r="DL7" s="39">
        <v>48.97</v>
      </c>
      <c r="DM7" s="39">
        <v>47.37</v>
      </c>
      <c r="DN7" s="39">
        <v>48.01</v>
      </c>
      <c r="DO7" s="39">
        <v>48.01</v>
      </c>
      <c r="DP7" s="39">
        <v>48.86</v>
      </c>
      <c r="DQ7" s="39">
        <v>49.6</v>
      </c>
      <c r="DR7" s="39">
        <v>49.59</v>
      </c>
      <c r="DS7" s="39">
        <v>32.78</v>
      </c>
      <c r="DT7" s="39">
        <v>32.840000000000003</v>
      </c>
      <c r="DU7" s="39">
        <v>32.49</v>
      </c>
      <c r="DV7" s="39">
        <v>33.61</v>
      </c>
      <c r="DW7" s="39">
        <v>34.86</v>
      </c>
      <c r="DX7" s="39">
        <v>14.27</v>
      </c>
      <c r="DY7" s="39">
        <v>16.170000000000002</v>
      </c>
      <c r="DZ7" s="39">
        <v>16.600000000000001</v>
      </c>
      <c r="EA7" s="39">
        <v>18.510000000000002</v>
      </c>
      <c r="EB7" s="39">
        <v>20.49</v>
      </c>
      <c r="EC7" s="39">
        <v>19.440000000000001</v>
      </c>
      <c r="ED7" s="39">
        <v>0.43</v>
      </c>
      <c r="EE7" s="39">
        <v>0.28999999999999998</v>
      </c>
      <c r="EF7" s="39">
        <v>0.55000000000000004</v>
      </c>
      <c r="EG7" s="39">
        <v>0.59</v>
      </c>
      <c r="EH7" s="39">
        <v>1.02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ごとう　ふみひこ</cp:lastModifiedBy>
  <cp:lastPrinted>2021-01-18T04:53:25Z</cp:lastPrinted>
  <dcterms:created xsi:type="dcterms:W3CDTF">2020-12-04T02:09:30Z</dcterms:created>
  <dcterms:modified xsi:type="dcterms:W3CDTF">2021-01-27T05:44:40Z</dcterms:modified>
  <cp:category/>
</cp:coreProperties>
</file>