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ozC2wEKut30N0Lh4zuJNIOasFkk32UBGux9R7yMNEZdZ9ppSkwfMktJBy/+eNagfJV5KUEfxb5oIkV5Av3wFw==" workbookSaltValue="qwRKkz34p7H6+BMiXrg96A==" workbookSpinCount="100000"/>
  <bookViews>
    <workbookView xWindow="0" yWindow="0" windowWidth="19200" windowHeight="1137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<sst xmlns="http://schemas.openxmlformats.org/spreadsheetml/2006/main" xmlns:r="http://schemas.openxmlformats.org/officeDocument/2006/relationships" count="115" uniqueCount="115">
  <si>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</si>
  <si>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</si>
  <si>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</si>
  <si>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</si>
  <si>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</si>
  <si>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</si>
  <si>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</si>
  <si>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</si>
  <si>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</si>
  <si>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</si>
  <si>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</si>
  <si>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</si>
  <si>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</si>
  <si>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</si>
  <si>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</si>
  <si>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</si>
  <si>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</si>
  <si>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</si>
  <si>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</si>
  <si>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</si>
  <si>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</si>
  <si>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</si>
  <si>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</si>
  <si>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</si>
  <si>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</si>
  <si>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</si>
  <si>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</si>
  <si>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</si>
  <si>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</si>
  <si>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</si>
  <si>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</si>
  <si>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</si>
  <si>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</si>
  <si>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</si>
  <si>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</si>
  <si>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</si>
  <si>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</si>
  <si>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</si>
  <si>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</si>
  <si>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</si>
  <si>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</si>
  <si>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</si>
  <si>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</si>
  <si>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</si>
  <si>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</si>
  <si>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</si>
  <si>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</si>
  <si>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</si>
  <si>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</si>
  <si>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</si>
  <si>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</si>
  <si>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</si>
  <si>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</si>
  <si>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</si>
  <si>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</si>
  <si>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</si>
  <si>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</si>
  <si>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</si>
  <si>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</si>
  <si>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</si>
  <si>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</si>
  <si>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</si>
  <si>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</si>
  <si>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</si>
  <si>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</si>
  <si>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</si>
  <si>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</si>
  <si>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</si>
  <si>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</si>
  <si>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</si>
  <si>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</si>
  <si>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</si>
  <si>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</si>
  <si>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</si>
  <si>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</si>
  <si>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</si>
  <si>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</si>
  <si>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</si>
  <si>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</si>
  <si>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</si>
  <si>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</si>
  <si>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</si>
  <si>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</si>
  <si>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</si>
  <si>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</si>
  <si>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</si>
  <si>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</si>
  <si>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</si>
  <si>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</si>
  <si>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</si>
  <si>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</si>
  <si>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</si>
  <si>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</si>
  <si>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</si>
  <si>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</si>
  <si>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富士市</t>
  </si>
  <si>
    <t>法適用</t>
  </si>
  <si>
    <t>下水道事業</t>
  </si>
  <si>
    <r>
      <t>　①令和元年度の経常収支比率は、前年度に比べ比率が低くなりました。これは、固定資産除却費の減等による経常費用の減少を、他会計負担金や公共下水道使用料等の減による経常収益の減少が上回ったためです。
　</t>
    </r>
    <r>
      <rPr>
        <sz val="11"/>
        <color auto="1"/>
        <rFont val="ＭＳ ゴシック"/>
      </rPr>
      <t>⑤経費回収率は、昨年度より改善していますが、100％を下回っていることから、汚水処理費用の削減等が課題です。
　⑥汚水処理原価は、資本費等の増加により平成26年度以降増加傾向にありましたが、令和元年度は若干の減少となりました。
　支払能力を示す③流動比率は、100％を下回っていますが、これは、建設改良費に充てられた企業債が8割以上含まれているためであり、将来、償還・返済の原資を使用料収入等により得ることが予定されているため、一概に支払い能力が低いことを表しているものではありません。
　債務残高の状況を示す④企業債残高対事業規模比率は、企業債元金の償還が進んだことによる企業債残高の減少等により年々比率が改善していますが、整備拡大のため企業債を活用し下水道管布設を行っていることから、比率は類似団体の平均値より高くなっています。
　⑦施設利用率は、今後の管路整備に伴う流入水量の増加に対応するため、平成29年度に処理能力を増強した結果、比率が低くなっています。
　また、⑧水洗化率は、類似団体の平均値より低いため、公共下水道への接続促進により、下水道使用料収入の確保に努めていきます。</t>
    </r>
    <rPh sb="2" eb="4">
      <t>レイワ</t>
    </rPh>
    <rPh sb="4" eb="6">
      <t>ガンネン</t>
    </rPh>
    <rPh sb="6" eb="7">
      <t>ド</t>
    </rPh>
    <rPh sb="37" eb="39">
      <t>コテイ</t>
    </rPh>
    <rPh sb="39" eb="41">
      <t>シサン</t>
    </rPh>
    <rPh sb="41" eb="43">
      <t>ジョキャク</t>
    </rPh>
    <rPh sb="43" eb="44">
      <t>ヒ</t>
    </rPh>
    <rPh sb="45" eb="46">
      <t>ゲン</t>
    </rPh>
    <rPh sb="46" eb="47">
      <t>トウ</t>
    </rPh>
    <rPh sb="50" eb="52">
      <t>ケイジョウ</t>
    </rPh>
    <rPh sb="52" eb="54">
      <t>ヒヨウ</t>
    </rPh>
    <rPh sb="55" eb="57">
      <t>ゲンショウ</t>
    </rPh>
    <rPh sb="59" eb="60">
      <t>タ</t>
    </rPh>
    <rPh sb="60" eb="62">
      <t>カイケイ</t>
    </rPh>
    <rPh sb="62" eb="65">
      <t>フタンキン</t>
    </rPh>
    <rPh sb="66" eb="68">
      <t>コウキョウ</t>
    </rPh>
    <rPh sb="68" eb="71">
      <t>ゲスイドウ</t>
    </rPh>
    <rPh sb="71" eb="74">
      <t>シヨウリョウ</t>
    </rPh>
    <rPh sb="74" eb="75">
      <t>トウ</t>
    </rPh>
    <rPh sb="82" eb="84">
      <t>シュウエキ</t>
    </rPh>
    <rPh sb="85" eb="87">
      <t>ゲンショウ</t>
    </rPh>
    <rPh sb="88" eb="90">
      <t>ウワマワ</t>
    </rPh>
    <rPh sb="107" eb="110">
      <t>サクネンド</t>
    </rPh>
    <rPh sb="126" eb="128">
      <t>シタマワ</t>
    </rPh>
    <rPh sb="137" eb="139">
      <t>オスイ</t>
    </rPh>
    <rPh sb="139" eb="141">
      <t>ショリ</t>
    </rPh>
    <rPh sb="141" eb="143">
      <t>ヒヨウ</t>
    </rPh>
    <rPh sb="144" eb="146">
      <t>サクゲン</t>
    </rPh>
    <rPh sb="146" eb="147">
      <t>トウ</t>
    </rPh>
    <rPh sb="148" eb="150">
      <t>カダイ</t>
    </rPh>
    <rPh sb="194" eb="196">
      <t>レイワ</t>
    </rPh>
    <rPh sb="196" eb="198">
      <t>ガンネン</t>
    </rPh>
    <rPh sb="198" eb="199">
      <t>ド</t>
    </rPh>
    <rPh sb="200" eb="202">
      <t>ジャッカン</t>
    </rPh>
    <rPh sb="203" eb="205">
      <t>ゲンショウ</t>
    </rPh>
    <rPh sb="233" eb="235">
      <t>シタマワ</t>
    </rPh>
    <rPh sb="246" eb="248">
      <t>ケンセツ</t>
    </rPh>
    <rPh sb="248" eb="250">
      <t>カイリョウ</t>
    </rPh>
    <rPh sb="250" eb="251">
      <t>ヒ</t>
    </rPh>
    <rPh sb="252" eb="253">
      <t>ア</t>
    </rPh>
    <rPh sb="257" eb="259">
      <t>キギョウ</t>
    </rPh>
    <rPh sb="259" eb="260">
      <t>サイ</t>
    </rPh>
    <rPh sb="262" eb="265">
      <t>ワリイジョウ</t>
    </rPh>
    <rPh sb="265" eb="266">
      <t>フク</t>
    </rPh>
    <rPh sb="277" eb="279">
      <t>ショウライ</t>
    </rPh>
    <rPh sb="280" eb="282">
      <t>ショウカン</t>
    </rPh>
    <rPh sb="283" eb="285">
      <t>ヘンサイ</t>
    </rPh>
    <rPh sb="286" eb="288">
      <t>ゲンシ</t>
    </rPh>
    <rPh sb="289" eb="292">
      <t>シヨウリョウ</t>
    </rPh>
    <rPh sb="292" eb="294">
      <t>シュウニュウ</t>
    </rPh>
    <rPh sb="294" eb="295">
      <t>トウ</t>
    </rPh>
    <rPh sb="298" eb="299">
      <t>エ</t>
    </rPh>
    <rPh sb="303" eb="305">
      <t>ヨテイ</t>
    </rPh>
    <rPh sb="313" eb="315">
      <t>イチガイ</t>
    </rPh>
    <rPh sb="316" eb="318">
      <t>シハラ</t>
    </rPh>
    <rPh sb="319" eb="321">
      <t>ノウリョク</t>
    </rPh>
    <rPh sb="322" eb="323">
      <t>ヒク</t>
    </rPh>
    <rPh sb="327" eb="328">
      <t>アラワ</t>
    </rPh>
    <rPh sb="394" eb="395">
      <t>トウ</t>
    </rPh>
    <phoneticPr fontId="1"/>
  </si>
  <si>
    <t>公共下水道</t>
  </si>
  <si>
    <t>Ad</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</si>
  <si>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</si>
  <si>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</si>
  <si>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</si>
  <si>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</si>
  <si>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</si>
  <si>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</si>
  <si>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</si>
  <si>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</si>
  <si>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</si>
  <si>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</si>
  <si>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</si>
  <si>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</si>
  <si>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昭和40年の供用開始以降、本市の下水道の整備は拡大の一途でありました。近年は、処理区域内人口密度の高い区域から低い区域へ整備対象が移ってきており、水需要の増加や水洗化率の大幅な向上も見込めないことから、今後の使用料収入の伸びは期待できず経営環境はさらに厳しさが増していくものと予測されます。
　経営状況については、「企業債残高対事業規模比率」など、一部の経営指標で数値の改善が見られるものの、料金水準の適切性を示す「経費回収率」は、類似団体の平均より低く、適正な使用料収入の確保や汚水処理費の削減が課題となっています。
　今後は、計画的かつ効率的に管路整備を行っていくとともに、効果的な施設の維持管理を実施することで、将来にわたる快適な市民生活の確保と持続的で健全な経営基盤の確立を図っていきます。</t>
  </si>
  <si>
    <r>
      <t>　平成24年4月に公営企業会計に移行した際、資産の評価額は、未償却残高を新取得価額としたことから、①有形固定資産減価償却率は、類似団体の平均値に比べ低く算定されています。
　②管渠老朽化率は、昭和40年に供用開始以来、平成28年度から一部の管渠が耐用年数50年以上経過</t>
    </r>
    <r>
      <rPr>
        <sz val="11"/>
        <color auto="1"/>
        <rFont val="ＭＳ ゴシック"/>
      </rPr>
      <t>し、令和元年度の比率は0.90％です。現状では、類似団体より下回っていますが、今後は、耐用年数を超える管渠が増加していくことから、ｽﾄｯｸﾏﾈｼﾞﾒﾝﾄ計画に基づいた優先順位を考慮した施設の改築更新及び適切な維持管理を実施することで、施設の延命化及び資産管理の最適化を図っていきます。
(注)H29管渠老朽化率：(誤)0.06％→(正)0.64％</t>
    </r>
    <rPh sb="136" eb="138">
      <t>レイワ</t>
    </rPh>
    <rPh sb="138" eb="139">
      <t>ガン</t>
    </rPh>
    <rPh sb="153" eb="155">
      <t>ゲンジョウ</t>
    </rPh>
    <rPh sb="158" eb="160">
      <t>ルイジ</t>
    </rPh>
    <rPh sb="160" eb="162">
      <t>ダンタイ</t>
    </rPh>
    <rPh sb="164" eb="166">
      <t>シタマワ</t>
    </rPh>
    <rPh sb="177" eb="179">
      <t>タイヨウ</t>
    </rPh>
    <rPh sb="179" eb="181">
      <t>ネンスウ</t>
    </rPh>
    <rPh sb="182" eb="183">
      <t>コ</t>
    </rPh>
    <rPh sb="185" eb="187">
      <t>カンキョ</t>
    </rPh>
    <rPh sb="188" eb="190">
      <t>ゾウカ</t>
    </rPh>
    <rPh sb="213" eb="214">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</si>
</sst>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0.22</c:v>
                </c:pt>
                <c:pt idx="2">
                  <c:v>0.19</c:v>
                </c:pt>
                <c:pt idx="3">
                  <c:v>0.17</c:v>
                </c:pt>
                <c:pt idx="4">
                  <c:v>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0.22</c:v>
                </c:pt>
                <c:pt idx="1">
                  <c:v>0.28000000000000003</c:v>
                </c:pt>
                <c:pt idx="2">
                  <c:v>0.21</c:v>
                </c:pt>
                <c:pt idx="3">
                  <c:v>0.25</c:v>
                </c:pt>
                <c:pt idx="4">
                  <c:v>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70.510000000000005</c:v>
                </c:pt>
                <c:pt idx="1">
                  <c:v>70.069999999999993</c:v>
                </c:pt>
                <c:pt idx="2">
                  <c:v>62.34</c:v>
                </c:pt>
                <c:pt idx="3">
                  <c:v>63.19</c:v>
                </c:pt>
                <c:pt idx="4">
                  <c:v>62.43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66.63</c:v>
                </c:pt>
                <c:pt idx="1">
                  <c:v>67.040000000000006</c:v>
                </c:pt>
                <c:pt idx="2">
                  <c:v>66.34</c:v>
                </c:pt>
                <c:pt idx="3">
                  <c:v>67.069999999999993</c:v>
                </c:pt>
                <c:pt idx="4">
                  <c:v>66.78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91.33</c:v>
                </c:pt>
                <c:pt idx="1">
                  <c:v>91.33</c:v>
                </c:pt>
                <c:pt idx="2">
                  <c:v>91.31</c:v>
                </c:pt>
                <c:pt idx="3">
                  <c:v>91.39</c:v>
                </c:pt>
                <c:pt idx="4">
                  <c:v>91.56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93.38</c:v>
                </c:pt>
                <c:pt idx="1">
                  <c:v>93.5</c:v>
                </c:pt>
                <c:pt idx="2">
                  <c:v>93.86</c:v>
                </c:pt>
                <c:pt idx="3">
                  <c:v>93.96</c:v>
                </c:pt>
                <c:pt idx="4">
                  <c:v>94.06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125.17</c:v>
                </c:pt>
                <c:pt idx="1">
                  <c:v>125.77</c:v>
                </c:pt>
                <c:pt idx="2">
                  <c:v>120.82</c:v>
                </c:pt>
                <c:pt idx="3">
                  <c:v>122.97</c:v>
                </c:pt>
                <c:pt idx="4">
                  <c:v>120.5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108.52</c:v>
                </c:pt>
                <c:pt idx="1">
                  <c:v>109.12</c:v>
                </c:pt>
                <c:pt idx="2">
                  <c:v>110.22</c:v>
                </c:pt>
                <c:pt idx="3">
                  <c:v>110.01</c:v>
                </c:pt>
                <c:pt idx="4">
                  <c:v>111.12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12.36</c:v>
                </c:pt>
                <c:pt idx="1">
                  <c:v>15.09</c:v>
                </c:pt>
                <c:pt idx="2">
                  <c:v>17.38</c:v>
                </c:pt>
                <c:pt idx="3">
                  <c:v>19.940000000000001</c:v>
                </c:pt>
                <c:pt idx="4">
                  <c:v>22.34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27.96</c:v>
                </c:pt>
                <c:pt idx="1">
                  <c:v>28.81</c:v>
                </c:pt>
                <c:pt idx="2">
                  <c:v>31.19</c:v>
                </c:pt>
                <c:pt idx="3">
                  <c:v>33.090000000000003</c:v>
                </c:pt>
                <c:pt idx="4">
                  <c:v>34.33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
                  <c:v>0</c:v>
                </c:pt>
                <c:pt idx="1">
                  <c:v>1.07</c:v>
                </c:pt>
                <c:pt idx="2">
                  <c:v>6.e-002</c:v>
                </c:pt>
                <c:pt idx="3">
                  <c:v>0.59</c:v>
                </c:pt>
                <c:pt idx="4">
                  <c:v>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3.4</c:v>
                </c:pt>
                <c:pt idx="1">
                  <c:v>3.84</c:v>
                </c:pt>
                <c:pt idx="2">
                  <c:v>4.3099999999999996</c:v>
                </c:pt>
                <c:pt idx="3">
                  <c:v>5.04</c:v>
                </c:pt>
                <c:pt idx="4">
                  <c:v>5.1100000000000003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4.87</c:v>
                </c:pt>
                <c:pt idx="1">
                  <c:v>3.8</c:v>
                </c:pt>
                <c:pt idx="2">
                  <c:v>3.21</c:v>
                </c:pt>
                <c:pt idx="3">
                  <c:v>2.36</c:v>
                </c:pt>
                <c:pt idx="4">
                  <c:v>2.0699999999999998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47.31</c:v>
                </c:pt>
                <c:pt idx="1">
                  <c:v>55.98</c:v>
                </c:pt>
                <c:pt idx="2">
                  <c:v>62.82</c:v>
                </c:pt>
                <c:pt idx="3">
                  <c:v>62.51</c:v>
                </c:pt>
                <c:pt idx="4">
                  <c:v>57.5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47.32</c:v>
                </c:pt>
                <c:pt idx="1">
                  <c:v>49.96</c:v>
                </c:pt>
                <c:pt idx="2">
                  <c:v>58.04</c:v>
                </c:pt>
                <c:pt idx="3">
                  <c:v>62.12</c:v>
                </c:pt>
                <c:pt idx="4">
                  <c:v>61.57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1219.05</c:v>
                </c:pt>
                <c:pt idx="1">
                  <c:v>1155.3900000000001</c:v>
                </c:pt>
                <c:pt idx="2">
                  <c:v>1113.95</c:v>
                </c:pt>
                <c:pt idx="3">
                  <c:v>1047.77</c:v>
                </c:pt>
                <c:pt idx="4">
                  <c:v>999.77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1017.47</c:v>
                </c:pt>
                <c:pt idx="1">
                  <c:v>970.35</c:v>
                </c:pt>
                <c:pt idx="2">
                  <c:v>917.29</c:v>
                </c:pt>
                <c:pt idx="3">
                  <c:v>875.53</c:v>
                </c:pt>
                <c:pt idx="4">
                  <c:v>867.39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99.73</c:v>
                </c:pt>
                <c:pt idx="1">
                  <c:v>91.33</c:v>
                </c:pt>
                <c:pt idx="2">
                  <c:v>91.01</c:v>
                </c:pt>
                <c:pt idx="3">
                  <c:v>91.28</c:v>
                </c:pt>
                <c:pt idx="4">
                  <c:v>91.63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96.37</c:v>
                </c:pt>
                <c:pt idx="1">
                  <c:v>99.26</c:v>
                </c:pt>
                <c:pt idx="2">
                  <c:v>99.67</c:v>
                </c:pt>
                <c:pt idx="3">
                  <c:v>99.83</c:v>
                </c:pt>
                <c:pt idx="4">
                  <c:v>100.91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137.13</c:v>
                </c:pt>
                <c:pt idx="1">
                  <c:v>150.09</c:v>
                </c:pt>
                <c:pt idx="2">
                  <c:v>150.86000000000001</c:v>
                </c:pt>
                <c:pt idx="3">
                  <c:v>150.94999999999999</c:v>
                </c:pt>
                <c:pt idx="4">
                  <c:v>150.86000000000001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162.65</c:v>
                </c:pt>
                <c:pt idx="1">
                  <c:v>159.53</c:v>
                </c:pt>
                <c:pt idx="2">
                  <c:v>159.6</c:v>
                </c:pt>
                <c:pt idx="3">
                  <c:v>158.94</c:v>
                </c:pt>
                <c:pt idx="4">
                  <c:v>158.04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AJ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富士市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1" t="str">
        <f>データ!$M$6</f>
        <v>非設置</v>
      </c>
      <c r="AE8" s="21"/>
      <c r="AF8" s="21"/>
      <c r="AG8" s="21"/>
      <c r="AH8" s="21"/>
      <c r="AI8" s="21"/>
      <c r="AJ8" s="21"/>
      <c r="AK8" s="3"/>
      <c r="AL8" s="22">
        <f>データ!S6</f>
        <v>253354</v>
      </c>
      <c r="AM8" s="22"/>
      <c r="AN8" s="22"/>
      <c r="AO8" s="22"/>
      <c r="AP8" s="22"/>
      <c r="AQ8" s="22"/>
      <c r="AR8" s="22"/>
      <c r="AS8" s="22"/>
      <c r="AT8" s="7">
        <f>データ!T6</f>
        <v>244.95</v>
      </c>
      <c r="AU8" s="7"/>
      <c r="AV8" s="7"/>
      <c r="AW8" s="7"/>
      <c r="AX8" s="7"/>
      <c r="AY8" s="7"/>
      <c r="AZ8" s="7"/>
      <c r="BA8" s="7"/>
      <c r="BB8" s="7">
        <f>データ!U6</f>
        <v>1034.31</v>
      </c>
      <c r="BC8" s="7"/>
      <c r="BD8" s="7"/>
      <c r="BE8" s="7"/>
      <c r="BF8" s="7"/>
      <c r="BG8" s="7"/>
      <c r="BH8" s="7"/>
      <c r="BI8" s="7"/>
      <c r="BJ8" s="3"/>
      <c r="BK8" s="3"/>
      <c r="BL8" s="28" t="s">
        <v>14</v>
      </c>
      <c r="BM8" s="40"/>
      <c r="BN8" s="49" t="s">
        <v>20</v>
      </c>
      <c r="BO8" s="52"/>
      <c r="BP8" s="52"/>
      <c r="BQ8" s="52"/>
      <c r="BR8" s="52"/>
      <c r="BS8" s="52"/>
      <c r="BT8" s="52"/>
      <c r="BU8" s="52"/>
      <c r="BV8" s="52"/>
      <c r="BW8" s="52"/>
      <c r="BX8" s="52"/>
      <c r="BY8" s="56"/>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41"/>
      <c r="BN9" s="50" t="s">
        <v>34</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64.16</v>
      </c>
      <c r="J10" s="7"/>
      <c r="K10" s="7"/>
      <c r="L10" s="7"/>
      <c r="M10" s="7"/>
      <c r="N10" s="7"/>
      <c r="O10" s="7"/>
      <c r="P10" s="7">
        <f>データ!P6</f>
        <v>77.31</v>
      </c>
      <c r="Q10" s="7"/>
      <c r="R10" s="7"/>
      <c r="S10" s="7"/>
      <c r="T10" s="7"/>
      <c r="U10" s="7"/>
      <c r="V10" s="7"/>
      <c r="W10" s="7">
        <f>データ!Q6</f>
        <v>79.319999999999993</v>
      </c>
      <c r="X10" s="7"/>
      <c r="Y10" s="7"/>
      <c r="Z10" s="7"/>
      <c r="AA10" s="7"/>
      <c r="AB10" s="7"/>
      <c r="AC10" s="7"/>
      <c r="AD10" s="22">
        <f>データ!R6</f>
        <v>2640</v>
      </c>
      <c r="AE10" s="22"/>
      <c r="AF10" s="22"/>
      <c r="AG10" s="22"/>
      <c r="AH10" s="22"/>
      <c r="AI10" s="22"/>
      <c r="AJ10" s="22"/>
      <c r="AK10" s="2"/>
      <c r="AL10" s="22">
        <f>データ!V6</f>
        <v>195287</v>
      </c>
      <c r="AM10" s="22"/>
      <c r="AN10" s="22"/>
      <c r="AO10" s="22"/>
      <c r="AP10" s="22"/>
      <c r="AQ10" s="22"/>
      <c r="AR10" s="22"/>
      <c r="AS10" s="22"/>
      <c r="AT10" s="7">
        <f>データ!W6</f>
        <v>42.72</v>
      </c>
      <c r="AU10" s="7"/>
      <c r="AV10" s="7"/>
      <c r="AW10" s="7"/>
      <c r="AX10" s="7"/>
      <c r="AY10" s="7"/>
      <c r="AZ10" s="7"/>
      <c r="BA10" s="7"/>
      <c r="BB10" s="7">
        <f>データ!X6</f>
        <v>4571.32</v>
      </c>
      <c r="BC10" s="7"/>
      <c r="BD10" s="7"/>
      <c r="BE10" s="7"/>
      <c r="BF10" s="7"/>
      <c r="BG10" s="7"/>
      <c r="BH10" s="7"/>
      <c r="BI10" s="7"/>
      <c r="BJ10" s="2"/>
      <c r="BK10" s="2"/>
      <c r="BL10" s="30" t="s">
        <v>35</v>
      </c>
      <c r="BM10" s="42"/>
      <c r="BN10" s="51" t="s">
        <v>36</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98</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5"/>
      <c r="BN47" s="45"/>
      <c r="BO47" s="45"/>
      <c r="BP47" s="45"/>
      <c r="BQ47" s="45"/>
      <c r="BR47" s="45"/>
      <c r="BS47" s="45"/>
      <c r="BT47" s="45"/>
      <c r="BU47" s="45"/>
      <c r="BV47" s="45"/>
      <c r="BW47" s="45"/>
      <c r="BX47" s="45"/>
      <c r="BY47" s="45"/>
      <c r="BZ47" s="61"/>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5"/>
      <c r="BN48" s="45"/>
      <c r="BO48" s="45"/>
      <c r="BP48" s="45"/>
      <c r="BQ48" s="45"/>
      <c r="BR48" s="45"/>
      <c r="BS48" s="45"/>
      <c r="BT48" s="45"/>
      <c r="BU48" s="45"/>
      <c r="BV48" s="45"/>
      <c r="BW48" s="45"/>
      <c r="BX48" s="45"/>
      <c r="BY48" s="45"/>
      <c r="BZ48" s="61"/>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5"/>
      <c r="BN49" s="45"/>
      <c r="BO49" s="45"/>
      <c r="BP49" s="45"/>
      <c r="BQ49" s="45"/>
      <c r="BR49" s="45"/>
      <c r="BS49" s="45"/>
      <c r="BT49" s="45"/>
      <c r="BU49" s="45"/>
      <c r="BV49" s="45"/>
      <c r="BW49" s="45"/>
      <c r="BX49" s="45"/>
      <c r="BY49" s="45"/>
      <c r="BZ49" s="61"/>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5"/>
      <c r="BN50" s="45"/>
      <c r="BO50" s="45"/>
      <c r="BP50" s="45"/>
      <c r="BQ50" s="45"/>
      <c r="BR50" s="45"/>
      <c r="BS50" s="45"/>
      <c r="BT50" s="45"/>
      <c r="BU50" s="45"/>
      <c r="BV50" s="45"/>
      <c r="BW50" s="45"/>
      <c r="BX50" s="45"/>
      <c r="BY50" s="45"/>
      <c r="BZ50" s="61"/>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5"/>
      <c r="BN51" s="45"/>
      <c r="BO51" s="45"/>
      <c r="BP51" s="45"/>
      <c r="BQ51" s="45"/>
      <c r="BR51" s="45"/>
      <c r="BS51" s="45"/>
      <c r="BT51" s="45"/>
      <c r="BU51" s="45"/>
      <c r="BV51" s="45"/>
      <c r="BW51" s="45"/>
      <c r="BX51" s="45"/>
      <c r="BY51" s="45"/>
      <c r="BZ51" s="61"/>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5"/>
      <c r="BN52" s="45"/>
      <c r="BO52" s="45"/>
      <c r="BP52" s="45"/>
      <c r="BQ52" s="45"/>
      <c r="BR52" s="45"/>
      <c r="BS52" s="45"/>
      <c r="BT52" s="45"/>
      <c r="BU52" s="45"/>
      <c r="BV52" s="45"/>
      <c r="BW52" s="45"/>
      <c r="BX52" s="45"/>
      <c r="BY52" s="45"/>
      <c r="BZ52" s="61"/>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5"/>
      <c r="BN53" s="45"/>
      <c r="BO53" s="45"/>
      <c r="BP53" s="45"/>
      <c r="BQ53" s="45"/>
      <c r="BR53" s="45"/>
      <c r="BS53" s="45"/>
      <c r="BT53" s="45"/>
      <c r="BU53" s="45"/>
      <c r="BV53" s="45"/>
      <c r="BW53" s="45"/>
      <c r="BX53" s="45"/>
      <c r="BY53" s="45"/>
      <c r="BZ53" s="61"/>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5"/>
      <c r="BN54" s="45"/>
      <c r="BO54" s="45"/>
      <c r="BP54" s="45"/>
      <c r="BQ54" s="45"/>
      <c r="BR54" s="45"/>
      <c r="BS54" s="45"/>
      <c r="BT54" s="45"/>
      <c r="BU54" s="45"/>
      <c r="BV54" s="45"/>
      <c r="BW54" s="45"/>
      <c r="BX54" s="45"/>
      <c r="BY54" s="45"/>
      <c r="BZ54" s="61"/>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5"/>
      <c r="BN55" s="45"/>
      <c r="BO55" s="45"/>
      <c r="BP55" s="45"/>
      <c r="BQ55" s="45"/>
      <c r="BR55" s="45"/>
      <c r="BS55" s="45"/>
      <c r="BT55" s="45"/>
      <c r="BU55" s="45"/>
      <c r="BV55" s="45"/>
      <c r="BW55" s="45"/>
      <c r="BX55" s="45"/>
      <c r="BY55" s="45"/>
      <c r="BZ55" s="61"/>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5"/>
      <c r="BN56" s="45"/>
      <c r="BO56" s="45"/>
      <c r="BP56" s="45"/>
      <c r="BQ56" s="45"/>
      <c r="BR56" s="45"/>
      <c r="BS56" s="45"/>
      <c r="BT56" s="45"/>
      <c r="BU56" s="45"/>
      <c r="BV56" s="45"/>
      <c r="BW56" s="45"/>
      <c r="BX56" s="45"/>
      <c r="BY56" s="45"/>
      <c r="BZ56" s="61"/>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5"/>
      <c r="BN57" s="45"/>
      <c r="BO57" s="45"/>
      <c r="BP57" s="45"/>
      <c r="BQ57" s="45"/>
      <c r="BR57" s="45"/>
      <c r="BS57" s="45"/>
      <c r="BT57" s="45"/>
      <c r="BU57" s="45"/>
      <c r="BV57" s="45"/>
      <c r="BW57" s="45"/>
      <c r="BX57" s="45"/>
      <c r="BY57" s="45"/>
      <c r="BZ57" s="61"/>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5"/>
      <c r="BN58" s="45"/>
      <c r="BO58" s="45"/>
      <c r="BP58" s="45"/>
      <c r="BQ58" s="45"/>
      <c r="BR58" s="45"/>
      <c r="BS58" s="45"/>
      <c r="BT58" s="45"/>
      <c r="BU58" s="45"/>
      <c r="BV58" s="45"/>
      <c r="BW58" s="45"/>
      <c r="BX58" s="45"/>
      <c r="BY58" s="45"/>
      <c r="BZ58" s="61"/>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5"/>
      <c r="BN59" s="45"/>
      <c r="BO59" s="45"/>
      <c r="BP59" s="45"/>
      <c r="BQ59" s="45"/>
      <c r="BR59" s="45"/>
      <c r="BS59" s="45"/>
      <c r="BT59" s="45"/>
      <c r="BU59" s="45"/>
      <c r="BV59" s="45"/>
      <c r="BW59" s="45"/>
      <c r="BX59" s="45"/>
      <c r="BY59" s="45"/>
      <c r="BZ59" s="61"/>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5"/>
      <c r="BN60" s="45"/>
      <c r="BO60" s="45"/>
      <c r="BP60" s="45"/>
      <c r="BQ60" s="45"/>
      <c r="BR60" s="45"/>
      <c r="BS60" s="45"/>
      <c r="BT60" s="45"/>
      <c r="BU60" s="45"/>
      <c r="BV60" s="45"/>
      <c r="BW60" s="45"/>
      <c r="BX60" s="45"/>
      <c r="BY60" s="45"/>
      <c r="BZ60" s="61"/>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5"/>
      <c r="BN61" s="45"/>
      <c r="BO61" s="45"/>
      <c r="BP61" s="45"/>
      <c r="BQ61" s="45"/>
      <c r="BR61" s="45"/>
      <c r="BS61" s="45"/>
      <c r="BT61" s="45"/>
      <c r="BU61" s="45"/>
      <c r="BV61" s="45"/>
      <c r="BW61" s="45"/>
      <c r="BX61" s="45"/>
      <c r="BY61" s="45"/>
      <c r="BZ61" s="61"/>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5"/>
      <c r="BN62" s="45"/>
      <c r="BO62" s="45"/>
      <c r="BP62" s="45"/>
      <c r="BQ62" s="45"/>
      <c r="BR62" s="45"/>
      <c r="BS62" s="45"/>
      <c r="BT62" s="45"/>
      <c r="BU62" s="45"/>
      <c r="BV62" s="45"/>
      <c r="BW62" s="45"/>
      <c r="BX62" s="45"/>
      <c r="BY62" s="45"/>
      <c r="BZ62" s="61"/>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6"/>
      <c r="BN63" s="46"/>
      <c r="BO63" s="46"/>
      <c r="BP63" s="46"/>
      <c r="BQ63" s="46"/>
      <c r="BR63" s="46"/>
      <c r="BS63" s="46"/>
      <c r="BT63" s="46"/>
      <c r="BU63" s="46"/>
      <c r="BV63" s="46"/>
      <c r="BW63" s="46"/>
      <c r="BX63" s="46"/>
      <c r="BY63" s="46"/>
      <c r="BZ63" s="62"/>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39</v>
      </c>
      <c r="I84" s="12" t="s">
        <v>10</v>
      </c>
      <c r="J84" s="12" t="s">
        <v>47</v>
      </c>
      <c r="K84" s="12" t="s">
        <v>48</v>
      </c>
      <c r="L84" s="12" t="s">
        <v>30</v>
      </c>
      <c r="M84" s="12" t="s">
        <v>33</v>
      </c>
      <c r="N84" s="12" t="s">
        <v>50</v>
      </c>
      <c r="O84" s="12" t="s">
        <v>52</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OO+zCNUPETc4bk8ezpdSlcN2kuMRvfJg6ta8z5lO0XGsA1ACzhV+yTB24De+UuBIyX5YUN7TQaW269SvbedlKQ==" saltValue="jFpavTqZpxVWc5Id8L8Pn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29</v>
      </c>
      <c r="C3" s="68" t="s">
        <v>56</v>
      </c>
      <c r="D3" s="68" t="s">
        <v>57</v>
      </c>
      <c r="E3" s="68" t="s">
        <v>6</v>
      </c>
      <c r="F3" s="68" t="s">
        <v>5</v>
      </c>
      <c r="G3" s="68" t="s">
        <v>22</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12</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25</v>
      </c>
      <c r="AV4" s="87"/>
      <c r="AW4" s="87"/>
      <c r="AX4" s="87"/>
      <c r="AY4" s="87"/>
      <c r="AZ4" s="87"/>
      <c r="BA4" s="87"/>
      <c r="BB4" s="87"/>
      <c r="BC4" s="87"/>
      <c r="BD4" s="87"/>
      <c r="BE4" s="87"/>
      <c r="BF4" s="87" t="s">
        <v>61</v>
      </c>
      <c r="BG4" s="87"/>
      <c r="BH4" s="87"/>
      <c r="BI4" s="87"/>
      <c r="BJ4" s="87"/>
      <c r="BK4" s="87"/>
      <c r="BL4" s="87"/>
      <c r="BM4" s="87"/>
      <c r="BN4" s="87"/>
      <c r="BO4" s="87"/>
      <c r="BP4" s="87"/>
      <c r="BQ4" s="87" t="s">
        <v>0</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7</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2019</v>
      </c>
      <c r="C6" s="71">
        <f t="shared" si="1"/>
        <v>222101</v>
      </c>
      <c r="D6" s="71">
        <f t="shared" si="1"/>
        <v>46</v>
      </c>
      <c r="E6" s="71">
        <f t="shared" si="1"/>
        <v>17</v>
      </c>
      <c r="F6" s="71">
        <f t="shared" si="1"/>
        <v>1</v>
      </c>
      <c r="G6" s="71">
        <f t="shared" si="1"/>
        <v>0</v>
      </c>
      <c r="H6" s="71" t="str">
        <f t="shared" si="1"/>
        <v>静岡県　富士市</v>
      </c>
      <c r="I6" s="71" t="str">
        <f t="shared" si="1"/>
        <v>法適用</v>
      </c>
      <c r="J6" s="71" t="str">
        <f t="shared" si="1"/>
        <v>下水道事業</v>
      </c>
      <c r="K6" s="71" t="str">
        <f t="shared" si="1"/>
        <v>公共下水道</v>
      </c>
      <c r="L6" s="71" t="str">
        <f t="shared" si="1"/>
        <v>Ad</v>
      </c>
      <c r="M6" s="71" t="str">
        <f t="shared" si="1"/>
        <v>非設置</v>
      </c>
      <c r="N6" s="80" t="str">
        <f t="shared" si="1"/>
        <v>-</v>
      </c>
      <c r="O6" s="80">
        <f t="shared" si="1"/>
        <v>64.16</v>
      </c>
      <c r="P6" s="80">
        <f t="shared" si="1"/>
        <v>77.31</v>
      </c>
      <c r="Q6" s="80">
        <f t="shared" si="1"/>
        <v>79.319999999999993</v>
      </c>
      <c r="R6" s="80">
        <f t="shared" si="1"/>
        <v>2640</v>
      </c>
      <c r="S6" s="80">
        <f t="shared" si="1"/>
        <v>253354</v>
      </c>
      <c r="T6" s="80">
        <f t="shared" si="1"/>
        <v>244.95</v>
      </c>
      <c r="U6" s="80">
        <f t="shared" si="1"/>
        <v>1034.31</v>
      </c>
      <c r="V6" s="80">
        <f t="shared" si="1"/>
        <v>195287</v>
      </c>
      <c r="W6" s="80">
        <f t="shared" si="1"/>
        <v>42.72</v>
      </c>
      <c r="X6" s="80">
        <f t="shared" si="1"/>
        <v>4571.32</v>
      </c>
      <c r="Y6" s="88">
        <f t="shared" ref="Y6:AH6" si="2">IF(Y7="",NA(),Y7)</f>
        <v>125.17</v>
      </c>
      <c r="Z6" s="88">
        <f t="shared" si="2"/>
        <v>125.77</v>
      </c>
      <c r="AA6" s="88">
        <f t="shared" si="2"/>
        <v>120.82</v>
      </c>
      <c r="AB6" s="88">
        <f t="shared" si="2"/>
        <v>122.97</v>
      </c>
      <c r="AC6" s="88">
        <f t="shared" si="2"/>
        <v>120.5</v>
      </c>
      <c r="AD6" s="88">
        <f t="shared" si="2"/>
        <v>108.52</v>
      </c>
      <c r="AE6" s="88">
        <f t="shared" si="2"/>
        <v>109.12</v>
      </c>
      <c r="AF6" s="88">
        <f t="shared" si="2"/>
        <v>110.22</v>
      </c>
      <c r="AG6" s="88">
        <f t="shared" si="2"/>
        <v>110.01</v>
      </c>
      <c r="AH6" s="88">
        <f t="shared" si="2"/>
        <v>111.12</v>
      </c>
      <c r="AI6" s="80" t="str">
        <f>IF(AI7="","",IF(AI7="-","【-】","【"&amp;SUBSTITUTE(TEXT(AI7,"#,##0.00"),"-","△")&amp;"】"))</f>
        <v>【108.07】</v>
      </c>
      <c r="AJ6" s="80">
        <f t="shared" ref="AJ6:AS6" si="3">IF(AJ7="",NA(),AJ7)</f>
        <v>0</v>
      </c>
      <c r="AK6" s="80">
        <f t="shared" si="3"/>
        <v>0</v>
      </c>
      <c r="AL6" s="80">
        <f t="shared" si="3"/>
        <v>0</v>
      </c>
      <c r="AM6" s="80">
        <f t="shared" si="3"/>
        <v>0</v>
      </c>
      <c r="AN6" s="80">
        <f t="shared" si="3"/>
        <v>0</v>
      </c>
      <c r="AO6" s="88">
        <f t="shared" si="3"/>
        <v>4.87</v>
      </c>
      <c r="AP6" s="88">
        <f t="shared" si="3"/>
        <v>3.8</v>
      </c>
      <c r="AQ6" s="88">
        <f t="shared" si="3"/>
        <v>3.21</v>
      </c>
      <c r="AR6" s="88">
        <f t="shared" si="3"/>
        <v>2.36</v>
      </c>
      <c r="AS6" s="88">
        <f t="shared" si="3"/>
        <v>2.0699999999999998</v>
      </c>
      <c r="AT6" s="80" t="str">
        <f>IF(AT7="","",IF(AT7="-","【-】","【"&amp;SUBSTITUTE(TEXT(AT7,"#,##0.00"),"-","△")&amp;"】"))</f>
        <v>【3.09】</v>
      </c>
      <c r="AU6" s="88">
        <f t="shared" ref="AU6:BD6" si="4">IF(AU7="",NA(),AU7)</f>
        <v>47.31</v>
      </c>
      <c r="AV6" s="88">
        <f t="shared" si="4"/>
        <v>55.98</v>
      </c>
      <c r="AW6" s="88">
        <f t="shared" si="4"/>
        <v>62.82</v>
      </c>
      <c r="AX6" s="88">
        <f t="shared" si="4"/>
        <v>62.51</v>
      </c>
      <c r="AY6" s="88">
        <f t="shared" si="4"/>
        <v>57.5</v>
      </c>
      <c r="AZ6" s="88">
        <f t="shared" si="4"/>
        <v>47.32</v>
      </c>
      <c r="BA6" s="88">
        <f t="shared" si="4"/>
        <v>49.96</v>
      </c>
      <c r="BB6" s="88">
        <f t="shared" si="4"/>
        <v>58.04</v>
      </c>
      <c r="BC6" s="88">
        <f t="shared" si="4"/>
        <v>62.12</v>
      </c>
      <c r="BD6" s="88">
        <f t="shared" si="4"/>
        <v>61.57</v>
      </c>
      <c r="BE6" s="80" t="str">
        <f>IF(BE7="","",IF(BE7="-","【-】","【"&amp;SUBSTITUTE(TEXT(BE7,"#,##0.00"),"-","△")&amp;"】"))</f>
        <v>【69.54】</v>
      </c>
      <c r="BF6" s="88">
        <f t="shared" ref="BF6:BO6" si="5">IF(BF7="",NA(),BF7)</f>
        <v>1219.05</v>
      </c>
      <c r="BG6" s="88">
        <f t="shared" si="5"/>
        <v>1155.3900000000001</v>
      </c>
      <c r="BH6" s="88">
        <f t="shared" si="5"/>
        <v>1113.95</v>
      </c>
      <c r="BI6" s="88">
        <f t="shared" si="5"/>
        <v>1047.77</v>
      </c>
      <c r="BJ6" s="88">
        <f t="shared" si="5"/>
        <v>999.77</v>
      </c>
      <c r="BK6" s="88">
        <f t="shared" si="5"/>
        <v>1017.47</v>
      </c>
      <c r="BL6" s="88">
        <f t="shared" si="5"/>
        <v>970.35</v>
      </c>
      <c r="BM6" s="88">
        <f t="shared" si="5"/>
        <v>917.29</v>
      </c>
      <c r="BN6" s="88">
        <f t="shared" si="5"/>
        <v>875.53</v>
      </c>
      <c r="BO6" s="88">
        <f t="shared" si="5"/>
        <v>867.39</v>
      </c>
      <c r="BP6" s="80" t="str">
        <f>IF(BP7="","",IF(BP7="-","【-】","【"&amp;SUBSTITUTE(TEXT(BP7,"#,##0.00"),"-","△")&amp;"】"))</f>
        <v>【682.51】</v>
      </c>
      <c r="BQ6" s="88">
        <f t="shared" ref="BQ6:BZ6" si="6">IF(BQ7="",NA(),BQ7)</f>
        <v>99.73</v>
      </c>
      <c r="BR6" s="88">
        <f t="shared" si="6"/>
        <v>91.33</v>
      </c>
      <c r="BS6" s="88">
        <f t="shared" si="6"/>
        <v>91.01</v>
      </c>
      <c r="BT6" s="88">
        <f t="shared" si="6"/>
        <v>91.28</v>
      </c>
      <c r="BU6" s="88">
        <f t="shared" si="6"/>
        <v>91.63</v>
      </c>
      <c r="BV6" s="88">
        <f t="shared" si="6"/>
        <v>96.37</v>
      </c>
      <c r="BW6" s="88">
        <f t="shared" si="6"/>
        <v>99.26</v>
      </c>
      <c r="BX6" s="88">
        <f t="shared" si="6"/>
        <v>99.67</v>
      </c>
      <c r="BY6" s="88">
        <f t="shared" si="6"/>
        <v>99.83</v>
      </c>
      <c r="BZ6" s="88">
        <f t="shared" si="6"/>
        <v>100.91</v>
      </c>
      <c r="CA6" s="80" t="str">
        <f>IF(CA7="","",IF(CA7="-","【-】","【"&amp;SUBSTITUTE(TEXT(CA7,"#,##0.00"),"-","△")&amp;"】"))</f>
        <v>【100.34】</v>
      </c>
      <c r="CB6" s="88">
        <f t="shared" ref="CB6:CK6" si="7">IF(CB7="",NA(),CB7)</f>
        <v>137.13</v>
      </c>
      <c r="CC6" s="88">
        <f t="shared" si="7"/>
        <v>150.09</v>
      </c>
      <c r="CD6" s="88">
        <f t="shared" si="7"/>
        <v>150.86000000000001</v>
      </c>
      <c r="CE6" s="88">
        <f t="shared" si="7"/>
        <v>150.94999999999999</v>
      </c>
      <c r="CF6" s="88">
        <f t="shared" si="7"/>
        <v>150.86000000000001</v>
      </c>
      <c r="CG6" s="88">
        <f t="shared" si="7"/>
        <v>162.65</v>
      </c>
      <c r="CH6" s="88">
        <f t="shared" si="7"/>
        <v>159.53</v>
      </c>
      <c r="CI6" s="88">
        <f t="shared" si="7"/>
        <v>159.6</v>
      </c>
      <c r="CJ6" s="88">
        <f t="shared" si="7"/>
        <v>158.94</v>
      </c>
      <c r="CK6" s="88">
        <f t="shared" si="7"/>
        <v>158.04</v>
      </c>
      <c r="CL6" s="80" t="str">
        <f>IF(CL7="","",IF(CL7="-","【-】","【"&amp;SUBSTITUTE(TEXT(CL7,"#,##0.00"),"-","△")&amp;"】"))</f>
        <v>【136.15】</v>
      </c>
      <c r="CM6" s="88">
        <f t="shared" ref="CM6:CV6" si="8">IF(CM7="",NA(),CM7)</f>
        <v>70.510000000000005</v>
      </c>
      <c r="CN6" s="88">
        <f t="shared" si="8"/>
        <v>70.069999999999993</v>
      </c>
      <c r="CO6" s="88">
        <f t="shared" si="8"/>
        <v>62.34</v>
      </c>
      <c r="CP6" s="88">
        <f t="shared" si="8"/>
        <v>63.19</v>
      </c>
      <c r="CQ6" s="88">
        <f t="shared" si="8"/>
        <v>62.43</v>
      </c>
      <c r="CR6" s="88">
        <f t="shared" si="8"/>
        <v>66.63</v>
      </c>
      <c r="CS6" s="88">
        <f t="shared" si="8"/>
        <v>67.040000000000006</v>
      </c>
      <c r="CT6" s="88">
        <f t="shared" si="8"/>
        <v>66.34</v>
      </c>
      <c r="CU6" s="88">
        <f t="shared" si="8"/>
        <v>67.069999999999993</v>
      </c>
      <c r="CV6" s="88">
        <f t="shared" si="8"/>
        <v>66.78</v>
      </c>
      <c r="CW6" s="80" t="str">
        <f>IF(CW7="","",IF(CW7="-","【-】","【"&amp;SUBSTITUTE(TEXT(CW7,"#,##0.00"),"-","△")&amp;"】"))</f>
        <v>【59.64】</v>
      </c>
      <c r="CX6" s="88">
        <f t="shared" ref="CX6:DG6" si="9">IF(CX7="",NA(),CX7)</f>
        <v>91.33</v>
      </c>
      <c r="CY6" s="88">
        <f t="shared" si="9"/>
        <v>91.33</v>
      </c>
      <c r="CZ6" s="88">
        <f t="shared" si="9"/>
        <v>91.31</v>
      </c>
      <c r="DA6" s="88">
        <f t="shared" si="9"/>
        <v>91.39</v>
      </c>
      <c r="DB6" s="88">
        <f t="shared" si="9"/>
        <v>91.56</v>
      </c>
      <c r="DC6" s="88">
        <f t="shared" si="9"/>
        <v>93.38</v>
      </c>
      <c r="DD6" s="88">
        <f t="shared" si="9"/>
        <v>93.5</v>
      </c>
      <c r="DE6" s="88">
        <f t="shared" si="9"/>
        <v>93.86</v>
      </c>
      <c r="DF6" s="88">
        <f t="shared" si="9"/>
        <v>93.96</v>
      </c>
      <c r="DG6" s="88">
        <f t="shared" si="9"/>
        <v>94.06</v>
      </c>
      <c r="DH6" s="80" t="str">
        <f>IF(DH7="","",IF(DH7="-","【-】","【"&amp;SUBSTITUTE(TEXT(DH7,"#,##0.00"),"-","△")&amp;"】"))</f>
        <v>【95.35】</v>
      </c>
      <c r="DI6" s="88">
        <f t="shared" ref="DI6:DR6" si="10">IF(DI7="",NA(),DI7)</f>
        <v>12.36</v>
      </c>
      <c r="DJ6" s="88">
        <f t="shared" si="10"/>
        <v>15.09</v>
      </c>
      <c r="DK6" s="88">
        <f t="shared" si="10"/>
        <v>17.38</v>
      </c>
      <c r="DL6" s="88">
        <f t="shared" si="10"/>
        <v>19.940000000000001</v>
      </c>
      <c r="DM6" s="88">
        <f t="shared" si="10"/>
        <v>22.34</v>
      </c>
      <c r="DN6" s="88">
        <f t="shared" si="10"/>
        <v>27.96</v>
      </c>
      <c r="DO6" s="88">
        <f t="shared" si="10"/>
        <v>28.81</v>
      </c>
      <c r="DP6" s="88">
        <f t="shared" si="10"/>
        <v>31.19</v>
      </c>
      <c r="DQ6" s="88">
        <f t="shared" si="10"/>
        <v>33.090000000000003</v>
      </c>
      <c r="DR6" s="88">
        <f t="shared" si="10"/>
        <v>34.33</v>
      </c>
      <c r="DS6" s="80" t="str">
        <f>IF(DS7="","",IF(DS7="-","【-】","【"&amp;SUBSTITUTE(TEXT(DS7,"#,##0.00"),"-","△")&amp;"】"))</f>
        <v>【38.57】</v>
      </c>
      <c r="DT6" s="80">
        <f t="shared" ref="DT6:EC6" si="11">IF(DT7="",NA(),DT7)</f>
        <v>0</v>
      </c>
      <c r="DU6" s="88">
        <f t="shared" si="11"/>
        <v>1.07</v>
      </c>
      <c r="DV6" s="88">
        <f t="shared" si="11"/>
        <v>6.e-002</v>
      </c>
      <c r="DW6" s="88">
        <f t="shared" si="11"/>
        <v>0.59</v>
      </c>
      <c r="DX6" s="88">
        <f t="shared" si="11"/>
        <v>0.9</v>
      </c>
      <c r="DY6" s="88">
        <f t="shared" si="11"/>
        <v>3.4</v>
      </c>
      <c r="DZ6" s="88">
        <f t="shared" si="11"/>
        <v>3.84</v>
      </c>
      <c r="EA6" s="88">
        <f t="shared" si="11"/>
        <v>4.3099999999999996</v>
      </c>
      <c r="EB6" s="88">
        <f t="shared" si="11"/>
        <v>5.04</v>
      </c>
      <c r="EC6" s="88">
        <f t="shared" si="11"/>
        <v>5.1100000000000003</v>
      </c>
      <c r="ED6" s="80" t="str">
        <f>IF(ED7="","",IF(ED7="-","【-】","【"&amp;SUBSTITUTE(TEXT(ED7,"#,##0.00"),"-","△")&amp;"】"))</f>
        <v>【5.90】</v>
      </c>
      <c r="EE6" s="88">
        <f t="shared" ref="EE6:EN6" si="12">IF(EE7="",NA(),EE7)</f>
        <v>0.15</v>
      </c>
      <c r="EF6" s="88">
        <f t="shared" si="12"/>
        <v>0.22</v>
      </c>
      <c r="EG6" s="88">
        <f t="shared" si="12"/>
        <v>0.19</v>
      </c>
      <c r="EH6" s="88">
        <f t="shared" si="12"/>
        <v>0.17</v>
      </c>
      <c r="EI6" s="88">
        <f t="shared" si="12"/>
        <v>0.1</v>
      </c>
      <c r="EJ6" s="88">
        <f t="shared" si="12"/>
        <v>0.22</v>
      </c>
      <c r="EK6" s="88">
        <f t="shared" si="12"/>
        <v>0.28000000000000003</v>
      </c>
      <c r="EL6" s="88">
        <f t="shared" si="12"/>
        <v>0.21</v>
      </c>
      <c r="EM6" s="88">
        <f t="shared" si="12"/>
        <v>0.25</v>
      </c>
      <c r="EN6" s="88">
        <f t="shared" si="12"/>
        <v>0.21</v>
      </c>
      <c r="EO6" s="80" t="str">
        <f>IF(EO7="","",IF(EO7="-","【-】","【"&amp;SUBSTITUTE(TEXT(EO7,"#,##0.00"),"-","△")&amp;"】"))</f>
        <v>【0.22】</v>
      </c>
    </row>
    <row r="7" spans="1:148" s="65" customFormat="1">
      <c r="A7" s="66"/>
      <c r="B7" s="72">
        <v>2019</v>
      </c>
      <c r="C7" s="72">
        <v>222101</v>
      </c>
      <c r="D7" s="72">
        <v>46</v>
      </c>
      <c r="E7" s="72">
        <v>17</v>
      </c>
      <c r="F7" s="72">
        <v>1</v>
      </c>
      <c r="G7" s="72">
        <v>0</v>
      </c>
      <c r="H7" s="72" t="s">
        <v>95</v>
      </c>
      <c r="I7" s="72" t="s">
        <v>96</v>
      </c>
      <c r="J7" s="72" t="s">
        <v>97</v>
      </c>
      <c r="K7" s="72" t="s">
        <v>99</v>
      </c>
      <c r="L7" s="72" t="s">
        <v>100</v>
      </c>
      <c r="M7" s="72" t="s">
        <v>101</v>
      </c>
      <c r="N7" s="81" t="s">
        <v>102</v>
      </c>
      <c r="O7" s="81">
        <v>64.16</v>
      </c>
      <c r="P7" s="81">
        <v>77.31</v>
      </c>
      <c r="Q7" s="81">
        <v>79.319999999999993</v>
      </c>
      <c r="R7" s="81">
        <v>2640</v>
      </c>
      <c r="S7" s="81">
        <v>253354</v>
      </c>
      <c r="T7" s="81">
        <v>244.95</v>
      </c>
      <c r="U7" s="81">
        <v>1034.31</v>
      </c>
      <c r="V7" s="81">
        <v>195287</v>
      </c>
      <c r="W7" s="81">
        <v>42.72</v>
      </c>
      <c r="X7" s="81">
        <v>4571.32</v>
      </c>
      <c r="Y7" s="81">
        <v>125.17</v>
      </c>
      <c r="Z7" s="81">
        <v>125.77</v>
      </c>
      <c r="AA7" s="81">
        <v>120.82</v>
      </c>
      <c r="AB7" s="81">
        <v>122.97</v>
      </c>
      <c r="AC7" s="81">
        <v>120.5</v>
      </c>
      <c r="AD7" s="81">
        <v>108.52</v>
      </c>
      <c r="AE7" s="81">
        <v>109.12</v>
      </c>
      <c r="AF7" s="81">
        <v>110.22</v>
      </c>
      <c r="AG7" s="81">
        <v>110.01</v>
      </c>
      <c r="AH7" s="81">
        <v>111.12</v>
      </c>
      <c r="AI7" s="81">
        <v>108.07</v>
      </c>
      <c r="AJ7" s="81">
        <v>0</v>
      </c>
      <c r="AK7" s="81">
        <v>0</v>
      </c>
      <c r="AL7" s="81">
        <v>0</v>
      </c>
      <c r="AM7" s="81">
        <v>0</v>
      </c>
      <c r="AN7" s="81">
        <v>0</v>
      </c>
      <c r="AO7" s="81">
        <v>4.87</v>
      </c>
      <c r="AP7" s="81">
        <v>3.8</v>
      </c>
      <c r="AQ7" s="81">
        <v>3.21</v>
      </c>
      <c r="AR7" s="81">
        <v>2.36</v>
      </c>
      <c r="AS7" s="81">
        <v>2.0699999999999998</v>
      </c>
      <c r="AT7" s="81">
        <v>3.09</v>
      </c>
      <c r="AU7" s="81">
        <v>47.31</v>
      </c>
      <c r="AV7" s="81">
        <v>55.98</v>
      </c>
      <c r="AW7" s="81">
        <v>62.82</v>
      </c>
      <c r="AX7" s="81">
        <v>62.51</v>
      </c>
      <c r="AY7" s="81">
        <v>57.5</v>
      </c>
      <c r="AZ7" s="81">
        <v>47.32</v>
      </c>
      <c r="BA7" s="81">
        <v>49.96</v>
      </c>
      <c r="BB7" s="81">
        <v>58.04</v>
      </c>
      <c r="BC7" s="81">
        <v>62.12</v>
      </c>
      <c r="BD7" s="81">
        <v>61.57</v>
      </c>
      <c r="BE7" s="81">
        <v>69.540000000000006</v>
      </c>
      <c r="BF7" s="81">
        <v>1219.05</v>
      </c>
      <c r="BG7" s="81">
        <v>1155.3900000000001</v>
      </c>
      <c r="BH7" s="81">
        <v>1113.95</v>
      </c>
      <c r="BI7" s="81">
        <v>1047.77</v>
      </c>
      <c r="BJ7" s="81">
        <v>999.77</v>
      </c>
      <c r="BK7" s="81">
        <v>1017.47</v>
      </c>
      <c r="BL7" s="81">
        <v>970.35</v>
      </c>
      <c r="BM7" s="81">
        <v>917.29</v>
      </c>
      <c r="BN7" s="81">
        <v>875.53</v>
      </c>
      <c r="BO7" s="81">
        <v>867.39</v>
      </c>
      <c r="BP7" s="81">
        <v>682.51</v>
      </c>
      <c r="BQ7" s="81">
        <v>99.73</v>
      </c>
      <c r="BR7" s="81">
        <v>91.33</v>
      </c>
      <c r="BS7" s="81">
        <v>91.01</v>
      </c>
      <c r="BT7" s="81">
        <v>91.28</v>
      </c>
      <c r="BU7" s="81">
        <v>91.63</v>
      </c>
      <c r="BV7" s="81">
        <v>96.37</v>
      </c>
      <c r="BW7" s="81">
        <v>99.26</v>
      </c>
      <c r="BX7" s="81">
        <v>99.67</v>
      </c>
      <c r="BY7" s="81">
        <v>99.83</v>
      </c>
      <c r="BZ7" s="81">
        <v>100.91</v>
      </c>
      <c r="CA7" s="81">
        <v>100.34</v>
      </c>
      <c r="CB7" s="81">
        <v>137.13</v>
      </c>
      <c r="CC7" s="81">
        <v>150.09</v>
      </c>
      <c r="CD7" s="81">
        <v>150.86000000000001</v>
      </c>
      <c r="CE7" s="81">
        <v>150.94999999999999</v>
      </c>
      <c r="CF7" s="81">
        <v>150.86000000000001</v>
      </c>
      <c r="CG7" s="81">
        <v>162.65</v>
      </c>
      <c r="CH7" s="81">
        <v>159.53</v>
      </c>
      <c r="CI7" s="81">
        <v>159.6</v>
      </c>
      <c r="CJ7" s="81">
        <v>158.94</v>
      </c>
      <c r="CK7" s="81">
        <v>158.04</v>
      </c>
      <c r="CL7" s="81">
        <v>136.15</v>
      </c>
      <c r="CM7" s="81">
        <v>70.510000000000005</v>
      </c>
      <c r="CN7" s="81">
        <v>70.069999999999993</v>
      </c>
      <c r="CO7" s="81">
        <v>62.34</v>
      </c>
      <c r="CP7" s="81">
        <v>63.19</v>
      </c>
      <c r="CQ7" s="81">
        <v>62.43</v>
      </c>
      <c r="CR7" s="81">
        <v>66.63</v>
      </c>
      <c r="CS7" s="81">
        <v>67.040000000000006</v>
      </c>
      <c r="CT7" s="81">
        <v>66.34</v>
      </c>
      <c r="CU7" s="81">
        <v>67.069999999999993</v>
      </c>
      <c r="CV7" s="81">
        <v>66.78</v>
      </c>
      <c r="CW7" s="81">
        <v>59.64</v>
      </c>
      <c r="CX7" s="81">
        <v>91.33</v>
      </c>
      <c r="CY7" s="81">
        <v>91.33</v>
      </c>
      <c r="CZ7" s="81">
        <v>91.31</v>
      </c>
      <c r="DA7" s="81">
        <v>91.39</v>
      </c>
      <c r="DB7" s="81">
        <v>91.56</v>
      </c>
      <c r="DC7" s="81">
        <v>93.38</v>
      </c>
      <c r="DD7" s="81">
        <v>93.5</v>
      </c>
      <c r="DE7" s="81">
        <v>93.86</v>
      </c>
      <c r="DF7" s="81">
        <v>93.96</v>
      </c>
      <c r="DG7" s="81">
        <v>94.06</v>
      </c>
      <c r="DH7" s="81">
        <v>95.35</v>
      </c>
      <c r="DI7" s="81">
        <v>12.36</v>
      </c>
      <c r="DJ7" s="81">
        <v>15.09</v>
      </c>
      <c r="DK7" s="81">
        <v>17.38</v>
      </c>
      <c r="DL7" s="81">
        <v>19.940000000000001</v>
      </c>
      <c r="DM7" s="81">
        <v>22.34</v>
      </c>
      <c r="DN7" s="81">
        <v>27.96</v>
      </c>
      <c r="DO7" s="81">
        <v>28.81</v>
      </c>
      <c r="DP7" s="81">
        <v>31.19</v>
      </c>
      <c r="DQ7" s="81">
        <v>33.090000000000003</v>
      </c>
      <c r="DR7" s="81">
        <v>34.33</v>
      </c>
      <c r="DS7" s="81">
        <v>38.57</v>
      </c>
      <c r="DT7" s="81">
        <v>0</v>
      </c>
      <c r="DU7" s="81">
        <v>1.07</v>
      </c>
      <c r="DV7" s="81">
        <v>6.e-002</v>
      </c>
      <c r="DW7" s="81">
        <v>0.59</v>
      </c>
      <c r="DX7" s="81">
        <v>0.9</v>
      </c>
      <c r="DY7" s="81">
        <v>3.4</v>
      </c>
      <c r="DZ7" s="81">
        <v>3.84</v>
      </c>
      <c r="EA7" s="81">
        <v>4.3099999999999996</v>
      </c>
      <c r="EB7" s="81">
        <v>5.04</v>
      </c>
      <c r="EC7" s="81">
        <v>5.1100000000000003</v>
      </c>
      <c r="ED7" s="81">
        <v>5.9</v>
      </c>
      <c r="EE7" s="81">
        <v>0.15</v>
      </c>
      <c r="EF7" s="81">
        <v>0.22</v>
      </c>
      <c r="EG7" s="81">
        <v>0.19</v>
      </c>
      <c r="EH7" s="81">
        <v>0.17</v>
      </c>
      <c r="EI7" s="81">
        <v>0.1</v>
      </c>
      <c r="EJ7" s="81">
        <v>0.22</v>
      </c>
      <c r="EK7" s="81">
        <v>0.28000000000000003</v>
      </c>
      <c r="EL7" s="81">
        <v>0.21</v>
      </c>
      <c r="EM7" s="81">
        <v>0.25</v>
      </c>
      <c r="EN7" s="81">
        <v>0.21</v>
      </c>
      <c r="EO7" s="81">
        <v>0.22</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29</v>
      </c>
      <c r="B10" s="73">
        <f>DATEVALUE($B7+12-B11&amp;"/1/"&amp;B12)</f>
        <v>46388</v>
      </c>
      <c r="C10" s="73">
        <f>DATEVALUE($B7+12-C11&amp;"/1/"&amp;C12)</f>
        <v>46753</v>
      </c>
      <c r="D10" s="73">
        <f>DATEVALUE($B7+12-D11&amp;"/1/"&amp;D12)</f>
        <v>47119</v>
      </c>
      <c r="E10" s="73">
        <f>DATEVALUE($B7+12-E11&amp;"/1/"&amp;E12)</f>
        <v>47484</v>
      </c>
      <c r="F10" s="74">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2021-02-15T04:44:08Z</cp:lastPrinted>
  <dcterms:created xsi:type="dcterms:W3CDTF">2020-12-04T02:27:10Z</dcterms:created>
  <dcterms:modified xsi:type="dcterms:W3CDTF">2021-02-18T01:05:29Z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2021-02-18T01:05:29Z</vt:filetime>
  </property>
</Properties>
</file>