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2年度に回答\R3.1.26公営企業に係る「経営比較分析表」の公表について\提出用\"/>
    </mc:Choice>
  </mc:AlternateContent>
  <workbookProtection workbookAlgorithmName="SHA-512" workbookHashValue="+VvyCz+zQTY7osOEu+7fSyPclVzf3We3Af4DEZt4kmV1c1omooad3a9z/A6rgyBbJQrD2nTtTGtENxLEciYFiA==" workbookSaltValue="oMC5TNDwQSVKDS2MUZwAU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HP76" i="4" s="1"/>
  <c r="DT7" i="5"/>
  <c r="DS7" i="5"/>
  <c r="LH32" i="4" s="1"/>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B10" i="4"/>
  <c r="LJ8" i="4"/>
  <c r="JQ8" i="4"/>
  <c r="FJ8" i="4"/>
  <c r="DU8" i="4"/>
  <c r="CF8" i="4"/>
  <c r="B8" i="4"/>
  <c r="BZ76" i="4" l="1"/>
  <c r="HJ30" i="4"/>
  <c r="MI76" i="4"/>
  <c r="HJ51" i="4"/>
  <c r="MA30" i="4"/>
  <c r="CS51" i="4"/>
  <c r="CS30" i="4"/>
  <c r="MA51" i="4"/>
  <c r="IT76" i="4"/>
  <c r="FX30" i="4"/>
  <c r="KO30" i="4"/>
  <c r="FX51" i="4"/>
  <c r="LE76" i="4"/>
  <c r="C11" i="5"/>
  <c r="BG30" i="4"/>
  <c r="E11" i="5"/>
  <c r="BG51" i="4"/>
  <c r="B11" i="5"/>
  <c r="LH30" i="4" l="1"/>
  <c r="BK76" i="4"/>
  <c r="LH51" i="4"/>
  <c r="IE76" i="4"/>
  <c r="BZ51" i="4"/>
  <c r="GQ30" i="4"/>
  <c r="BZ30" i="4"/>
  <c r="LT76" i="4"/>
  <c r="GQ51" i="4"/>
  <c r="KP76" i="4"/>
  <c r="HA76" i="4"/>
  <c r="AN51" i="4"/>
  <c r="FE30" i="4"/>
  <c r="AG76" i="4"/>
  <c r="JV51" i="4"/>
  <c r="FE51" i="4"/>
  <c r="JV30" i="4"/>
  <c r="AN30" i="4"/>
  <c r="R76" i="4"/>
  <c r="JC51" i="4"/>
  <c r="GL76" i="4"/>
  <c r="KA76" i="4"/>
  <c r="EL51" i="4"/>
  <c r="JC30" i="4"/>
  <c r="EL30" i="4"/>
  <c r="U30" i="4"/>
  <c r="U51" i="4"/>
</calcChain>
</file>

<file path=xl/sharedStrings.xml><?xml version="1.0" encoding="utf-8"?>
<sst xmlns="http://schemas.openxmlformats.org/spreadsheetml/2006/main" count="334" uniqueCount="131">
  <si>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</si>
  <si>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</si>
  <si>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</si>
  <si>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</si>
  <si>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</si>
  <si>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</si>
  <si>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</si>
  <si>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</si>
  <si>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</si>
  <si>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</si>
  <si>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</si>
  <si>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</si>
  <si>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</si>
  <si>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</si>
  <si>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</si>
  <si>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</si>
  <si>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</si>
  <si>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</si>
  <si>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</si>
  <si>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</si>
  <si>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</si>
  <si>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</si>
  <si>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</si>
  <si>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</si>
  <si>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</si>
  <si>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</si>
  <si>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</si>
  <si>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</si>
  <si>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</si>
  <si>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</si>
  <si>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</si>
  <si>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</si>
  <si>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</si>
  <si>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</si>
  <si>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</si>
  <si>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</si>
  <si>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</si>
  <si>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</si>
  <si>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</si>
  <si>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</si>
  <si>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</si>
  <si>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</si>
  <si>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</si>
  <si>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</si>
  <si>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</si>
  <si>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</si>
  <si>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</si>
  <si>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</si>
  <si>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</si>
  <si>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</si>
  <si>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</si>
  <si>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</si>
  <si>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</si>
  <si>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</si>
  <si>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</si>
  <si>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</si>
  <si>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</si>
  <si>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</si>
  <si>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</si>
  <si>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</si>
  <si>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</si>
  <si>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</si>
  <si>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</si>
  <si>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</si>
  <si>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</si>
  <si>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</si>
  <si>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</si>
  <si>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</si>
  <si>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</si>
  <si>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</si>
  <si>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</si>
  <si>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</si>
  <si>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</si>
  <si>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</si>
  <si>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</si>
  <si>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</si>
  <si>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</si>
  <si>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</si>
  <si>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</si>
  <si>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</si>
  <si>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</si>
  <si>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</si>
  <si>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</si>
  <si>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</si>
  <si>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</si>
  <si>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</si>
  <si>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</si>
  <si>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</si>
  <si>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</si>
  <si>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</si>
  <si>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</si>
  <si>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</si>
  <si>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</si>
  <si>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</si>
  <si>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</si>
  <si>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</si>
  <si>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</si>
  <si>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</si>
  <si>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</si>
  <si>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</si>
  <si>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</si>
  <si>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</si>
  <si>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</si>
  <si>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</si>
  <si>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</si>
  <si>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</si>
  <si>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</si>
  <si>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</si>
  <si>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</si>
  <si>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</si>
  <si>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新富士駅富士山口駐車場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</si>
  <si>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</si>
  <si>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</si>
  <si>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</si>
  <si>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</si>
  <si>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</si>
  <si>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</si>
  <si>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</si>
  <si>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</si>
  <si>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</si>
  <si>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</si>
  <si>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</si>
  <si>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</si>
  <si>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</si>
  <si>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</si>
  <si>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</si>
  <si>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</si>
  <si>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新富士駅の近くにあるが、敷地は狭い。敷地の地価は近傍地より求めたものである。設備投資見込額は補修工事費及び修繕費を見込んでいる。</t>
    <rPh sb="0" eb="4">
      <t>シンフジエキ</t>
    </rPh>
    <phoneticPr fontId="5"/>
  </si>
  <si>
    <t>収益的収支比率は100％を超え、他会計から補助金を得ることなく収益を上げている。売上高GOP比率、EBITDAも平均値よりも低い値である。送迎用駐車場のため利用台数は多くても、短時間駐車の利用者が多いために収益増につながらないと思われる。</t>
    <rPh sb="71" eb="72">
      <t>ヨウ</t>
    </rPh>
    <rPh sb="72" eb="75">
      <t>チュウシャジョウ</t>
    </rPh>
    <phoneticPr fontId="5"/>
  </si>
  <si>
    <t>新富士駅の利用者に広く利用されており認知度も高く、現状の稼働率は100％を大きく超えていることから、現状維持が妥当と考える。</t>
    <rPh sb="0" eb="1">
      <t>シン</t>
    </rPh>
    <rPh sb="37" eb="38">
      <t>オオ</t>
    </rPh>
    <phoneticPr fontId="5"/>
  </si>
  <si>
    <t>新富士駅利用者の多くが利用する駐車場として市民に広く認知され、駐車場稼働率は平均より高い。新富士駅前や周辺道路の渋滞緩和を目的とした駐車場であること、利用者のニーズがあることから現状の管理を継続する現状維持とする。</t>
    <rPh sb="0" eb="1">
      <t>シン</t>
    </rPh>
    <rPh sb="42" eb="43">
      <t>タカ</t>
    </rPh>
    <rPh sb="45" eb="49">
      <t>シンフジエキ</t>
    </rPh>
    <rPh sb="49" eb="50">
      <t>マエ</t>
    </rPh>
    <rPh sb="51" eb="53">
      <t>シュウヘン</t>
    </rPh>
    <rPh sb="53" eb="55">
      <t>ドウロ</t>
    </rPh>
    <rPh sb="56" eb="58">
      <t>ジュウタイ</t>
    </rPh>
    <rPh sb="58" eb="60">
      <t>カンワ</t>
    </rPh>
    <rPh sb="61" eb="63">
      <t>モクテキ</t>
    </rPh>
    <rPh sb="66" eb="69">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</si>
</sst>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#N/A</c:v>
                </c:pt>
                <c:pt idx="4">
                  <c:v>125.7</c:v>
                </c:pt>
              </c:numCache>
            </c:numRef>
          </c:val>
          <c:extLst>
            <c:ext xmlns:c16="http://schemas.microsoft.com/office/drawing/2014/chart" uri="{C3380CC4-5D6E-409C-BE32-E72D297353CC}">
              <c16:uniqueId val="{00000000-EA35-4AF6-9A61-60BEC047C13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756.6</c:v>
                </c:pt>
              </c:numCache>
            </c:numRef>
          </c:val>
          <c:smooth val="0"/>
          <c:extLst>
            <c:ext xmlns:c16="http://schemas.microsoft.com/office/drawing/2014/chart" uri="{C3380CC4-5D6E-409C-BE32-E72D297353CC}">
              <c16:uniqueId val="{00000001-EA35-4AF6-9A61-60BEC047C13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697-4A29-B471-EBE4E13AA3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54.7</c:v>
                </c:pt>
              </c:numCache>
            </c:numRef>
          </c:val>
          <c:smooth val="0"/>
          <c:extLst>
            <c:ext xmlns:c16="http://schemas.microsoft.com/office/drawing/2014/chart" uri="{C3380CC4-5D6E-409C-BE32-E72D297353CC}">
              <c16:uniqueId val="{00000001-A697-4A29-B471-EBE4E13AA3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BBA2-41D3-AB11-121D2A1C1D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A2-41D3-AB11-121D2A1C1D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AA4-4815-B792-C47C2F230B5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AA4-4815-B792-C47C2F230B5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6696-467C-A318-C592013343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2</c:v>
                </c:pt>
              </c:numCache>
            </c:numRef>
          </c:val>
          <c:smooth val="0"/>
          <c:extLst>
            <c:ext xmlns:c16="http://schemas.microsoft.com/office/drawing/2014/chart" uri="{C3380CC4-5D6E-409C-BE32-E72D297353CC}">
              <c16:uniqueId val="{00000001-6696-467C-A318-C592013343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5B9E-430F-8149-FBA551F36C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15</c:v>
                </c:pt>
              </c:numCache>
            </c:numRef>
          </c:val>
          <c:smooth val="0"/>
          <c:extLst>
            <c:ext xmlns:c16="http://schemas.microsoft.com/office/drawing/2014/chart" uri="{C3380CC4-5D6E-409C-BE32-E72D297353CC}">
              <c16:uniqueId val="{00000001-5B9E-430F-8149-FBA551F36C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#N/A</c:v>
                </c:pt>
                <c:pt idx="4">
                  <c:v>2180</c:v>
                </c:pt>
              </c:numCache>
            </c:numRef>
          </c:val>
          <c:extLst>
            <c:ext xmlns:c16="http://schemas.microsoft.com/office/drawing/2014/chart" uri="{C3380CC4-5D6E-409C-BE32-E72D297353CC}">
              <c16:uniqueId val="{00000000-B338-42B6-8012-A2621F0B59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289.2</c:v>
                </c:pt>
              </c:numCache>
            </c:numRef>
          </c:val>
          <c:smooth val="0"/>
          <c:extLst>
            <c:ext xmlns:c16="http://schemas.microsoft.com/office/drawing/2014/chart" uri="{C3380CC4-5D6E-409C-BE32-E72D297353CC}">
              <c16:uniqueId val="{00000001-B338-42B6-8012-A2621F0B59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#N/A</c:v>
                </c:pt>
                <c:pt idx="4">
                  <c:v>20.100000000000001</c:v>
                </c:pt>
              </c:numCache>
            </c:numRef>
          </c:val>
          <c:extLst>
            <c:ext xmlns:c16="http://schemas.microsoft.com/office/drawing/2014/chart" uri="{C3380CC4-5D6E-409C-BE32-E72D297353CC}">
              <c16:uniqueId val="{00000000-920C-4988-B1A0-EC64337C940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33.9</c:v>
                </c:pt>
              </c:numCache>
            </c:numRef>
          </c:val>
          <c:smooth val="0"/>
          <c:extLst>
            <c:ext xmlns:c16="http://schemas.microsoft.com/office/drawing/2014/chart" uri="{C3380CC4-5D6E-409C-BE32-E72D297353CC}">
              <c16:uniqueId val="{00000001-920C-4988-B1A0-EC64337C940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#N/A</c:v>
                </c:pt>
                <c:pt idx="4">
                  <c:v>1882</c:v>
                </c:pt>
              </c:numCache>
            </c:numRef>
          </c:val>
          <c:extLst>
            <c:ext xmlns:c16="http://schemas.microsoft.com/office/drawing/2014/chart" uri="{C3380CC4-5D6E-409C-BE32-E72D297353CC}">
              <c16:uniqueId val="{00000000-E86D-41A1-AE1E-5EC7C07209B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8265</c:v>
                </c:pt>
              </c:numCache>
            </c:numRef>
          </c:val>
          <c:smooth val="0"/>
          <c:extLst>
            <c:ext xmlns:c16="http://schemas.microsoft.com/office/drawing/2014/chart" uri="{C3380CC4-5D6E-409C-BE32-E72D297353CC}">
              <c16:uniqueId val="{00000001-E86D-41A1-AE1E-5EC7C07209B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O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新富士駅富士山口駐車場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372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125.7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2180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t="str">
        <f>データ!AF7</f>
        <v>-</v>
      </c>
      <c r="BH32" s="110"/>
      <c r="BI32" s="110"/>
      <c r="BJ32" s="110"/>
      <c r="BK32" s="110"/>
      <c r="BL32" s="110"/>
      <c r="BM32" s="110"/>
      <c r="BN32" s="110"/>
      <c r="BO32" s="110"/>
      <c r="BP32" s="110"/>
      <c r="BQ32" s="110"/>
      <c r="BR32" s="110"/>
      <c r="BS32" s="110"/>
      <c r="BT32" s="110"/>
      <c r="BU32" s="110"/>
      <c r="BV32" s="110"/>
      <c r="BW32" s="110"/>
      <c r="BX32" s="110"/>
      <c r="BY32" s="110"/>
      <c r="BZ32" s="110" t="str">
        <f>データ!AG7</f>
        <v>-</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t="str">
        <f>データ!AQ7</f>
        <v>-</v>
      </c>
      <c r="FY32" s="110"/>
      <c r="FZ32" s="110"/>
      <c r="GA32" s="110"/>
      <c r="GB32" s="110"/>
      <c r="GC32" s="110"/>
      <c r="GD32" s="110"/>
      <c r="GE32" s="110"/>
      <c r="GF32" s="110"/>
      <c r="GG32" s="110"/>
      <c r="GH32" s="110"/>
      <c r="GI32" s="110"/>
      <c r="GJ32" s="110"/>
      <c r="GK32" s="110"/>
      <c r="GL32" s="110"/>
      <c r="GM32" s="110"/>
      <c r="GN32" s="110"/>
      <c r="GO32" s="110"/>
      <c r="GP32" s="110"/>
      <c r="GQ32" s="110" t="str">
        <f>データ!AR7</f>
        <v>-</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t="str">
        <f>データ!DR7</f>
        <v>-</v>
      </c>
      <c r="KP32" s="81"/>
      <c r="KQ32" s="81"/>
      <c r="KR32" s="81"/>
      <c r="KS32" s="81"/>
      <c r="KT32" s="81"/>
      <c r="KU32" s="81"/>
      <c r="KV32" s="81"/>
      <c r="KW32" s="81"/>
      <c r="KX32" s="81"/>
      <c r="KY32" s="81"/>
      <c r="KZ32" s="81"/>
      <c r="LA32" s="81"/>
      <c r="LB32" s="81"/>
      <c r="LC32" s="81"/>
      <c r="LD32" s="81"/>
      <c r="LE32" s="81"/>
      <c r="LF32" s="81"/>
      <c r="LG32" s="82"/>
      <c r="LH32" s="80" t="str">
        <f>データ!DS7</f>
        <v>-</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t="str">
        <f>データ!AX7</f>
        <v>-</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20.100000000000001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t="str">
        <f>データ!BT7</f>
        <v>-</v>
      </c>
      <c r="LI52" s="106"/>
      <c r="LJ52" s="106"/>
      <c r="LK52" s="106"/>
      <c r="LL52" s="106"/>
      <c r="LM52" s="106"/>
      <c r="LN52" s="106"/>
      <c r="LO52" s="106"/>
      <c r="LP52" s="106"/>
      <c r="LQ52" s="106"/>
      <c r="LR52" s="106"/>
      <c r="LS52" s="106"/>
      <c r="LT52" s="106"/>
      <c r="LU52" s="106"/>
      <c r="LV52" s="106"/>
      <c r="LW52" s="106"/>
      <c r="LX52" s="106"/>
      <c r="LY52" s="106"/>
      <c r="LZ52" s="106"/>
      <c r="MA52" s="106">
        <f>データ!BU7</f>
        <v>1882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t="str">
        <f>データ!BB7</f>
        <v>-</v>
      </c>
      <c r="BH53" s="106"/>
      <c r="BI53" s="106"/>
      <c r="BJ53" s="106"/>
      <c r="BK53" s="106"/>
      <c r="BL53" s="106"/>
      <c r="BM53" s="106"/>
      <c r="BN53" s="106"/>
      <c r="BO53" s="106"/>
      <c r="BP53" s="106"/>
      <c r="BQ53" s="106"/>
      <c r="BR53" s="106"/>
      <c r="BS53" s="106"/>
      <c r="BT53" s="106"/>
      <c r="BU53" s="106"/>
      <c r="BV53" s="106"/>
      <c r="BW53" s="106"/>
      <c r="BX53" s="106"/>
      <c r="BY53" s="106"/>
      <c r="BZ53" s="106" t="str">
        <f>データ!BC7</f>
        <v>-</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t="str">
        <f>データ!BM7</f>
        <v>-</v>
      </c>
      <c r="FY53" s="110"/>
      <c r="FZ53" s="110"/>
      <c r="GA53" s="110"/>
      <c r="GB53" s="110"/>
      <c r="GC53" s="110"/>
      <c r="GD53" s="110"/>
      <c r="GE53" s="110"/>
      <c r="GF53" s="110"/>
      <c r="GG53" s="110"/>
      <c r="GH53" s="110"/>
      <c r="GI53" s="110"/>
      <c r="GJ53" s="110"/>
      <c r="GK53" s="110"/>
      <c r="GL53" s="110"/>
      <c r="GM53" s="110"/>
      <c r="GN53" s="110"/>
      <c r="GO53" s="110"/>
      <c r="GP53" s="110"/>
      <c r="GQ53" s="110" t="str">
        <f>データ!BN7</f>
        <v>-</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t="str">
        <f>データ!BX7</f>
        <v>-</v>
      </c>
      <c r="KP53" s="106"/>
      <c r="KQ53" s="106"/>
      <c r="KR53" s="106"/>
      <c r="KS53" s="106"/>
      <c r="KT53" s="106"/>
      <c r="KU53" s="106"/>
      <c r="KV53" s="106"/>
      <c r="KW53" s="106"/>
      <c r="KX53" s="106"/>
      <c r="KY53" s="106"/>
      <c r="KZ53" s="106"/>
      <c r="LA53" s="106"/>
      <c r="LB53" s="106"/>
      <c r="LC53" s="106"/>
      <c r="LD53" s="106"/>
      <c r="LE53" s="106"/>
      <c r="LF53" s="106"/>
      <c r="LG53" s="106"/>
      <c r="LH53" s="106" t="str">
        <f>データ!BY7</f>
        <v>-</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63371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2700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t="str">
        <f>データ!DG7</f>
        <v>-</v>
      </c>
      <c r="LF78" s="81"/>
      <c r="LG78" s="81"/>
      <c r="LH78" s="81"/>
      <c r="LI78" s="81"/>
      <c r="LJ78" s="81"/>
      <c r="LK78" s="81"/>
      <c r="LL78" s="81"/>
      <c r="LM78" s="81"/>
      <c r="LN78" s="81"/>
      <c r="LO78" s="81"/>
      <c r="LP78" s="81"/>
      <c r="LQ78" s="81"/>
      <c r="LR78" s="81"/>
      <c r="LS78" s="82"/>
      <c r="LT78" s="80" t="str">
        <f>データ!DH7</f>
        <v>-</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qRsTGpG8TOGbuiljUzyKu+gxwzinaEZT1CP7u9haHVg5i4IevjV7tX5owXzq7PMk9pgQRzq0Is9nt8g0m0c5Q==" saltValue="1HHqCGUbt9reyBK/bjW7c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101</v>
      </c>
      <c r="AV5" s="59" t="s">
        <v>102</v>
      </c>
      <c r="AW5" s="59" t="s">
        <v>100</v>
      </c>
      <c r="AX5" s="59" t="s">
        <v>103</v>
      </c>
      <c r="AY5" s="59" t="s">
        <v>104</v>
      </c>
      <c r="AZ5" s="59" t="s">
        <v>94</v>
      </c>
      <c r="BA5" s="59" t="s">
        <v>95</v>
      </c>
      <c r="BB5" s="59" t="s">
        <v>96</v>
      </c>
      <c r="BC5" s="59" t="s">
        <v>97</v>
      </c>
      <c r="BD5" s="59" t="s">
        <v>98</v>
      </c>
      <c r="BE5" s="59" t="s">
        <v>99</v>
      </c>
      <c r="BF5" s="59" t="s">
        <v>101</v>
      </c>
      <c r="BG5" s="59" t="s">
        <v>102</v>
      </c>
      <c r="BH5" s="59" t="s">
        <v>91</v>
      </c>
      <c r="BI5" s="59" t="s">
        <v>103</v>
      </c>
      <c r="BJ5" s="59" t="s">
        <v>93</v>
      </c>
      <c r="BK5" s="59" t="s">
        <v>94</v>
      </c>
      <c r="BL5" s="59" t="s">
        <v>95</v>
      </c>
      <c r="BM5" s="59" t="s">
        <v>96</v>
      </c>
      <c r="BN5" s="59" t="s">
        <v>97</v>
      </c>
      <c r="BO5" s="59" t="s">
        <v>98</v>
      </c>
      <c r="BP5" s="59" t="s">
        <v>99</v>
      </c>
      <c r="BQ5" s="59" t="s">
        <v>101</v>
      </c>
      <c r="BR5" s="59" t="s">
        <v>90</v>
      </c>
      <c r="BS5" s="59" t="s">
        <v>91</v>
      </c>
      <c r="BT5" s="59" t="s">
        <v>103</v>
      </c>
      <c r="BU5" s="59" t="s">
        <v>104</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103</v>
      </c>
      <c r="CS5" s="59" t="s">
        <v>93</v>
      </c>
      <c r="CT5" s="59" t="s">
        <v>94</v>
      </c>
      <c r="CU5" s="59" t="s">
        <v>95</v>
      </c>
      <c r="CV5" s="59" t="s">
        <v>96</v>
      </c>
      <c r="CW5" s="59" t="s">
        <v>97</v>
      </c>
      <c r="CX5" s="59" t="s">
        <v>98</v>
      </c>
      <c r="CY5" s="59" t="s">
        <v>99</v>
      </c>
      <c r="CZ5" s="59" t="s">
        <v>89</v>
      </c>
      <c r="DA5" s="59" t="s">
        <v>90</v>
      </c>
      <c r="DB5" s="59" t="s">
        <v>91</v>
      </c>
      <c r="DC5" s="59" t="s">
        <v>103</v>
      </c>
      <c r="DD5" s="59" t="s">
        <v>93</v>
      </c>
      <c r="DE5" s="59" t="s">
        <v>94</v>
      </c>
      <c r="DF5" s="59" t="s">
        <v>95</v>
      </c>
      <c r="DG5" s="59" t="s">
        <v>96</v>
      </c>
      <c r="DH5" s="59" t="s">
        <v>97</v>
      </c>
      <c r="DI5" s="59" t="s">
        <v>98</v>
      </c>
      <c r="DJ5" s="59" t="s">
        <v>35</v>
      </c>
      <c r="DK5" s="59" t="s">
        <v>101</v>
      </c>
      <c r="DL5" s="59" t="s">
        <v>90</v>
      </c>
      <c r="DM5" s="59" t="s">
        <v>91</v>
      </c>
      <c r="DN5" s="59" t="s">
        <v>103</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222101</v>
      </c>
      <c r="D6" s="60">
        <f t="shared" si="1"/>
        <v>47</v>
      </c>
      <c r="E6" s="60">
        <f t="shared" si="1"/>
        <v>14</v>
      </c>
      <c r="F6" s="60">
        <f t="shared" si="1"/>
        <v>0</v>
      </c>
      <c r="G6" s="60">
        <f t="shared" si="1"/>
        <v>8</v>
      </c>
      <c r="H6" s="60" t="str">
        <f>SUBSTITUTE(H8,"　","")</f>
        <v>静岡県富士市</v>
      </c>
      <c r="I6" s="60" t="str">
        <f t="shared" si="1"/>
        <v>新富士駅富士山口駐車場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駅</v>
      </c>
      <c r="T6" s="62" t="str">
        <f t="shared" si="1"/>
        <v>無</v>
      </c>
      <c r="U6" s="63">
        <f t="shared" si="1"/>
        <v>372</v>
      </c>
      <c r="V6" s="63">
        <f t="shared" si="1"/>
        <v>30</v>
      </c>
      <c r="W6" s="63">
        <f t="shared" si="1"/>
        <v>400</v>
      </c>
      <c r="X6" s="62" t="str">
        <f t="shared" si="1"/>
        <v>導入なし</v>
      </c>
      <c r="Y6" s="64" t="e">
        <f>IF(Y8="-",NA(),Y8)</f>
        <v>#N/A</v>
      </c>
      <c r="Z6" s="64" t="e">
        <f t="shared" ref="Z6:AH6" si="2">IF(Z8="-",NA(),Z8)</f>
        <v>#N/A</v>
      </c>
      <c r="AA6" s="64" t="e">
        <f t="shared" si="2"/>
        <v>#N/A</v>
      </c>
      <c r="AB6" s="64" t="e">
        <f t="shared" si="2"/>
        <v>#N/A</v>
      </c>
      <c r="AC6" s="64">
        <f t="shared" si="2"/>
        <v>125.7</v>
      </c>
      <c r="AD6" s="64" t="e">
        <f t="shared" si="2"/>
        <v>#N/A</v>
      </c>
      <c r="AE6" s="64" t="e">
        <f t="shared" si="2"/>
        <v>#N/A</v>
      </c>
      <c r="AF6" s="64" t="e">
        <f t="shared" si="2"/>
        <v>#N/A</v>
      </c>
      <c r="AG6" s="64" t="e">
        <f t="shared" si="2"/>
        <v>#N/A</v>
      </c>
      <c r="AH6" s="64">
        <f t="shared" si="2"/>
        <v>756.6</v>
      </c>
      <c r="AI6" s="61" t="str">
        <f>IF(AI8="-","",IF(AI8="-","【-】","【"&amp;SUBSTITUTE(TEXT(AI8,"#,##0.0"),"-","△")&amp;"】"))</f>
        <v>【619.1】</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2</v>
      </c>
      <c r="AT6" s="61" t="str">
        <f>IF(AT8="-","",IF(AT8="-","【-】","【"&amp;SUBSTITUTE(TEXT(AT8,"#,##0.0"),"-","△")&amp;"】"))</f>
        <v>【2.3】</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15</v>
      </c>
      <c r="BE6" s="63" t="str">
        <f>IF(BE8="-","",IF(BE8="-","【-】","【"&amp;SUBSTITUTE(TEXT(BE8,"#,##0"),"-","△")&amp;"】"))</f>
        <v>【17】</v>
      </c>
      <c r="BF6" s="64" t="e">
        <f>IF(BF8="-",NA(),BF8)</f>
        <v>#N/A</v>
      </c>
      <c r="BG6" s="64" t="e">
        <f t="shared" ref="BG6:BO6" si="5">IF(BG8="-",NA(),BG8)</f>
        <v>#N/A</v>
      </c>
      <c r="BH6" s="64" t="e">
        <f t="shared" si="5"/>
        <v>#N/A</v>
      </c>
      <c r="BI6" s="64" t="e">
        <f t="shared" si="5"/>
        <v>#N/A</v>
      </c>
      <c r="BJ6" s="64">
        <f t="shared" si="5"/>
        <v>20.100000000000001</v>
      </c>
      <c r="BK6" s="64" t="e">
        <f t="shared" si="5"/>
        <v>#N/A</v>
      </c>
      <c r="BL6" s="64" t="e">
        <f t="shared" si="5"/>
        <v>#N/A</v>
      </c>
      <c r="BM6" s="64" t="e">
        <f t="shared" si="5"/>
        <v>#N/A</v>
      </c>
      <c r="BN6" s="64" t="e">
        <f t="shared" si="5"/>
        <v>#N/A</v>
      </c>
      <c r="BO6" s="64">
        <f t="shared" si="5"/>
        <v>33.9</v>
      </c>
      <c r="BP6" s="61" t="str">
        <f>IF(BP8="-","",IF(BP8="-","【-】","【"&amp;SUBSTITUTE(TEXT(BP8,"#,##0.0"),"-","△")&amp;"】"))</f>
        <v>【20.8】</v>
      </c>
      <c r="BQ6" s="65" t="e">
        <f>IF(BQ8="-",NA(),BQ8)</f>
        <v>#N/A</v>
      </c>
      <c r="BR6" s="65" t="e">
        <f t="shared" ref="BR6:BZ6" si="6">IF(BR8="-",NA(),BR8)</f>
        <v>#N/A</v>
      </c>
      <c r="BS6" s="65" t="e">
        <f t="shared" si="6"/>
        <v>#N/A</v>
      </c>
      <c r="BT6" s="65" t="e">
        <f t="shared" si="6"/>
        <v>#N/A</v>
      </c>
      <c r="BU6" s="65">
        <f t="shared" si="6"/>
        <v>1882</v>
      </c>
      <c r="BV6" s="65" t="e">
        <f t="shared" si="6"/>
        <v>#N/A</v>
      </c>
      <c r="BW6" s="65" t="e">
        <f t="shared" si="6"/>
        <v>#N/A</v>
      </c>
      <c r="BX6" s="65" t="e">
        <f t="shared" si="6"/>
        <v>#N/A</v>
      </c>
      <c r="BY6" s="65" t="e">
        <f t="shared" si="6"/>
        <v>#N/A</v>
      </c>
      <c r="BZ6" s="65">
        <f t="shared" si="6"/>
        <v>8265</v>
      </c>
      <c r="CA6" s="63" t="str">
        <f>IF(CA8="-","",IF(CA8="-","【-】","【"&amp;SUBSTITUTE(TEXT(CA8,"#,##0"),"-","△")&amp;"】"))</f>
        <v>【14,290】</v>
      </c>
      <c r="CB6" s="64"/>
      <c r="CC6" s="64"/>
      <c r="CD6" s="64"/>
      <c r="CE6" s="64"/>
      <c r="CF6" s="64"/>
      <c r="CG6" s="64"/>
      <c r="CH6" s="64"/>
      <c r="CI6" s="64"/>
      <c r="CJ6" s="64"/>
      <c r="CK6" s="64"/>
      <c r="CL6" s="61" t="s">
        <v>106</v>
      </c>
      <c r="CM6" s="63">
        <f t="shared" ref="CM6:CN6" si="7">CM8</f>
        <v>63371</v>
      </c>
      <c r="CN6" s="63">
        <f t="shared" si="7"/>
        <v>2700</v>
      </c>
      <c r="CO6" s="64"/>
      <c r="CP6" s="64"/>
      <c r="CQ6" s="64"/>
      <c r="CR6" s="64"/>
      <c r="CS6" s="64"/>
      <c r="CT6" s="64"/>
      <c r="CU6" s="64"/>
      <c r="CV6" s="64"/>
      <c r="CW6" s="64"/>
      <c r="CX6" s="64"/>
      <c r="CY6" s="61" t="s">
        <v>106</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54.7</v>
      </c>
      <c r="DJ6" s="61" t="str">
        <f>IF(DJ8="-","",IF(DJ8="-","【-】","【"&amp;SUBSTITUTE(TEXT(DJ8,"#,##0.0"),"-","△")&amp;"】"))</f>
        <v>【425.4】</v>
      </c>
      <c r="DK6" s="64" t="e">
        <f>IF(DK8="-",NA(),DK8)</f>
        <v>#N/A</v>
      </c>
      <c r="DL6" s="64" t="e">
        <f t="shared" ref="DL6:DT6" si="9">IF(DL8="-",NA(),DL8)</f>
        <v>#N/A</v>
      </c>
      <c r="DM6" s="64" t="e">
        <f t="shared" si="9"/>
        <v>#N/A</v>
      </c>
      <c r="DN6" s="64" t="e">
        <f t="shared" si="9"/>
        <v>#N/A</v>
      </c>
      <c r="DO6" s="64">
        <f t="shared" si="9"/>
        <v>2180</v>
      </c>
      <c r="DP6" s="64" t="e">
        <f t="shared" si="9"/>
        <v>#N/A</v>
      </c>
      <c r="DQ6" s="64" t="e">
        <f t="shared" si="9"/>
        <v>#N/A</v>
      </c>
      <c r="DR6" s="64" t="e">
        <f t="shared" si="9"/>
        <v>#N/A</v>
      </c>
      <c r="DS6" s="64" t="e">
        <f t="shared" si="9"/>
        <v>#N/A</v>
      </c>
      <c r="DT6" s="64">
        <f t="shared" si="9"/>
        <v>289.2</v>
      </c>
      <c r="DU6" s="61" t="str">
        <f>IF(DU8="-","",IF(DU8="-","【-】","【"&amp;SUBSTITUTE(TEXT(DU8,"#,##0.0"),"-","△")&amp;"】"))</f>
        <v>【205.9】</v>
      </c>
    </row>
    <row r="7" spans="1:125" s="66" customFormat="1" x14ac:dyDescent="0.15">
      <c r="A7" s="49" t="s">
        <v>107</v>
      </c>
      <c r="B7" s="60">
        <f t="shared" ref="B7:X7" si="10">B8</f>
        <v>2019</v>
      </c>
      <c r="C7" s="60">
        <f t="shared" si="10"/>
        <v>222101</v>
      </c>
      <c r="D7" s="60">
        <f t="shared" si="10"/>
        <v>47</v>
      </c>
      <c r="E7" s="60">
        <f t="shared" si="10"/>
        <v>14</v>
      </c>
      <c r="F7" s="60">
        <f t="shared" si="10"/>
        <v>0</v>
      </c>
      <c r="G7" s="60">
        <f t="shared" si="10"/>
        <v>8</v>
      </c>
      <c r="H7" s="60" t="str">
        <f t="shared" si="10"/>
        <v>静岡県　富士市</v>
      </c>
      <c r="I7" s="60" t="str">
        <f t="shared" si="10"/>
        <v>新富士駅富士山口駐車場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駅</v>
      </c>
      <c r="T7" s="62" t="str">
        <f t="shared" si="10"/>
        <v>無</v>
      </c>
      <c r="U7" s="63">
        <f t="shared" si="10"/>
        <v>372</v>
      </c>
      <c r="V7" s="63">
        <f t="shared" si="10"/>
        <v>30</v>
      </c>
      <c r="W7" s="63">
        <f t="shared" si="10"/>
        <v>400</v>
      </c>
      <c r="X7" s="62" t="str">
        <f t="shared" si="10"/>
        <v>導入なし</v>
      </c>
      <c r="Y7" s="64" t="str">
        <f>Y8</f>
        <v>-</v>
      </c>
      <c r="Z7" s="64" t="str">
        <f t="shared" ref="Z7:AH7" si="11">Z8</f>
        <v>-</v>
      </c>
      <c r="AA7" s="64" t="str">
        <f t="shared" si="11"/>
        <v>-</v>
      </c>
      <c r="AB7" s="64" t="str">
        <f t="shared" si="11"/>
        <v>-</v>
      </c>
      <c r="AC7" s="64">
        <f t="shared" si="11"/>
        <v>125.7</v>
      </c>
      <c r="AD7" s="64" t="str">
        <f t="shared" si="11"/>
        <v>-</v>
      </c>
      <c r="AE7" s="64" t="str">
        <f t="shared" si="11"/>
        <v>-</v>
      </c>
      <c r="AF7" s="64" t="str">
        <f t="shared" si="11"/>
        <v>-</v>
      </c>
      <c r="AG7" s="64" t="str">
        <f t="shared" si="11"/>
        <v>-</v>
      </c>
      <c r="AH7" s="64">
        <f t="shared" si="11"/>
        <v>756.6</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2</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15</v>
      </c>
      <c r="BE7" s="63"/>
      <c r="BF7" s="64" t="str">
        <f>BF8</f>
        <v>-</v>
      </c>
      <c r="BG7" s="64" t="str">
        <f t="shared" ref="BG7:BO7" si="14">BG8</f>
        <v>-</v>
      </c>
      <c r="BH7" s="64" t="str">
        <f t="shared" si="14"/>
        <v>-</v>
      </c>
      <c r="BI7" s="64" t="str">
        <f t="shared" si="14"/>
        <v>-</v>
      </c>
      <c r="BJ7" s="64">
        <f t="shared" si="14"/>
        <v>20.100000000000001</v>
      </c>
      <c r="BK7" s="64" t="str">
        <f t="shared" si="14"/>
        <v>-</v>
      </c>
      <c r="BL7" s="64" t="str">
        <f t="shared" si="14"/>
        <v>-</v>
      </c>
      <c r="BM7" s="64" t="str">
        <f t="shared" si="14"/>
        <v>-</v>
      </c>
      <c r="BN7" s="64" t="str">
        <f t="shared" si="14"/>
        <v>-</v>
      </c>
      <c r="BO7" s="64">
        <f t="shared" si="14"/>
        <v>33.9</v>
      </c>
      <c r="BP7" s="61"/>
      <c r="BQ7" s="65" t="str">
        <f>BQ8</f>
        <v>-</v>
      </c>
      <c r="BR7" s="65" t="str">
        <f t="shared" ref="BR7:BZ7" si="15">BR8</f>
        <v>-</v>
      </c>
      <c r="BS7" s="65" t="str">
        <f t="shared" si="15"/>
        <v>-</v>
      </c>
      <c r="BT7" s="65" t="str">
        <f t="shared" si="15"/>
        <v>-</v>
      </c>
      <c r="BU7" s="65">
        <f t="shared" si="15"/>
        <v>1882</v>
      </c>
      <c r="BV7" s="65" t="str">
        <f t="shared" si="15"/>
        <v>-</v>
      </c>
      <c r="BW7" s="65" t="str">
        <f t="shared" si="15"/>
        <v>-</v>
      </c>
      <c r="BX7" s="65" t="str">
        <f t="shared" si="15"/>
        <v>-</v>
      </c>
      <c r="BY7" s="65" t="str">
        <f t="shared" si="15"/>
        <v>-</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63371</v>
      </c>
      <c r="CN7" s="63">
        <f>CN8</f>
        <v>2700</v>
      </c>
      <c r="CO7" s="64" t="s">
        <v>108</v>
      </c>
      <c r="CP7" s="64" t="s">
        <v>108</v>
      </c>
      <c r="CQ7" s="64" t="s">
        <v>108</v>
      </c>
      <c r="CR7" s="64" t="s">
        <v>108</v>
      </c>
      <c r="CS7" s="64" t="s">
        <v>108</v>
      </c>
      <c r="CT7" s="64" t="s">
        <v>108</v>
      </c>
      <c r="CU7" s="64" t="s">
        <v>108</v>
      </c>
      <c r="CV7" s="64" t="s">
        <v>108</v>
      </c>
      <c r="CW7" s="64" t="s">
        <v>108</v>
      </c>
      <c r="CX7" s="64" t="s">
        <v>106</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54.7</v>
      </c>
      <c r="DJ7" s="61"/>
      <c r="DK7" s="64" t="str">
        <f>DK8</f>
        <v>-</v>
      </c>
      <c r="DL7" s="64" t="str">
        <f t="shared" ref="DL7:DT7" si="17">DL8</f>
        <v>-</v>
      </c>
      <c r="DM7" s="64" t="str">
        <f t="shared" si="17"/>
        <v>-</v>
      </c>
      <c r="DN7" s="64" t="str">
        <f t="shared" si="17"/>
        <v>-</v>
      </c>
      <c r="DO7" s="64">
        <f t="shared" si="17"/>
        <v>2180</v>
      </c>
      <c r="DP7" s="64" t="str">
        <f t="shared" si="17"/>
        <v>-</v>
      </c>
      <c r="DQ7" s="64" t="str">
        <f t="shared" si="17"/>
        <v>-</v>
      </c>
      <c r="DR7" s="64" t="str">
        <f t="shared" si="17"/>
        <v>-</v>
      </c>
      <c r="DS7" s="64" t="str">
        <f t="shared" si="17"/>
        <v>-</v>
      </c>
      <c r="DT7" s="64">
        <f t="shared" si="17"/>
        <v>289.2</v>
      </c>
      <c r="DU7" s="61"/>
    </row>
    <row r="8" spans="1:125" s="66" customFormat="1" x14ac:dyDescent="0.15">
      <c r="A8" s="49"/>
      <c r="B8" s="67">
        <v>2019</v>
      </c>
      <c r="C8" s="67">
        <v>222101</v>
      </c>
      <c r="D8" s="67">
        <v>47</v>
      </c>
      <c r="E8" s="67">
        <v>14</v>
      </c>
      <c r="F8" s="67">
        <v>0</v>
      </c>
      <c r="G8" s="67">
        <v>8</v>
      </c>
      <c r="H8" s="67" t="s">
        <v>109</v>
      </c>
      <c r="I8" s="67" t="s">
        <v>110</v>
      </c>
      <c r="J8" s="67" t="s">
        <v>111</v>
      </c>
      <c r="K8" s="67" t="s">
        <v>112</v>
      </c>
      <c r="L8" s="67" t="s">
        <v>113</v>
      </c>
      <c r="M8" s="67" t="s">
        <v>114</v>
      </c>
      <c r="N8" s="67" t="s">
        <v>115</v>
      </c>
      <c r="O8" s="68" t="s">
        <v>116</v>
      </c>
      <c r="P8" s="69" t="s">
        <v>117</v>
      </c>
      <c r="Q8" s="69" t="s">
        <v>118</v>
      </c>
      <c r="R8" s="70">
        <v>1</v>
      </c>
      <c r="S8" s="69" t="s">
        <v>119</v>
      </c>
      <c r="T8" s="69" t="s">
        <v>120</v>
      </c>
      <c r="U8" s="70">
        <v>372</v>
      </c>
      <c r="V8" s="70">
        <v>30</v>
      </c>
      <c r="W8" s="70">
        <v>400</v>
      </c>
      <c r="X8" s="69" t="s">
        <v>121</v>
      </c>
      <c r="Y8" s="71" t="s">
        <v>113</v>
      </c>
      <c r="Z8" s="71" t="s">
        <v>113</v>
      </c>
      <c r="AA8" s="71" t="s">
        <v>113</v>
      </c>
      <c r="AB8" s="71" t="s">
        <v>113</v>
      </c>
      <c r="AC8" s="71">
        <v>125.7</v>
      </c>
      <c r="AD8" s="71" t="s">
        <v>113</v>
      </c>
      <c r="AE8" s="71" t="s">
        <v>113</v>
      </c>
      <c r="AF8" s="71" t="s">
        <v>113</v>
      </c>
      <c r="AG8" s="71" t="s">
        <v>113</v>
      </c>
      <c r="AH8" s="71">
        <v>756.6</v>
      </c>
      <c r="AI8" s="68">
        <v>619.1</v>
      </c>
      <c r="AJ8" s="71" t="s">
        <v>113</v>
      </c>
      <c r="AK8" s="71" t="s">
        <v>113</v>
      </c>
      <c r="AL8" s="71" t="s">
        <v>113</v>
      </c>
      <c r="AM8" s="71" t="s">
        <v>113</v>
      </c>
      <c r="AN8" s="71">
        <v>0</v>
      </c>
      <c r="AO8" s="71" t="s">
        <v>113</v>
      </c>
      <c r="AP8" s="71" t="s">
        <v>113</v>
      </c>
      <c r="AQ8" s="71" t="s">
        <v>113</v>
      </c>
      <c r="AR8" s="71" t="s">
        <v>113</v>
      </c>
      <c r="AS8" s="71">
        <v>2</v>
      </c>
      <c r="AT8" s="68">
        <v>2.2999999999999998</v>
      </c>
      <c r="AU8" s="72" t="s">
        <v>113</v>
      </c>
      <c r="AV8" s="72" t="s">
        <v>113</v>
      </c>
      <c r="AW8" s="72" t="s">
        <v>113</v>
      </c>
      <c r="AX8" s="72" t="s">
        <v>113</v>
      </c>
      <c r="AY8" s="72">
        <v>0</v>
      </c>
      <c r="AZ8" s="72" t="s">
        <v>113</v>
      </c>
      <c r="BA8" s="72" t="s">
        <v>113</v>
      </c>
      <c r="BB8" s="72" t="s">
        <v>113</v>
      </c>
      <c r="BC8" s="72" t="s">
        <v>113</v>
      </c>
      <c r="BD8" s="72">
        <v>15</v>
      </c>
      <c r="BE8" s="72">
        <v>17</v>
      </c>
      <c r="BF8" s="71" t="s">
        <v>113</v>
      </c>
      <c r="BG8" s="71" t="s">
        <v>113</v>
      </c>
      <c r="BH8" s="71" t="s">
        <v>113</v>
      </c>
      <c r="BI8" s="71" t="s">
        <v>113</v>
      </c>
      <c r="BJ8" s="71">
        <v>20.100000000000001</v>
      </c>
      <c r="BK8" s="71" t="s">
        <v>113</v>
      </c>
      <c r="BL8" s="71" t="s">
        <v>113</v>
      </c>
      <c r="BM8" s="71" t="s">
        <v>113</v>
      </c>
      <c r="BN8" s="71" t="s">
        <v>113</v>
      </c>
      <c r="BO8" s="71">
        <v>33.9</v>
      </c>
      <c r="BP8" s="68">
        <v>20.8</v>
      </c>
      <c r="BQ8" s="72" t="s">
        <v>113</v>
      </c>
      <c r="BR8" s="72" t="s">
        <v>113</v>
      </c>
      <c r="BS8" s="72" t="s">
        <v>113</v>
      </c>
      <c r="BT8" s="73" t="s">
        <v>113</v>
      </c>
      <c r="BU8" s="73">
        <v>1882</v>
      </c>
      <c r="BV8" s="72" t="s">
        <v>113</v>
      </c>
      <c r="BW8" s="72" t="s">
        <v>113</v>
      </c>
      <c r="BX8" s="72" t="s">
        <v>113</v>
      </c>
      <c r="BY8" s="72" t="s">
        <v>113</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63371</v>
      </c>
      <c r="CN8" s="70">
        <v>2700</v>
      </c>
      <c r="CO8" s="71" t="s">
        <v>113</v>
      </c>
      <c r="CP8" s="71" t="s">
        <v>113</v>
      </c>
      <c r="CQ8" s="71" t="s">
        <v>113</v>
      </c>
      <c r="CR8" s="71" t="s">
        <v>113</v>
      </c>
      <c r="CS8" s="71" t="s">
        <v>113</v>
      </c>
      <c r="CT8" s="71" t="s">
        <v>113</v>
      </c>
      <c r="CU8" s="71" t="s">
        <v>113</v>
      </c>
      <c r="CV8" s="71" t="s">
        <v>113</v>
      </c>
      <c r="CW8" s="71" t="s">
        <v>113</v>
      </c>
      <c r="CX8" s="71" t="s">
        <v>113</v>
      </c>
      <c r="CY8" s="68" t="s">
        <v>113</v>
      </c>
      <c r="CZ8" s="71" t="s">
        <v>113</v>
      </c>
      <c r="DA8" s="71" t="s">
        <v>113</v>
      </c>
      <c r="DB8" s="71" t="s">
        <v>113</v>
      </c>
      <c r="DC8" s="71" t="s">
        <v>113</v>
      </c>
      <c r="DD8" s="71">
        <v>0</v>
      </c>
      <c r="DE8" s="71" t="s">
        <v>113</v>
      </c>
      <c r="DF8" s="71" t="s">
        <v>113</v>
      </c>
      <c r="DG8" s="71" t="s">
        <v>113</v>
      </c>
      <c r="DH8" s="71" t="s">
        <v>113</v>
      </c>
      <c r="DI8" s="71">
        <v>54.7</v>
      </c>
      <c r="DJ8" s="68">
        <v>425.4</v>
      </c>
      <c r="DK8" s="71" t="s">
        <v>113</v>
      </c>
      <c r="DL8" s="71" t="s">
        <v>113</v>
      </c>
      <c r="DM8" s="71" t="s">
        <v>113</v>
      </c>
      <c r="DN8" s="71" t="s">
        <v>113</v>
      </c>
      <c r="DO8" s="71">
        <v>2180</v>
      </c>
      <c r="DP8" s="71" t="s">
        <v>113</v>
      </c>
      <c r="DQ8" s="71" t="s">
        <v>113</v>
      </c>
      <c r="DR8" s="71" t="s">
        <v>113</v>
      </c>
      <c r="DS8" s="71" t="s">
        <v>113</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なかむら　たくや</cp:lastModifiedBy>
  <dcterms:created xsi:type="dcterms:W3CDTF">2020-12-04T03:31:53Z</dcterms:created>
  <dcterms:modified xsi:type="dcterms:W3CDTF">2021-01-14T02:28:14Z</dcterms:modified>
  <cp:category/>
</cp:coreProperties>
</file>