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2年度に回答\R3.1.26公営企業に係る「経営比較分析表」の公表について\提出用\"/>
    </mc:Choice>
  </mc:AlternateContent>
  <workbookProtection workbookAlgorithmName="SHA-512" workbookHashValue="90fdUHFaTG2KjRQaOyRBY2wob2qKYUQruqSdrH1OeDgp1s9Vg+TsjsVYHRKJFk/DA7J+g6pJ3RSM0xSRh51YEw==" workbookSaltValue="Ueu/qAv/jgXy0yMOtUonv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GQ51" i="4"/>
  <c r="LH30" i="4"/>
  <c r="LT76" i="4"/>
  <c r="IE76" i="4"/>
  <c r="BZ51" i="4"/>
  <c r="GQ30" i="4"/>
  <c r="BZ30" i="4"/>
  <c r="BG30" i="4"/>
  <c r="AV76" i="4"/>
  <c r="KO51" i="4"/>
  <c r="FX30" i="4"/>
  <c r="LE76" i="4"/>
  <c r="FX51" i="4"/>
  <c r="KO30" i="4"/>
  <c r="HP76" i="4"/>
  <c r="BG51" i="4"/>
  <c r="HA76" i="4"/>
  <c r="AN51" i="4"/>
  <c r="FE30" i="4"/>
  <c r="FE51" i="4"/>
  <c r="AN30" i="4"/>
  <c r="KP76" i="4"/>
  <c r="AG76" i="4"/>
  <c r="JV51" i="4"/>
  <c r="JV30" i="4"/>
  <c r="KA76" i="4"/>
  <c r="EL51" i="4"/>
  <c r="JC30" i="4"/>
  <c r="U51" i="4"/>
  <c r="R76" i="4"/>
  <c r="GL76" i="4"/>
  <c r="EL30" i="4"/>
  <c r="JC51"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<sst xmlns="http://schemas.openxmlformats.org/spreadsheetml/2006/main" count="278" uniqueCount="135">
  <si>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</si>
  <si>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</si>
  <si>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</si>
  <si>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</si>
  <si>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</si>
  <si>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</si>
  <si>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</si>
  <si>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</si>
  <si>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</si>
  <si>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</si>
  <si>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</si>
  <si>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</si>
  <si>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</si>
  <si>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</si>
  <si>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</si>
  <si>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</si>
  <si>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</si>
  <si>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</si>
  <si>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</si>
  <si>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</si>
  <si>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</si>
  <si>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</si>
  <si>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</si>
  <si>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</si>
  <si>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</si>
  <si>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</si>
  <si>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</si>
  <si>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</si>
  <si>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</si>
  <si>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</si>
  <si>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</si>
  <si>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</si>
  <si>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</si>
  <si>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</si>
  <si>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</si>
  <si>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</si>
  <si>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</si>
  <si>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</si>
  <si>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</si>
  <si>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</si>
  <si>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</si>
  <si>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</si>
  <si>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</si>
  <si>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</si>
  <si>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</si>
  <si>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</si>
  <si>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</si>
  <si>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</si>
  <si>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</si>
  <si>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</si>
  <si>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</si>
  <si>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</si>
  <si>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</si>
  <si>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</si>
  <si>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</si>
  <si>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</si>
  <si>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</si>
  <si>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</si>
  <si>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</si>
  <si>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</si>
  <si>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</si>
  <si>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</si>
  <si>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</si>
  <si>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</si>
  <si>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</si>
  <si>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</si>
  <si>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</si>
  <si>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</si>
  <si>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</si>
  <si>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</si>
  <si>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</si>
  <si>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</si>
  <si>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</si>
  <si>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</si>
  <si>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</si>
  <si>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</si>
  <si>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</si>
  <si>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</si>
  <si>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</si>
  <si>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</si>
  <si>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</si>
  <si>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</si>
  <si>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</si>
  <si>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</si>
  <si>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</si>
  <si>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</si>
  <si>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</si>
  <si>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</si>
  <si>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</si>
  <si>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</si>
  <si>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</si>
  <si>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</si>
  <si>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</si>
  <si>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</si>
  <si>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</si>
  <si>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</si>
  <si>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</si>
  <si>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</si>
  <si>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</si>
  <si>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</si>
  <si>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</si>
  <si>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</si>
  <si>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当該値(N-1)</t>
    <phoneticPr fontId="5"/>
  </si>
  <si>
    <t>当該値(N)</t>
    <phoneticPr fontId="5"/>
  </si>
  <si>
    <t>当該値(N)</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</si>
  <si>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</si>
  <si>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</si>
  <si>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</si>
  <si>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</si>
  <si>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</si>
  <si>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</si>
  <si>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</si>
  <si>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</si>
  <si>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静岡県　富士市</t>
  </si>
  <si>
    <t>富士川駅東駐車場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</si>
  <si>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</si>
  <si>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</si>
  <si>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</si>
  <si>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</si>
  <si>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</si>
  <si>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</si>
  <si>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</si>
  <si>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</si>
  <si>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</si>
  <si>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</si>
  <si>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</si>
  <si>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</si>
  <si>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</si>
  <si>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</si>
  <si>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</si>
  <si>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</si>
  <si>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時間貸しだけではなく、月極めとしても利用しているため稼働率は低くなっている。稼働率は減少傾向にある。近年、駐車場利用者の分散が進んでいると思われる。当施設は現状維持が妥当と考える。</t>
    <rPh sb="69" eb="70">
      <t>オモ</t>
    </rPh>
    <phoneticPr fontId="5"/>
  </si>
  <si>
    <t>収益等は高いが稼働率は低い傾向が続いている。富士川駅利用者の多くが利用する駐車場として、開設以来多くの利用者に支えられている。周辺に民間の駐車場が開設され始めたが、依然として利用者のニーズがあることから、当面は現状の管理を継続する中で収益向上を目指す。</t>
    <phoneticPr fontId="5"/>
  </si>
  <si>
    <t>収益的収支比率は常に100％を超え、他会計から補助金を得ることなく収益を上げている。売上高GOP比率、EBITDAは共に全ての年度で平均を超えている。高収益な駐車場ではあるが周囲に低料金の駐車場が新設され利用者が流失し稼働率が下がっている。</t>
    <rPh sb="60" eb="61">
      <t>スベ</t>
    </rPh>
    <rPh sb="63" eb="65">
      <t>ネンド</t>
    </rPh>
    <phoneticPr fontId="5"/>
  </si>
  <si>
    <t>富士川駅の近くにあり、敷地面積は大規模である。敷地の地価は近傍地より求めたものである。設備投資見込額は補修工事費及び修繕費を見込んでいる。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</si>
</sst>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494.9</c:v>
                </c:pt>
                <c:pt idx="1">
                  <c:v>466.6</c:v>
                </c:pt>
                <c:pt idx="2">
                  <c:v>400.9</c:v>
                </c:pt>
                <c:pt idx="3">
                  <c:v>400.3</c:v>
                </c:pt>
                <c:pt idx="4">
                  <c:v>402.3</c:v>
                </c:pt>
              </c:numCache>
            </c:numRef>
          </c:val>
          <c:extLst>
            <c:ext xmlns:c16="http://schemas.microsoft.com/office/drawing/2014/chart" uri="{C3380CC4-5D6E-409C-BE32-E72D297353CC}">
              <c16:uniqueId val="{00000000-0A8D-4CB5-930D-77DA003DA4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0A8D-4CB5-930D-77DA003DA4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A2-4F00-8641-CE2640D57C8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1AA2-4F00-8641-CE2640D57C8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4619-4F3D-8288-42587AF9C76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619-4F3D-8288-42587AF9C76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697D-4289-A651-CDEF9FD7D76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7D-4289-A651-CDEF9FD7D76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FAE-4DFD-A78D-538E857247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FAE-4DFD-A78D-538E8572473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4DC-4321-8BE5-D2BD1566946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4DC-4321-8BE5-D2BD1566946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96.1</c:v>
                </c:pt>
                <c:pt idx="1">
                  <c:v>92.1</c:v>
                </c:pt>
                <c:pt idx="2">
                  <c:v>89</c:v>
                </c:pt>
                <c:pt idx="3">
                  <c:v>81.900000000000006</c:v>
                </c:pt>
                <c:pt idx="4">
                  <c:v>52</c:v>
                </c:pt>
              </c:numCache>
            </c:numRef>
          </c:val>
          <c:extLst>
            <c:ext xmlns:c16="http://schemas.microsoft.com/office/drawing/2014/chart" uri="{C3380CC4-5D6E-409C-BE32-E72D297353CC}">
              <c16:uniqueId val="{00000000-64A0-498E-B283-3107451B14B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64A0-498E-B283-3107451B14B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79.7</c:v>
                </c:pt>
                <c:pt idx="1">
                  <c:v>78.3</c:v>
                </c:pt>
                <c:pt idx="2">
                  <c:v>74.900000000000006</c:v>
                </c:pt>
                <c:pt idx="3">
                  <c:v>74.900000000000006</c:v>
                </c:pt>
                <c:pt idx="4">
                  <c:v>75</c:v>
                </c:pt>
              </c:numCache>
            </c:numRef>
          </c:val>
          <c:extLst>
            <c:ext xmlns:c16="http://schemas.microsoft.com/office/drawing/2014/chart" uri="{C3380CC4-5D6E-409C-BE32-E72D297353CC}">
              <c16:uniqueId val="{00000000-C0E8-4A64-9BCB-1EF0C21FE0F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C0E8-4A64-9BCB-1EF0C21FE0F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15290</c:v>
                </c:pt>
                <c:pt idx="1">
                  <c:v>14215</c:v>
                </c:pt>
                <c:pt idx="2">
                  <c:v>13403</c:v>
                </c:pt>
                <c:pt idx="3">
                  <c:v>12776</c:v>
                </c:pt>
                <c:pt idx="4">
                  <c:v>11164</c:v>
                </c:pt>
              </c:numCache>
            </c:numRef>
          </c:val>
          <c:extLst>
            <c:ext xmlns:c16="http://schemas.microsoft.com/office/drawing/2014/chart" uri="{C3380CC4-5D6E-409C-BE32-E72D297353CC}">
              <c16:uniqueId val="{00000000-7516-4321-8AD2-EE17089045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516-4321-8AD2-EE17089045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O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静岡県富士市　富士川駅東駐車場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1777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103</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494.9</v>
      </c>
      <c r="V31" s="118"/>
      <c r="W31" s="118"/>
      <c r="X31" s="118"/>
      <c r="Y31" s="118"/>
      <c r="Z31" s="118"/>
      <c r="AA31" s="118"/>
      <c r="AB31" s="118"/>
      <c r="AC31" s="118"/>
      <c r="AD31" s="118"/>
      <c r="AE31" s="118"/>
      <c r="AF31" s="118"/>
      <c r="AG31" s="118"/>
      <c r="AH31" s="118"/>
      <c r="AI31" s="118"/>
      <c r="AJ31" s="118"/>
      <c r="AK31" s="118"/>
      <c r="AL31" s="118"/>
      <c r="AM31" s="118"/>
      <c r="AN31" s="118">
        <f>データ!Z7</f>
        <v>466.6</v>
      </c>
      <c r="AO31" s="118"/>
      <c r="AP31" s="118"/>
      <c r="AQ31" s="118"/>
      <c r="AR31" s="118"/>
      <c r="AS31" s="118"/>
      <c r="AT31" s="118"/>
      <c r="AU31" s="118"/>
      <c r="AV31" s="118"/>
      <c r="AW31" s="118"/>
      <c r="AX31" s="118"/>
      <c r="AY31" s="118"/>
      <c r="AZ31" s="118"/>
      <c r="BA31" s="118"/>
      <c r="BB31" s="118"/>
      <c r="BC31" s="118"/>
      <c r="BD31" s="118"/>
      <c r="BE31" s="118"/>
      <c r="BF31" s="118"/>
      <c r="BG31" s="118">
        <f>データ!AA7</f>
        <v>400.9</v>
      </c>
      <c r="BH31" s="118"/>
      <c r="BI31" s="118"/>
      <c r="BJ31" s="118"/>
      <c r="BK31" s="118"/>
      <c r="BL31" s="118"/>
      <c r="BM31" s="118"/>
      <c r="BN31" s="118"/>
      <c r="BO31" s="118"/>
      <c r="BP31" s="118"/>
      <c r="BQ31" s="118"/>
      <c r="BR31" s="118"/>
      <c r="BS31" s="118"/>
      <c r="BT31" s="118"/>
      <c r="BU31" s="118"/>
      <c r="BV31" s="118"/>
      <c r="BW31" s="118"/>
      <c r="BX31" s="118"/>
      <c r="BY31" s="118"/>
      <c r="BZ31" s="118">
        <f>データ!AB7</f>
        <v>400.3</v>
      </c>
      <c r="CA31" s="118"/>
      <c r="CB31" s="118"/>
      <c r="CC31" s="118"/>
      <c r="CD31" s="118"/>
      <c r="CE31" s="118"/>
      <c r="CF31" s="118"/>
      <c r="CG31" s="118"/>
      <c r="CH31" s="118"/>
      <c r="CI31" s="118"/>
      <c r="CJ31" s="118"/>
      <c r="CK31" s="118"/>
      <c r="CL31" s="118"/>
      <c r="CM31" s="118"/>
      <c r="CN31" s="118"/>
      <c r="CO31" s="118"/>
      <c r="CP31" s="118"/>
      <c r="CQ31" s="118"/>
      <c r="CR31" s="118"/>
      <c r="CS31" s="118">
        <f>データ!AC7</f>
        <v>402.3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96.1</v>
      </c>
      <c r="JD31" s="120"/>
      <c r="JE31" s="120"/>
      <c r="JF31" s="120"/>
      <c r="JG31" s="120"/>
      <c r="JH31" s="120"/>
      <c r="JI31" s="120"/>
      <c r="JJ31" s="120"/>
      <c r="JK31" s="120"/>
      <c r="JL31" s="120"/>
      <c r="JM31" s="120"/>
      <c r="JN31" s="120"/>
      <c r="JO31" s="120"/>
      <c r="JP31" s="120"/>
      <c r="JQ31" s="120"/>
      <c r="JR31" s="120"/>
      <c r="JS31" s="120"/>
      <c r="JT31" s="120"/>
      <c r="JU31" s="121"/>
      <c r="JV31" s="119">
        <f>データ!DL7</f>
        <v>92.1</v>
      </c>
      <c r="JW31" s="120"/>
      <c r="JX31" s="120"/>
      <c r="JY31" s="120"/>
      <c r="JZ31" s="120"/>
      <c r="KA31" s="120"/>
      <c r="KB31" s="120"/>
      <c r="KC31" s="120"/>
      <c r="KD31" s="120"/>
      <c r="KE31" s="120"/>
      <c r="KF31" s="120"/>
      <c r="KG31" s="120"/>
      <c r="KH31" s="120"/>
      <c r="KI31" s="120"/>
      <c r="KJ31" s="120"/>
      <c r="KK31" s="120"/>
      <c r="KL31" s="120"/>
      <c r="KM31" s="120"/>
      <c r="KN31" s="121"/>
      <c r="KO31" s="119">
        <f>データ!DM7</f>
        <v>89</v>
      </c>
      <c r="KP31" s="120"/>
      <c r="KQ31" s="120"/>
      <c r="KR31" s="120"/>
      <c r="KS31" s="120"/>
      <c r="KT31" s="120"/>
      <c r="KU31" s="120"/>
      <c r="KV31" s="120"/>
      <c r="KW31" s="120"/>
      <c r="KX31" s="120"/>
      <c r="KY31" s="120"/>
      <c r="KZ31" s="120"/>
      <c r="LA31" s="120"/>
      <c r="LB31" s="120"/>
      <c r="LC31" s="120"/>
      <c r="LD31" s="120"/>
      <c r="LE31" s="120"/>
      <c r="LF31" s="120"/>
      <c r="LG31" s="121"/>
      <c r="LH31" s="119">
        <f>データ!DN7</f>
        <v>81.900000000000006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52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79.7</v>
      </c>
      <c r="EM52" s="118"/>
      <c r="EN52" s="118"/>
      <c r="EO52" s="118"/>
      <c r="EP52" s="118"/>
      <c r="EQ52" s="118"/>
      <c r="ER52" s="118"/>
      <c r="ES52" s="118"/>
      <c r="ET52" s="118"/>
      <c r="EU52" s="118"/>
      <c r="EV52" s="118"/>
      <c r="EW52" s="118"/>
      <c r="EX52" s="118"/>
      <c r="EY52" s="118"/>
      <c r="EZ52" s="118"/>
      <c r="FA52" s="118"/>
      <c r="FB52" s="118"/>
      <c r="FC52" s="118"/>
      <c r="FD52" s="118"/>
      <c r="FE52" s="118">
        <f>データ!BG7</f>
        <v>78.3</v>
      </c>
      <c r="FF52" s="118"/>
      <c r="FG52" s="118"/>
      <c r="FH52" s="118"/>
      <c r="FI52" s="118"/>
      <c r="FJ52" s="118"/>
      <c r="FK52" s="118"/>
      <c r="FL52" s="118"/>
      <c r="FM52" s="118"/>
      <c r="FN52" s="118"/>
      <c r="FO52" s="118"/>
      <c r="FP52" s="118"/>
      <c r="FQ52" s="118"/>
      <c r="FR52" s="118"/>
      <c r="FS52" s="118"/>
      <c r="FT52" s="118"/>
      <c r="FU52" s="118"/>
      <c r="FV52" s="118"/>
      <c r="FW52" s="118"/>
      <c r="FX52" s="118">
        <f>データ!BH7</f>
        <v>74.900000000000006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74.900000000000006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75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15290</v>
      </c>
      <c r="JD52" s="125"/>
      <c r="JE52" s="125"/>
      <c r="JF52" s="125"/>
      <c r="JG52" s="125"/>
      <c r="JH52" s="125"/>
      <c r="JI52" s="125"/>
      <c r="JJ52" s="125"/>
      <c r="JK52" s="125"/>
      <c r="JL52" s="125"/>
      <c r="JM52" s="125"/>
      <c r="JN52" s="125"/>
      <c r="JO52" s="125"/>
      <c r="JP52" s="125"/>
      <c r="JQ52" s="125"/>
      <c r="JR52" s="125"/>
      <c r="JS52" s="125"/>
      <c r="JT52" s="125"/>
      <c r="JU52" s="125"/>
      <c r="JV52" s="125">
        <f>データ!BR7</f>
        <v>14215</v>
      </c>
      <c r="JW52" s="125"/>
      <c r="JX52" s="125"/>
      <c r="JY52" s="125"/>
      <c r="JZ52" s="125"/>
      <c r="KA52" s="125"/>
      <c r="KB52" s="125"/>
      <c r="KC52" s="125"/>
      <c r="KD52" s="125"/>
      <c r="KE52" s="125"/>
      <c r="KF52" s="125"/>
      <c r="KG52" s="125"/>
      <c r="KH52" s="125"/>
      <c r="KI52" s="125"/>
      <c r="KJ52" s="125"/>
      <c r="KK52" s="125"/>
      <c r="KL52" s="125"/>
      <c r="KM52" s="125"/>
      <c r="KN52" s="125"/>
      <c r="KO52" s="125">
        <f>データ!BS7</f>
        <v>13403</v>
      </c>
      <c r="KP52" s="125"/>
      <c r="KQ52" s="125"/>
      <c r="KR52" s="125"/>
      <c r="KS52" s="125"/>
      <c r="KT52" s="125"/>
      <c r="KU52" s="125"/>
      <c r="KV52" s="125"/>
      <c r="KW52" s="125"/>
      <c r="KX52" s="125"/>
      <c r="KY52" s="125"/>
      <c r="KZ52" s="125"/>
      <c r="LA52" s="125"/>
      <c r="LB52" s="125"/>
      <c r="LC52" s="125"/>
      <c r="LD52" s="125"/>
      <c r="LE52" s="125"/>
      <c r="LF52" s="125"/>
      <c r="LG52" s="125"/>
      <c r="LH52" s="125">
        <f>データ!BT7</f>
        <v>12776</v>
      </c>
      <c r="LI52" s="125"/>
      <c r="LJ52" s="125"/>
      <c r="LK52" s="125"/>
      <c r="LL52" s="125"/>
      <c r="LM52" s="125"/>
      <c r="LN52" s="125"/>
      <c r="LO52" s="125"/>
      <c r="LP52" s="125"/>
      <c r="LQ52" s="125"/>
      <c r="LR52" s="125"/>
      <c r="LS52" s="125"/>
      <c r="LT52" s="125"/>
      <c r="LU52" s="125"/>
      <c r="LV52" s="125"/>
      <c r="LW52" s="125"/>
      <c r="LX52" s="125"/>
      <c r="LY52" s="125"/>
      <c r="LZ52" s="125"/>
      <c r="MA52" s="125">
        <f>データ!BU7</f>
        <v>11164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110086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2700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NcKU1ZazqWLvzpNqPlWhxquj9FepYReYrQLvJRZesKVIf0If3hJfV/WiPg/iOBDRPBMPDgrJwM+IhclaGB4GQ==" saltValue="IXCJKNIyOZ0aTJuXWmAYs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101</v>
      </c>
      <c r="BG5" s="59" t="s">
        <v>90</v>
      </c>
      <c r="BH5" s="59" t="s">
        <v>91</v>
      </c>
      <c r="BI5" s="59" t="s">
        <v>92</v>
      </c>
      <c r="BJ5" s="59" t="s">
        <v>93</v>
      </c>
      <c r="BK5" s="59" t="s">
        <v>94</v>
      </c>
      <c r="BL5" s="59" t="s">
        <v>95</v>
      </c>
      <c r="BM5" s="59" t="s">
        <v>96</v>
      </c>
      <c r="BN5" s="59" t="s">
        <v>97</v>
      </c>
      <c r="BO5" s="59" t="s">
        <v>98</v>
      </c>
      <c r="BP5" s="59" t="s">
        <v>99</v>
      </c>
      <c r="BQ5" s="59" t="s">
        <v>89</v>
      </c>
      <c r="BR5" s="59" t="s">
        <v>100</v>
      </c>
      <c r="BS5" s="59" t="s">
        <v>91</v>
      </c>
      <c r="BT5" s="59" t="s">
        <v>102</v>
      </c>
      <c r="BU5" s="59" t="s">
        <v>93</v>
      </c>
      <c r="BV5" s="59" t="s">
        <v>94</v>
      </c>
      <c r="BW5" s="59" t="s">
        <v>95</v>
      </c>
      <c r="BX5" s="59" t="s">
        <v>96</v>
      </c>
      <c r="BY5" s="59" t="s">
        <v>97</v>
      </c>
      <c r="BZ5" s="59" t="s">
        <v>98</v>
      </c>
      <c r="CA5" s="59" t="s">
        <v>99</v>
      </c>
      <c r="CB5" s="59" t="s">
        <v>89</v>
      </c>
      <c r="CC5" s="59" t="s">
        <v>90</v>
      </c>
      <c r="CD5" s="59" t="s">
        <v>91</v>
      </c>
      <c r="CE5" s="59" t="s">
        <v>92</v>
      </c>
      <c r="CF5" s="59" t="s">
        <v>103</v>
      </c>
      <c r="CG5" s="59" t="s">
        <v>94</v>
      </c>
      <c r="CH5" s="59" t="s">
        <v>95</v>
      </c>
      <c r="CI5" s="59" t="s">
        <v>96</v>
      </c>
      <c r="CJ5" s="59" t="s">
        <v>97</v>
      </c>
      <c r="CK5" s="59" t="s">
        <v>98</v>
      </c>
      <c r="CL5" s="59" t="s">
        <v>99</v>
      </c>
      <c r="CM5" s="150"/>
      <c r="CN5" s="150"/>
      <c r="CO5" s="59" t="s">
        <v>89</v>
      </c>
      <c r="CP5" s="59" t="s">
        <v>90</v>
      </c>
      <c r="CQ5" s="59" t="s">
        <v>91</v>
      </c>
      <c r="CR5" s="59" t="s">
        <v>92</v>
      </c>
      <c r="CS5" s="59" t="s">
        <v>104</v>
      </c>
      <c r="CT5" s="59" t="s">
        <v>94</v>
      </c>
      <c r="CU5" s="59" t="s">
        <v>95</v>
      </c>
      <c r="CV5" s="59" t="s">
        <v>96</v>
      </c>
      <c r="CW5" s="59" t="s">
        <v>97</v>
      </c>
      <c r="CX5" s="59" t="s">
        <v>98</v>
      </c>
      <c r="CY5" s="59" t="s">
        <v>99</v>
      </c>
      <c r="CZ5" s="59" t="s">
        <v>89</v>
      </c>
      <c r="DA5" s="59" t="s">
        <v>90</v>
      </c>
      <c r="DB5" s="59" t="s">
        <v>105</v>
      </c>
      <c r="DC5" s="59" t="s">
        <v>92</v>
      </c>
      <c r="DD5" s="59" t="s">
        <v>103</v>
      </c>
      <c r="DE5" s="59" t="s">
        <v>94</v>
      </c>
      <c r="DF5" s="59" t="s">
        <v>95</v>
      </c>
      <c r="DG5" s="59" t="s">
        <v>96</v>
      </c>
      <c r="DH5" s="59" t="s">
        <v>97</v>
      </c>
      <c r="DI5" s="59" t="s">
        <v>98</v>
      </c>
      <c r="DJ5" s="59" t="s">
        <v>35</v>
      </c>
      <c r="DK5" s="59" t="s">
        <v>89</v>
      </c>
      <c r="DL5" s="59" t="s">
        <v>106</v>
      </c>
      <c r="DM5" s="59" t="s">
        <v>91</v>
      </c>
      <c r="DN5" s="59" t="s">
        <v>107</v>
      </c>
      <c r="DO5" s="59" t="s">
        <v>93</v>
      </c>
      <c r="DP5" s="59" t="s">
        <v>94</v>
      </c>
      <c r="DQ5" s="59" t="s">
        <v>95</v>
      </c>
      <c r="DR5" s="59" t="s">
        <v>96</v>
      </c>
      <c r="DS5" s="59" t="s">
        <v>97</v>
      </c>
      <c r="DT5" s="59" t="s">
        <v>98</v>
      </c>
      <c r="DU5" s="59" t="s">
        <v>99</v>
      </c>
    </row>
    <row r="6" spans="1:125" s="66" customFormat="1" x14ac:dyDescent="0.15">
      <c r="A6" s="49" t="s">
        <v>108</v>
      </c>
      <c r="B6" s="60">
        <f>B8</f>
        <v>2019</v>
      </c>
      <c r="C6" s="60">
        <f t="shared" ref="C6:X6" si="1">C8</f>
        <v>222101</v>
      </c>
      <c r="D6" s="60">
        <f t="shared" si="1"/>
        <v>47</v>
      </c>
      <c r="E6" s="60">
        <f t="shared" si="1"/>
        <v>14</v>
      </c>
      <c r="F6" s="60">
        <f t="shared" si="1"/>
        <v>0</v>
      </c>
      <c r="G6" s="60">
        <f t="shared" si="1"/>
        <v>7</v>
      </c>
      <c r="H6" s="60" t="str">
        <f>SUBSTITUTE(H8,"　","")</f>
        <v>静岡県富士市</v>
      </c>
      <c r="I6" s="60" t="str">
        <f t="shared" si="1"/>
        <v>富士川駅東駐車場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26</v>
      </c>
      <c r="S6" s="62" t="str">
        <f t="shared" si="1"/>
        <v>駅</v>
      </c>
      <c r="T6" s="62" t="str">
        <f t="shared" si="1"/>
        <v>無</v>
      </c>
      <c r="U6" s="63">
        <f t="shared" si="1"/>
        <v>1777</v>
      </c>
      <c r="V6" s="63">
        <f t="shared" si="1"/>
        <v>127</v>
      </c>
      <c r="W6" s="63">
        <f t="shared" si="1"/>
        <v>103</v>
      </c>
      <c r="X6" s="62" t="str">
        <f t="shared" si="1"/>
        <v>導入なし</v>
      </c>
      <c r="Y6" s="64">
        <f>IF(Y8="-",NA(),Y8)</f>
        <v>494.9</v>
      </c>
      <c r="Z6" s="64">
        <f t="shared" ref="Z6:AH6" si="2">IF(Z8="-",NA(),Z8)</f>
        <v>466.6</v>
      </c>
      <c r="AA6" s="64">
        <f t="shared" si="2"/>
        <v>400.9</v>
      </c>
      <c r="AB6" s="64">
        <f t="shared" si="2"/>
        <v>400.3</v>
      </c>
      <c r="AC6" s="64">
        <f t="shared" si="2"/>
        <v>402.3</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79.7</v>
      </c>
      <c r="BG6" s="64">
        <f t="shared" ref="BG6:BO6" si="5">IF(BG8="-",NA(),BG8)</f>
        <v>78.3</v>
      </c>
      <c r="BH6" s="64">
        <f t="shared" si="5"/>
        <v>74.900000000000006</v>
      </c>
      <c r="BI6" s="64">
        <f t="shared" si="5"/>
        <v>74.900000000000006</v>
      </c>
      <c r="BJ6" s="64">
        <f t="shared" si="5"/>
        <v>75</v>
      </c>
      <c r="BK6" s="64">
        <f t="shared" si="5"/>
        <v>38.200000000000003</v>
      </c>
      <c r="BL6" s="64">
        <f t="shared" si="5"/>
        <v>34.6</v>
      </c>
      <c r="BM6" s="64">
        <f t="shared" si="5"/>
        <v>37.6</v>
      </c>
      <c r="BN6" s="64">
        <f t="shared" si="5"/>
        <v>30.2</v>
      </c>
      <c r="BO6" s="64">
        <f t="shared" si="5"/>
        <v>33.9</v>
      </c>
      <c r="BP6" s="61" t="str">
        <f>IF(BP8="-","",IF(BP8="-","【-】","【"&amp;SUBSTITUTE(TEXT(BP8,"#,##0.0"),"-","△")&amp;"】"))</f>
        <v>【20.8】</v>
      </c>
      <c r="BQ6" s="65">
        <f>IF(BQ8="-",NA(),BQ8)</f>
        <v>15290</v>
      </c>
      <c r="BR6" s="65">
        <f t="shared" ref="BR6:BZ6" si="6">IF(BR8="-",NA(),BR8)</f>
        <v>14215</v>
      </c>
      <c r="BS6" s="65">
        <f t="shared" si="6"/>
        <v>13403</v>
      </c>
      <c r="BT6" s="65">
        <f t="shared" si="6"/>
        <v>12776</v>
      </c>
      <c r="BU6" s="65">
        <f t="shared" si="6"/>
        <v>11164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109</v>
      </c>
      <c r="CM6" s="63">
        <f t="shared" ref="CM6:CN6" si="7">CM8</f>
        <v>110086</v>
      </c>
      <c r="CN6" s="63">
        <f t="shared" si="7"/>
        <v>2700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96.1</v>
      </c>
      <c r="DL6" s="64">
        <f t="shared" ref="DL6:DT6" si="9">IF(DL8="-",NA(),DL8)</f>
        <v>92.1</v>
      </c>
      <c r="DM6" s="64">
        <f t="shared" si="9"/>
        <v>89</v>
      </c>
      <c r="DN6" s="64">
        <f t="shared" si="9"/>
        <v>81.900000000000006</v>
      </c>
      <c r="DO6" s="64">
        <f t="shared" si="9"/>
        <v>52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222101</v>
      </c>
      <c r="D7" s="60">
        <f t="shared" si="10"/>
        <v>47</v>
      </c>
      <c r="E7" s="60">
        <f t="shared" si="10"/>
        <v>14</v>
      </c>
      <c r="F7" s="60">
        <f t="shared" si="10"/>
        <v>0</v>
      </c>
      <c r="G7" s="60">
        <f t="shared" si="10"/>
        <v>7</v>
      </c>
      <c r="H7" s="60" t="str">
        <f t="shared" si="10"/>
        <v>静岡県　富士市</v>
      </c>
      <c r="I7" s="60" t="str">
        <f t="shared" si="10"/>
        <v>富士川駅東駐車場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26</v>
      </c>
      <c r="S7" s="62" t="str">
        <f t="shared" si="10"/>
        <v>駅</v>
      </c>
      <c r="T7" s="62" t="str">
        <f t="shared" si="10"/>
        <v>無</v>
      </c>
      <c r="U7" s="63">
        <f t="shared" si="10"/>
        <v>1777</v>
      </c>
      <c r="V7" s="63">
        <f t="shared" si="10"/>
        <v>127</v>
      </c>
      <c r="W7" s="63">
        <f t="shared" si="10"/>
        <v>103</v>
      </c>
      <c r="X7" s="62" t="str">
        <f t="shared" si="10"/>
        <v>導入なし</v>
      </c>
      <c r="Y7" s="64">
        <f>Y8</f>
        <v>494.9</v>
      </c>
      <c r="Z7" s="64">
        <f t="shared" ref="Z7:AH7" si="11">Z8</f>
        <v>466.6</v>
      </c>
      <c r="AA7" s="64">
        <f t="shared" si="11"/>
        <v>400.9</v>
      </c>
      <c r="AB7" s="64">
        <f t="shared" si="11"/>
        <v>400.3</v>
      </c>
      <c r="AC7" s="64">
        <f t="shared" si="11"/>
        <v>402.3</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79.7</v>
      </c>
      <c r="BG7" s="64">
        <f t="shared" ref="BG7:BO7" si="14">BG8</f>
        <v>78.3</v>
      </c>
      <c r="BH7" s="64">
        <f t="shared" si="14"/>
        <v>74.900000000000006</v>
      </c>
      <c r="BI7" s="64">
        <f t="shared" si="14"/>
        <v>74.900000000000006</v>
      </c>
      <c r="BJ7" s="64">
        <f t="shared" si="14"/>
        <v>75</v>
      </c>
      <c r="BK7" s="64">
        <f t="shared" si="14"/>
        <v>38.200000000000003</v>
      </c>
      <c r="BL7" s="64">
        <f t="shared" si="14"/>
        <v>34.6</v>
      </c>
      <c r="BM7" s="64">
        <f t="shared" si="14"/>
        <v>37.6</v>
      </c>
      <c r="BN7" s="64">
        <f t="shared" si="14"/>
        <v>30.2</v>
      </c>
      <c r="BO7" s="64">
        <f t="shared" si="14"/>
        <v>33.9</v>
      </c>
      <c r="BP7" s="61"/>
      <c r="BQ7" s="65">
        <f>BQ8</f>
        <v>15290</v>
      </c>
      <c r="BR7" s="65">
        <f t="shared" ref="BR7:BZ7" si="15">BR8</f>
        <v>14215</v>
      </c>
      <c r="BS7" s="65">
        <f t="shared" si="15"/>
        <v>13403</v>
      </c>
      <c r="BT7" s="65">
        <f t="shared" si="15"/>
        <v>12776</v>
      </c>
      <c r="BU7" s="65">
        <f t="shared" si="15"/>
        <v>11164</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110086</v>
      </c>
      <c r="CN7" s="63">
        <f>CN8</f>
        <v>2700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96.1</v>
      </c>
      <c r="DL7" s="64">
        <f t="shared" ref="DL7:DT7" si="17">DL8</f>
        <v>92.1</v>
      </c>
      <c r="DM7" s="64">
        <f t="shared" si="17"/>
        <v>89</v>
      </c>
      <c r="DN7" s="64">
        <f t="shared" si="17"/>
        <v>81.900000000000006</v>
      </c>
      <c r="DO7" s="64">
        <f t="shared" si="17"/>
        <v>52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222101</v>
      </c>
      <c r="D8" s="67">
        <v>47</v>
      </c>
      <c r="E8" s="67">
        <v>14</v>
      </c>
      <c r="F8" s="67">
        <v>0</v>
      </c>
      <c r="G8" s="67">
        <v>7</v>
      </c>
      <c r="H8" s="67" t="s">
        <v>113</v>
      </c>
      <c r="I8" s="67" t="s">
        <v>114</v>
      </c>
      <c r="J8" s="67" t="s">
        <v>115</v>
      </c>
      <c r="K8" s="67" t="s">
        <v>116</v>
      </c>
      <c r="L8" s="67" t="s">
        <v>117</v>
      </c>
      <c r="M8" s="67" t="s">
        <v>118</v>
      </c>
      <c r="N8" s="67" t="s">
        <v>119</v>
      </c>
      <c r="O8" s="68" t="s">
        <v>120</v>
      </c>
      <c r="P8" s="69" t="s">
        <v>121</v>
      </c>
      <c r="Q8" s="69" t="s">
        <v>122</v>
      </c>
      <c r="R8" s="70">
        <v>26</v>
      </c>
      <c r="S8" s="69" t="s">
        <v>123</v>
      </c>
      <c r="T8" s="69" t="s">
        <v>124</v>
      </c>
      <c r="U8" s="70">
        <v>1777</v>
      </c>
      <c r="V8" s="70">
        <v>127</v>
      </c>
      <c r="W8" s="70">
        <v>103</v>
      </c>
      <c r="X8" s="69" t="s">
        <v>125</v>
      </c>
      <c r="Y8" s="71">
        <v>494.9</v>
      </c>
      <c r="Z8" s="71">
        <v>466.6</v>
      </c>
      <c r="AA8" s="71">
        <v>400.9</v>
      </c>
      <c r="AB8" s="71">
        <v>400.3</v>
      </c>
      <c r="AC8" s="71">
        <v>402.3</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79.7</v>
      </c>
      <c r="BG8" s="71">
        <v>78.3</v>
      </c>
      <c r="BH8" s="71">
        <v>74.900000000000006</v>
      </c>
      <c r="BI8" s="71">
        <v>74.900000000000006</v>
      </c>
      <c r="BJ8" s="71">
        <v>75</v>
      </c>
      <c r="BK8" s="71">
        <v>38.200000000000003</v>
      </c>
      <c r="BL8" s="71">
        <v>34.6</v>
      </c>
      <c r="BM8" s="71">
        <v>37.6</v>
      </c>
      <c r="BN8" s="71">
        <v>30.2</v>
      </c>
      <c r="BO8" s="71">
        <v>33.9</v>
      </c>
      <c r="BP8" s="68">
        <v>20.8</v>
      </c>
      <c r="BQ8" s="72">
        <v>15290</v>
      </c>
      <c r="BR8" s="72">
        <v>14215</v>
      </c>
      <c r="BS8" s="72">
        <v>13403</v>
      </c>
      <c r="BT8" s="73">
        <v>12776</v>
      </c>
      <c r="BU8" s="73">
        <v>11164</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110086</v>
      </c>
      <c r="CN8" s="70">
        <v>2700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96.1</v>
      </c>
      <c r="DL8" s="71">
        <v>92.1</v>
      </c>
      <c r="DM8" s="71">
        <v>89</v>
      </c>
      <c r="DN8" s="71">
        <v>81.900000000000006</v>
      </c>
      <c r="DO8" s="71">
        <v>52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なかむら　たくや</cp:lastModifiedBy>
  <dcterms:created xsi:type="dcterms:W3CDTF">2020-12-04T03:31:52Z</dcterms:created>
  <dcterms:modified xsi:type="dcterms:W3CDTF">2021-01-14T01:13:24Z</dcterms:modified>
  <cp:category/>
</cp:coreProperties>
</file>