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1.26公営企業に係る「経営比較分析表」の公表について\提出用\"/>
    </mc:Choice>
  </mc:AlternateContent>
  <workbookProtection workbookAlgorithmName="SHA-512" workbookHashValue="rZybbaF3VqBjKYnCw+oYUgpGvTu5rAGmkbAlTvVbAuUHx5LZp/vXozUhqBDjmFfQBVBsFUoXFbng+YXYTXyeCw==" workbookSaltValue="G23z/KDRajuUYlEd1sRUi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KP76" i="4" l="1"/>
  <c r="FE51" i="4"/>
  <c r="HA76" i="4"/>
  <c r="AN51" i="4"/>
  <c r="FE30" i="4"/>
  <c r="AG76" i="4"/>
  <c r="JV30" i="4"/>
  <c r="AN30" i="4"/>
  <c r="JV51" i="4"/>
  <c r="BK76" i="4"/>
  <c r="LH51" i="4"/>
  <c r="LT76" i="4"/>
  <c r="GQ51" i="4"/>
  <c r="LH30" i="4"/>
  <c r="GQ30" i="4"/>
  <c r="BZ30" i="4"/>
  <c r="IE76" i="4"/>
  <c r="BZ51" i="4"/>
  <c r="BG30" i="4"/>
  <c r="KO30" i="4"/>
  <c r="HP76" i="4"/>
  <c r="BG51" i="4"/>
  <c r="AV76" i="4"/>
  <c r="KO51" i="4"/>
  <c r="LE76" i="4"/>
  <c r="FX51" i="4"/>
  <c r="FX30" i="4"/>
  <c r="JC51" i="4"/>
  <c r="KA76" i="4"/>
  <c r="EL51" i="4"/>
  <c r="JC30" i="4"/>
  <c r="U30" i="4"/>
  <c r="GL76" i="4"/>
  <c r="U51" i="4"/>
  <c r="EL30"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<sst xmlns="http://schemas.openxmlformats.org/spreadsheetml/2006/main" count="278" uniqueCount="131">
  <si>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</si>
  <si>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</si>
  <si>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</si>
  <si>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</si>
  <si>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</si>
  <si>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</si>
  <si>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</si>
  <si>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</si>
  <si>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</si>
  <si>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</si>
  <si>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</si>
  <si>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</si>
  <si>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</si>
  <si>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</si>
  <si>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</si>
  <si>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</si>
  <si>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</si>
  <si>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</si>
  <si>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</si>
  <si>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</si>
  <si>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</si>
  <si>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</si>
  <si>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</si>
  <si>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</si>
  <si>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</si>
  <si>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</si>
  <si>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</si>
  <si>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</si>
  <si>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</si>
  <si>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</si>
  <si>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</si>
  <si>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</si>
  <si>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</si>
  <si>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</si>
  <si>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</si>
  <si>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</si>
  <si>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</si>
  <si>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</si>
  <si>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</si>
  <si>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</si>
  <si>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</si>
  <si>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</si>
  <si>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</si>
  <si>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</si>
  <si>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</si>
  <si>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</si>
  <si>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</si>
  <si>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</si>
  <si>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</si>
  <si>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</si>
  <si>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</si>
  <si>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</si>
  <si>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</si>
  <si>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</si>
  <si>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</si>
  <si>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</si>
  <si>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</si>
  <si>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</si>
  <si>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</si>
  <si>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</si>
  <si>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</si>
  <si>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</si>
  <si>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</si>
  <si>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</si>
  <si>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</si>
  <si>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</si>
  <si>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</si>
  <si>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</si>
  <si>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</si>
  <si>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</si>
  <si>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</si>
  <si>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</si>
  <si>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</si>
  <si>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</si>
  <si>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</si>
  <si>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</si>
  <si>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</si>
  <si>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</si>
  <si>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</si>
  <si>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</si>
  <si>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</si>
  <si>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</si>
  <si>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</si>
  <si>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</si>
  <si>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</si>
  <si>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</si>
  <si>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</si>
  <si>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</si>
  <si>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</si>
  <si>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</si>
  <si>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</si>
  <si>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</si>
  <si>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</si>
  <si>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</si>
  <si>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</si>
  <si>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</si>
  <si>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</si>
  <si>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</si>
  <si>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</si>
  <si>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</si>
  <si>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</si>
  <si>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</si>
  <si>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</si>
  <si>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</si>
  <si>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</si>
  <si>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</si>
  <si>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</si>
  <si>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</si>
  <si>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</si>
  <si>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</si>
  <si>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</si>
  <si>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</si>
  <si>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</si>
  <si>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</si>
  <si>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</si>
  <si>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</si>
  <si>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</si>
  <si>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</si>
  <si>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</si>
  <si>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</si>
  <si>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</si>
  <si>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</si>
  <si>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</si>
  <si>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</si>
  <si>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</si>
  <si>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</si>
  <si>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</si>
  <si>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駐車場を使用したいと思える目的施設が周辺に無くなってしまったことから、目的地が無い駐車場となっている。稼働率は低く推移しており、あまり経年変化は見られない。商店街の近くにある駐車場で商店街の利用者の駐車場は足りているため、当駐車場の利用につながらない。利用状況からは施設を維持する積極的な理由は見つからない。</t>
    <rPh sb="92" eb="95">
      <t>ショウテンガイ</t>
    </rPh>
    <rPh sb="96" eb="99">
      <t>リヨウシャ</t>
    </rPh>
    <rPh sb="100" eb="103">
      <t>チュウシャジョウ</t>
    </rPh>
    <rPh sb="104" eb="105">
      <t>タ</t>
    </rPh>
    <rPh sb="112" eb="113">
      <t>トウ</t>
    </rPh>
    <rPh sb="113" eb="116">
      <t>チュウシャジョウ</t>
    </rPh>
    <rPh sb="117" eb="119">
      <t>リヨウ</t>
    </rPh>
    <phoneticPr fontId="5"/>
  </si>
  <si>
    <t>商店街から少し離れた位置にあるが、過去には周辺に店舗等が多く存在したため、利用者も多かったが、現在は駐車場利用者を集客していた商店等の多くが廃業したため、稼働率が低い状態が続いている。収益を向上させるため、月極めの利用ができるように設定されているが、立地が悪く導入路が一方通行である等利用客が増加しない。本駐車場は都市計画道路(3.4.14号吉原沼津線)用地として取得された土地の一時利用として開設されたものである。稼働率は低く、最低限の収益しか見込めないが、他に代替施設も検討できないことから現状維持が妥当と考える。</t>
    <phoneticPr fontId="5"/>
  </si>
  <si>
    <t>商店街から少し離れたところに位置している。敷地面積は大規模である。敷地の地価は近傍地より求めたものである。設備投資見込額は補修工事費及び修繕費を見込んでいる。</t>
    <phoneticPr fontId="5"/>
  </si>
  <si>
    <r>
      <t>収益的収支比率は近年</t>
    </r>
    <r>
      <rPr>
        <sz val="11"/>
        <rFont val="ＭＳ ゴシック"/>
        <family val="3"/>
        <charset val="128"/>
      </rPr>
      <t>減少傾向</t>
    </r>
    <r>
      <rPr>
        <sz val="11"/>
        <color theme="1"/>
        <rFont val="ＭＳ ゴシック"/>
        <family val="3"/>
        <charset val="128"/>
      </rPr>
      <t>であり、H28年度は100％を下回ったが、他会計からの補助金は得ていない。売上高GOP比率、EBITDAは共にH28年度は設備維持のための工事を行ったことからマイナスとなったが、H29年度以降には例年並みに持ち直している。収益改善のために時間貸しだけではなく月極めの利用をしていただけるよう、柔軟な対策を検討しているが、現在の収益性は低い。収益性からは施設の存続理由は見出し難い。</t>
    </r>
    <rPh sb="106" eb="108">
      <t>ネンド</t>
    </rPh>
    <rPh sb="108" eb="110">
      <t>イコウ</t>
    </rPh>
    <rPh sb="127" eb="129">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</si>
</sst>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124.7</c:v>
                </c:pt>
                <c:pt idx="1">
                  <c:v>95.6</c:v>
                </c:pt>
                <c:pt idx="2">
                  <c:v>160.69999999999999</c:v>
                </c:pt>
                <c:pt idx="3">
                  <c:v>151.19999999999999</c:v>
                </c:pt>
                <c:pt idx="4">
                  <c:v>154.4</c:v>
                </c:pt>
              </c:numCache>
            </c:numRef>
          </c:val>
          <c:extLst>
            <c:ext xmlns:c16="http://schemas.microsoft.com/office/drawing/2014/chart" uri="{C3380CC4-5D6E-409C-BE32-E72D297353CC}">
              <c16:uniqueId val="{00000000-4F97-4323-8A2B-B92E8CC843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4F97-4323-8A2B-B92E8CC843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2AB-40AE-B827-04C0FF77869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32AB-40AE-B827-04C0FF77869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C36-41CE-B3D5-D7B3F6427D9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C36-41CE-B3D5-D7B3F6427D9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AC1-4185-8BB3-78763E11678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C1-4185-8BB3-78763E11678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686-4AB0-9DAA-9151B3EA39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3686-4AB0-9DAA-9151B3EA39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170-4414-8C67-53A810BBFFE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0170-4414-8C67-53A810BBFFE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55.7</c:v>
                </c:pt>
                <c:pt idx="1">
                  <c:v>53.2</c:v>
                </c:pt>
                <c:pt idx="2">
                  <c:v>51.9</c:v>
                </c:pt>
                <c:pt idx="3">
                  <c:v>43</c:v>
                </c:pt>
                <c:pt idx="4">
                  <c:v>45.6</c:v>
                </c:pt>
              </c:numCache>
            </c:numRef>
          </c:val>
          <c:extLst>
            <c:ext xmlns:c16="http://schemas.microsoft.com/office/drawing/2014/chart" uri="{C3380CC4-5D6E-409C-BE32-E72D297353CC}">
              <c16:uniqueId val="{00000000-F7AF-4CFA-8892-BB61776F86F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7AF-4CFA-8892-BB61776F86F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19.5</c:v>
                </c:pt>
                <c:pt idx="1">
                  <c:v>-5.8</c:v>
                </c:pt>
                <c:pt idx="2">
                  <c:v>37.5</c:v>
                </c:pt>
                <c:pt idx="3">
                  <c:v>33.6</c:v>
                </c:pt>
                <c:pt idx="4">
                  <c:v>35</c:v>
                </c:pt>
              </c:numCache>
            </c:numRef>
          </c:val>
          <c:extLst>
            <c:ext xmlns:c16="http://schemas.microsoft.com/office/drawing/2014/chart" uri="{C3380CC4-5D6E-409C-BE32-E72D297353CC}">
              <c16:uniqueId val="{00000000-5A46-4B4F-A077-4E514978CE5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5A46-4B4F-A077-4E514978CE5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1167</c:v>
                </c:pt>
                <c:pt idx="1">
                  <c:v>-248</c:v>
                </c:pt>
                <c:pt idx="2">
                  <c:v>1959</c:v>
                </c:pt>
                <c:pt idx="3">
                  <c:v>1506</c:v>
                </c:pt>
                <c:pt idx="4">
                  <c:v>1694</c:v>
                </c:pt>
              </c:numCache>
            </c:numRef>
          </c:val>
          <c:extLst>
            <c:ext xmlns:c16="http://schemas.microsoft.com/office/drawing/2014/chart" uri="{C3380CC4-5D6E-409C-BE32-E72D297353CC}">
              <c16:uniqueId val="{00000000-BE36-447E-97C6-7CFD5CFE0B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BE36-447E-97C6-7CFD5CFE0B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和田駐車場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124.7</v>
      </c>
      <c r="V31" s="118"/>
      <c r="W31" s="118"/>
      <c r="X31" s="118"/>
      <c r="Y31" s="118"/>
      <c r="Z31" s="118"/>
      <c r="AA31" s="118"/>
      <c r="AB31" s="118"/>
      <c r="AC31" s="118"/>
      <c r="AD31" s="118"/>
      <c r="AE31" s="118"/>
      <c r="AF31" s="118"/>
      <c r="AG31" s="118"/>
      <c r="AH31" s="118"/>
      <c r="AI31" s="118"/>
      <c r="AJ31" s="118"/>
      <c r="AK31" s="118"/>
      <c r="AL31" s="118"/>
      <c r="AM31" s="118"/>
      <c r="AN31" s="118">
        <f>データ!Z7</f>
        <v>95.6</v>
      </c>
      <c r="AO31" s="118"/>
      <c r="AP31" s="118"/>
      <c r="AQ31" s="118"/>
      <c r="AR31" s="118"/>
      <c r="AS31" s="118"/>
      <c r="AT31" s="118"/>
      <c r="AU31" s="118"/>
      <c r="AV31" s="118"/>
      <c r="AW31" s="118"/>
      <c r="AX31" s="118"/>
      <c r="AY31" s="118"/>
      <c r="AZ31" s="118"/>
      <c r="BA31" s="118"/>
      <c r="BB31" s="118"/>
      <c r="BC31" s="118"/>
      <c r="BD31" s="118"/>
      <c r="BE31" s="118"/>
      <c r="BF31" s="118"/>
      <c r="BG31" s="118">
        <f>データ!AA7</f>
        <v>160.69999999999999</v>
      </c>
      <c r="BH31" s="118"/>
      <c r="BI31" s="118"/>
      <c r="BJ31" s="118"/>
      <c r="BK31" s="118"/>
      <c r="BL31" s="118"/>
      <c r="BM31" s="118"/>
      <c r="BN31" s="118"/>
      <c r="BO31" s="118"/>
      <c r="BP31" s="118"/>
      <c r="BQ31" s="118"/>
      <c r="BR31" s="118"/>
      <c r="BS31" s="118"/>
      <c r="BT31" s="118"/>
      <c r="BU31" s="118"/>
      <c r="BV31" s="118"/>
      <c r="BW31" s="118"/>
      <c r="BX31" s="118"/>
      <c r="BY31" s="118"/>
      <c r="BZ31" s="118">
        <f>データ!AB7</f>
        <v>151.19999999999999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154.4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55.7</v>
      </c>
      <c r="JD31" s="120"/>
      <c r="JE31" s="120"/>
      <c r="JF31" s="120"/>
      <c r="JG31" s="120"/>
      <c r="JH31" s="120"/>
      <c r="JI31" s="120"/>
      <c r="JJ31" s="120"/>
      <c r="JK31" s="120"/>
      <c r="JL31" s="120"/>
      <c r="JM31" s="120"/>
      <c r="JN31" s="120"/>
      <c r="JO31" s="120"/>
      <c r="JP31" s="120"/>
      <c r="JQ31" s="120"/>
      <c r="JR31" s="120"/>
      <c r="JS31" s="120"/>
      <c r="JT31" s="120"/>
      <c r="JU31" s="121"/>
      <c r="JV31" s="119">
        <f>データ!DL7</f>
        <v>53.2</v>
      </c>
      <c r="JW31" s="120"/>
      <c r="JX31" s="120"/>
      <c r="JY31" s="120"/>
      <c r="JZ31" s="120"/>
      <c r="KA31" s="120"/>
      <c r="KB31" s="120"/>
      <c r="KC31" s="120"/>
      <c r="KD31" s="120"/>
      <c r="KE31" s="120"/>
      <c r="KF31" s="120"/>
      <c r="KG31" s="120"/>
      <c r="KH31" s="120"/>
      <c r="KI31" s="120"/>
      <c r="KJ31" s="120"/>
      <c r="KK31" s="120"/>
      <c r="KL31" s="120"/>
      <c r="KM31" s="120"/>
      <c r="KN31" s="121"/>
      <c r="KO31" s="119">
        <f>データ!DM7</f>
        <v>51.9</v>
      </c>
      <c r="KP31" s="120"/>
      <c r="KQ31" s="120"/>
      <c r="KR31" s="120"/>
      <c r="KS31" s="120"/>
      <c r="KT31" s="120"/>
      <c r="KU31" s="120"/>
      <c r="KV31" s="120"/>
      <c r="KW31" s="120"/>
      <c r="KX31" s="120"/>
      <c r="KY31" s="120"/>
      <c r="KZ31" s="120"/>
      <c r="LA31" s="120"/>
      <c r="LB31" s="120"/>
      <c r="LC31" s="120"/>
      <c r="LD31" s="120"/>
      <c r="LE31" s="120"/>
      <c r="LF31" s="120"/>
      <c r="LG31" s="121"/>
      <c r="LH31" s="119">
        <f>データ!DN7</f>
        <v>43</v>
      </c>
      <c r="LI31" s="120"/>
      <c r="LJ31" s="120"/>
      <c r="LK31" s="120"/>
      <c r="LL31" s="120"/>
      <c r="LM31" s="120"/>
      <c r="LN31" s="120"/>
      <c r="LO31" s="120"/>
      <c r="LP31" s="120"/>
      <c r="LQ31" s="120"/>
      <c r="LR31" s="120"/>
      <c r="LS31" s="120"/>
      <c r="LT31" s="120"/>
      <c r="LU31" s="120"/>
      <c r="LV31" s="120"/>
      <c r="LW31" s="120"/>
      <c r="LX31" s="120"/>
      <c r="LY31" s="120"/>
      <c r="LZ31" s="121"/>
      <c r="MA31" s="119">
        <f>データ!DO7</f>
        <v>45.6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19.5</v>
      </c>
      <c r="EM52" s="118"/>
      <c r="EN52" s="118"/>
      <c r="EO52" s="118"/>
      <c r="EP52" s="118"/>
      <c r="EQ52" s="118"/>
      <c r="ER52" s="118"/>
      <c r="ES52" s="118"/>
      <c r="ET52" s="118"/>
      <c r="EU52" s="118"/>
      <c r="EV52" s="118"/>
      <c r="EW52" s="118"/>
      <c r="EX52" s="118"/>
      <c r="EY52" s="118"/>
      <c r="EZ52" s="118"/>
      <c r="FA52" s="118"/>
      <c r="FB52" s="118"/>
      <c r="FC52" s="118"/>
      <c r="FD52" s="118"/>
      <c r="FE52" s="118">
        <f>データ!BG7</f>
        <v>-5.8</v>
      </c>
      <c r="FF52" s="118"/>
      <c r="FG52" s="118"/>
      <c r="FH52" s="118"/>
      <c r="FI52" s="118"/>
      <c r="FJ52" s="118"/>
      <c r="FK52" s="118"/>
      <c r="FL52" s="118"/>
      <c r="FM52" s="118"/>
      <c r="FN52" s="118"/>
      <c r="FO52" s="118"/>
      <c r="FP52" s="118"/>
      <c r="FQ52" s="118"/>
      <c r="FR52" s="118"/>
      <c r="FS52" s="118"/>
      <c r="FT52" s="118"/>
      <c r="FU52" s="118"/>
      <c r="FV52" s="118"/>
      <c r="FW52" s="118"/>
      <c r="FX52" s="118">
        <f>データ!BH7</f>
        <v>37.5</v>
      </c>
      <c r="FY52" s="118"/>
      <c r="FZ52" s="118"/>
      <c r="GA52" s="118"/>
      <c r="GB52" s="118"/>
      <c r="GC52" s="118"/>
      <c r="GD52" s="118"/>
      <c r="GE52" s="118"/>
      <c r="GF52" s="118"/>
      <c r="GG52" s="118"/>
      <c r="GH52" s="118"/>
      <c r="GI52" s="118"/>
      <c r="GJ52" s="118"/>
      <c r="GK52" s="118"/>
      <c r="GL52" s="118"/>
      <c r="GM52" s="118"/>
      <c r="GN52" s="118"/>
      <c r="GO52" s="118"/>
      <c r="GP52" s="118"/>
      <c r="GQ52" s="118">
        <f>データ!BI7</f>
        <v>33.6</v>
      </c>
      <c r="GR52" s="118"/>
      <c r="GS52" s="118"/>
      <c r="GT52" s="118"/>
      <c r="GU52" s="118"/>
      <c r="GV52" s="118"/>
      <c r="GW52" s="118"/>
      <c r="GX52" s="118"/>
      <c r="GY52" s="118"/>
      <c r="GZ52" s="118"/>
      <c r="HA52" s="118"/>
      <c r="HB52" s="118"/>
      <c r="HC52" s="118"/>
      <c r="HD52" s="118"/>
      <c r="HE52" s="118"/>
      <c r="HF52" s="118"/>
      <c r="HG52" s="118"/>
      <c r="HH52" s="118"/>
      <c r="HI52" s="118"/>
      <c r="HJ52" s="118">
        <f>データ!BJ7</f>
        <v>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1167</v>
      </c>
      <c r="JD52" s="125"/>
      <c r="JE52" s="125"/>
      <c r="JF52" s="125"/>
      <c r="JG52" s="125"/>
      <c r="JH52" s="125"/>
      <c r="JI52" s="125"/>
      <c r="JJ52" s="125"/>
      <c r="JK52" s="125"/>
      <c r="JL52" s="125"/>
      <c r="JM52" s="125"/>
      <c r="JN52" s="125"/>
      <c r="JO52" s="125"/>
      <c r="JP52" s="125"/>
      <c r="JQ52" s="125"/>
      <c r="JR52" s="125"/>
      <c r="JS52" s="125"/>
      <c r="JT52" s="125"/>
      <c r="JU52" s="125"/>
      <c r="JV52" s="125">
        <f>データ!BR7</f>
        <v>-248</v>
      </c>
      <c r="JW52" s="125"/>
      <c r="JX52" s="125"/>
      <c r="JY52" s="125"/>
      <c r="JZ52" s="125"/>
      <c r="KA52" s="125"/>
      <c r="KB52" s="125"/>
      <c r="KC52" s="125"/>
      <c r="KD52" s="125"/>
      <c r="KE52" s="125"/>
      <c r="KF52" s="125"/>
      <c r="KG52" s="125"/>
      <c r="KH52" s="125"/>
      <c r="KI52" s="125"/>
      <c r="KJ52" s="125"/>
      <c r="KK52" s="125"/>
      <c r="KL52" s="125"/>
      <c r="KM52" s="125"/>
      <c r="KN52" s="125"/>
      <c r="KO52" s="125">
        <f>データ!BS7</f>
        <v>1959</v>
      </c>
      <c r="KP52" s="125"/>
      <c r="KQ52" s="125"/>
      <c r="KR52" s="125"/>
      <c r="KS52" s="125"/>
      <c r="KT52" s="125"/>
      <c r="KU52" s="125"/>
      <c r="KV52" s="125"/>
      <c r="KW52" s="125"/>
      <c r="KX52" s="125"/>
      <c r="KY52" s="125"/>
      <c r="KZ52" s="125"/>
      <c r="LA52" s="125"/>
      <c r="LB52" s="125"/>
      <c r="LC52" s="125"/>
      <c r="LD52" s="125"/>
      <c r="LE52" s="125"/>
      <c r="LF52" s="125"/>
      <c r="LG52" s="125"/>
      <c r="LH52" s="125">
        <f>データ!BT7</f>
        <v>1506</v>
      </c>
      <c r="LI52" s="125"/>
      <c r="LJ52" s="125"/>
      <c r="LK52" s="125"/>
      <c r="LL52" s="125"/>
      <c r="LM52" s="125"/>
      <c r="LN52" s="125"/>
      <c r="LO52" s="125"/>
      <c r="LP52" s="125"/>
      <c r="LQ52" s="125"/>
      <c r="LR52" s="125"/>
      <c r="LS52" s="125"/>
      <c r="LT52" s="125"/>
      <c r="LU52" s="125"/>
      <c r="LV52" s="125"/>
      <c r="LW52" s="125"/>
      <c r="LX52" s="125"/>
      <c r="LY52" s="125"/>
      <c r="LZ52" s="125"/>
      <c r="MA52" s="125">
        <f>データ!BU7</f>
        <v>1694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106205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2E1nYswHirUo9ev/ayPMsfr8YRB1jVdrccIUt1RyFjJGUO0iVNgWLQ5NH+t9jSGn/YYWq0sun1XiXEFfYzaBRA==" saltValue="cdJHWdgXLRpwP3GU56QcR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91</v>
      </c>
      <c r="AN5" s="59" t="s">
        <v>101</v>
      </c>
      <c r="AO5" s="59" t="s">
        <v>93</v>
      </c>
      <c r="AP5" s="59" t="s">
        <v>94</v>
      </c>
      <c r="AQ5" s="59" t="s">
        <v>95</v>
      </c>
      <c r="AR5" s="59" t="s">
        <v>96</v>
      </c>
      <c r="AS5" s="59" t="s">
        <v>97</v>
      </c>
      <c r="AT5" s="59" t="s">
        <v>98</v>
      </c>
      <c r="AU5" s="59" t="s">
        <v>99</v>
      </c>
      <c r="AV5" s="59" t="s">
        <v>102</v>
      </c>
      <c r="AW5" s="59" t="s">
        <v>90</v>
      </c>
      <c r="AX5" s="59" t="s">
        <v>91</v>
      </c>
      <c r="AY5" s="59" t="s">
        <v>101</v>
      </c>
      <c r="AZ5" s="59" t="s">
        <v>93</v>
      </c>
      <c r="BA5" s="59" t="s">
        <v>94</v>
      </c>
      <c r="BB5" s="59" t="s">
        <v>95</v>
      </c>
      <c r="BC5" s="59" t="s">
        <v>96</v>
      </c>
      <c r="BD5" s="59" t="s">
        <v>97</v>
      </c>
      <c r="BE5" s="59" t="s">
        <v>98</v>
      </c>
      <c r="BF5" s="59" t="s">
        <v>88</v>
      </c>
      <c r="BG5" s="59" t="s">
        <v>89</v>
      </c>
      <c r="BH5" s="59" t="s">
        <v>100</v>
      </c>
      <c r="BI5" s="59" t="s">
        <v>103</v>
      </c>
      <c r="BJ5" s="59" t="s">
        <v>92</v>
      </c>
      <c r="BK5" s="59" t="s">
        <v>93</v>
      </c>
      <c r="BL5" s="59" t="s">
        <v>94</v>
      </c>
      <c r="BM5" s="59" t="s">
        <v>95</v>
      </c>
      <c r="BN5" s="59" t="s">
        <v>96</v>
      </c>
      <c r="BO5" s="59" t="s">
        <v>97</v>
      </c>
      <c r="BP5" s="59" t="s">
        <v>98</v>
      </c>
      <c r="BQ5" s="59" t="s">
        <v>99</v>
      </c>
      <c r="BR5" s="59" t="s">
        <v>102</v>
      </c>
      <c r="BS5" s="59" t="s">
        <v>90</v>
      </c>
      <c r="BT5" s="59" t="s">
        <v>91</v>
      </c>
      <c r="BU5" s="59" t="s">
        <v>92</v>
      </c>
      <c r="BV5" s="59" t="s">
        <v>93</v>
      </c>
      <c r="BW5" s="59" t="s">
        <v>94</v>
      </c>
      <c r="BX5" s="59" t="s">
        <v>95</v>
      </c>
      <c r="BY5" s="59" t="s">
        <v>96</v>
      </c>
      <c r="BZ5" s="59" t="s">
        <v>97</v>
      </c>
      <c r="CA5" s="59" t="s">
        <v>98</v>
      </c>
      <c r="CB5" s="59" t="s">
        <v>99</v>
      </c>
      <c r="CC5" s="59" t="s">
        <v>89</v>
      </c>
      <c r="CD5" s="59" t="s">
        <v>90</v>
      </c>
      <c r="CE5" s="59" t="s">
        <v>103</v>
      </c>
      <c r="CF5" s="59" t="s">
        <v>101</v>
      </c>
      <c r="CG5" s="59" t="s">
        <v>93</v>
      </c>
      <c r="CH5" s="59" t="s">
        <v>94</v>
      </c>
      <c r="CI5" s="59" t="s">
        <v>95</v>
      </c>
      <c r="CJ5" s="59" t="s">
        <v>96</v>
      </c>
      <c r="CK5" s="59" t="s">
        <v>97</v>
      </c>
      <c r="CL5" s="59" t="s">
        <v>98</v>
      </c>
      <c r="CM5" s="150"/>
      <c r="CN5" s="150"/>
      <c r="CO5" s="59" t="s">
        <v>88</v>
      </c>
      <c r="CP5" s="59" t="s">
        <v>102</v>
      </c>
      <c r="CQ5" s="59" t="s">
        <v>100</v>
      </c>
      <c r="CR5" s="59" t="s">
        <v>103</v>
      </c>
      <c r="CS5" s="59" t="s">
        <v>101</v>
      </c>
      <c r="CT5" s="59" t="s">
        <v>93</v>
      </c>
      <c r="CU5" s="59" t="s">
        <v>94</v>
      </c>
      <c r="CV5" s="59" t="s">
        <v>95</v>
      </c>
      <c r="CW5" s="59" t="s">
        <v>96</v>
      </c>
      <c r="CX5" s="59" t="s">
        <v>97</v>
      </c>
      <c r="CY5" s="59" t="s">
        <v>98</v>
      </c>
      <c r="CZ5" s="59" t="s">
        <v>99</v>
      </c>
      <c r="DA5" s="59" t="s">
        <v>102</v>
      </c>
      <c r="DB5" s="59" t="s">
        <v>100</v>
      </c>
      <c r="DC5" s="59" t="s">
        <v>103</v>
      </c>
      <c r="DD5" s="59" t="s">
        <v>92</v>
      </c>
      <c r="DE5" s="59" t="s">
        <v>93</v>
      </c>
      <c r="DF5" s="59" t="s">
        <v>94</v>
      </c>
      <c r="DG5" s="59" t="s">
        <v>95</v>
      </c>
      <c r="DH5" s="59" t="s">
        <v>96</v>
      </c>
      <c r="DI5" s="59" t="s">
        <v>97</v>
      </c>
      <c r="DJ5" s="59" t="s">
        <v>35</v>
      </c>
      <c r="DK5" s="59" t="s">
        <v>88</v>
      </c>
      <c r="DL5" s="59" t="s">
        <v>89</v>
      </c>
      <c r="DM5" s="59" t="s">
        <v>90</v>
      </c>
      <c r="DN5" s="59" t="s">
        <v>103</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222101</v>
      </c>
      <c r="D6" s="60">
        <f t="shared" si="1"/>
        <v>47</v>
      </c>
      <c r="E6" s="60">
        <f t="shared" si="1"/>
        <v>14</v>
      </c>
      <c r="F6" s="60">
        <f t="shared" si="1"/>
        <v>0</v>
      </c>
      <c r="G6" s="60">
        <f t="shared" si="1"/>
        <v>5</v>
      </c>
      <c r="H6" s="60" t="str">
        <f>SUBSTITUTE(H8,"　","")</f>
        <v>静岡県富士市</v>
      </c>
      <c r="I6" s="60" t="str">
        <f t="shared" si="1"/>
        <v>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46</v>
      </c>
      <c r="S6" s="62" t="str">
        <f t="shared" si="1"/>
        <v>商業施設</v>
      </c>
      <c r="T6" s="62" t="str">
        <f t="shared" si="1"/>
        <v>無</v>
      </c>
      <c r="U6" s="63">
        <f t="shared" si="1"/>
        <v>976</v>
      </c>
      <c r="V6" s="63">
        <f t="shared" si="1"/>
        <v>79</v>
      </c>
      <c r="W6" s="63">
        <f t="shared" si="1"/>
        <v>108</v>
      </c>
      <c r="X6" s="62" t="str">
        <f t="shared" si="1"/>
        <v>導入なし</v>
      </c>
      <c r="Y6" s="64">
        <f>IF(Y8="-",NA(),Y8)</f>
        <v>124.7</v>
      </c>
      <c r="Z6" s="64">
        <f t="shared" ref="Z6:AH6" si="2">IF(Z8="-",NA(),Z8)</f>
        <v>95.6</v>
      </c>
      <c r="AA6" s="64">
        <f t="shared" si="2"/>
        <v>160.69999999999999</v>
      </c>
      <c r="AB6" s="64">
        <f t="shared" si="2"/>
        <v>151.19999999999999</v>
      </c>
      <c r="AC6" s="64">
        <f t="shared" si="2"/>
        <v>154.4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19.5</v>
      </c>
      <c r="BG6" s="64">
        <f t="shared" ref="BG6:BO6" si="5">IF(BG8="-",NA(),BG8)</f>
        <v>-5.8</v>
      </c>
      <c r="BH6" s="64">
        <f t="shared" si="5"/>
        <v>37.5</v>
      </c>
      <c r="BI6" s="64">
        <f t="shared" si="5"/>
        <v>33.6</v>
      </c>
      <c r="BJ6" s="64">
        <f t="shared" si="5"/>
        <v>35</v>
      </c>
      <c r="BK6" s="64">
        <f t="shared" si="5"/>
        <v>38.200000000000003</v>
      </c>
      <c r="BL6" s="64">
        <f t="shared" si="5"/>
        <v>34.6</v>
      </c>
      <c r="BM6" s="64">
        <f t="shared" si="5"/>
        <v>37.6</v>
      </c>
      <c r="BN6" s="64">
        <f t="shared" si="5"/>
        <v>30.2</v>
      </c>
      <c r="BO6" s="64">
        <f t="shared" si="5"/>
        <v>33.9</v>
      </c>
      <c r="BP6" s="61" t="str">
        <f>IF(BP8="-","",IF(BP8="-","【-】","【"&amp;SUBSTITUTE(TEXT(BP8,"#,##0.0"),"-","△")&amp;"】"))</f>
        <v>【20.8】</v>
      </c>
      <c r="BQ6" s="65">
        <f>IF(BQ8="-",NA(),BQ8)</f>
        <v>1167</v>
      </c>
      <c r="BR6" s="65">
        <f t="shared" ref="BR6:BZ6" si="6">IF(BR8="-",NA(),BR8)</f>
        <v>-248</v>
      </c>
      <c r="BS6" s="65">
        <f t="shared" si="6"/>
        <v>1959</v>
      </c>
      <c r="BT6" s="65">
        <f t="shared" si="6"/>
        <v>1506</v>
      </c>
      <c r="BU6" s="65">
        <f t="shared" si="6"/>
        <v>1694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106205</v>
      </c>
      <c r="CN6" s="63">
        <f t="shared" si="7"/>
        <v>2700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55.7</v>
      </c>
      <c r="DL6" s="64">
        <f t="shared" ref="DL6:DT6" si="9">IF(DL8="-",NA(),DL8)</f>
        <v>53.2</v>
      </c>
      <c r="DM6" s="64">
        <f t="shared" si="9"/>
        <v>51.9</v>
      </c>
      <c r="DN6" s="64">
        <f t="shared" si="9"/>
        <v>43</v>
      </c>
      <c r="DO6" s="64">
        <f t="shared" si="9"/>
        <v>45.6</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222101</v>
      </c>
      <c r="D7" s="60">
        <f t="shared" si="10"/>
        <v>47</v>
      </c>
      <c r="E7" s="60">
        <f t="shared" si="10"/>
        <v>14</v>
      </c>
      <c r="F7" s="60">
        <f t="shared" si="10"/>
        <v>0</v>
      </c>
      <c r="G7" s="60">
        <f t="shared" si="10"/>
        <v>5</v>
      </c>
      <c r="H7" s="60" t="str">
        <f t="shared" si="10"/>
        <v>静岡県　富士市</v>
      </c>
      <c r="I7" s="60" t="str">
        <f t="shared" si="10"/>
        <v>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46</v>
      </c>
      <c r="S7" s="62" t="str">
        <f t="shared" si="10"/>
        <v>商業施設</v>
      </c>
      <c r="T7" s="62" t="str">
        <f t="shared" si="10"/>
        <v>無</v>
      </c>
      <c r="U7" s="63">
        <f t="shared" si="10"/>
        <v>976</v>
      </c>
      <c r="V7" s="63">
        <f t="shared" si="10"/>
        <v>79</v>
      </c>
      <c r="W7" s="63">
        <f t="shared" si="10"/>
        <v>108</v>
      </c>
      <c r="X7" s="62" t="str">
        <f t="shared" si="10"/>
        <v>導入なし</v>
      </c>
      <c r="Y7" s="64">
        <f>Y8</f>
        <v>124.7</v>
      </c>
      <c r="Z7" s="64">
        <f t="shared" ref="Z7:AH7" si="11">Z8</f>
        <v>95.6</v>
      </c>
      <c r="AA7" s="64">
        <f t="shared" si="11"/>
        <v>160.69999999999999</v>
      </c>
      <c r="AB7" s="64">
        <f t="shared" si="11"/>
        <v>151.19999999999999</v>
      </c>
      <c r="AC7" s="64">
        <f t="shared" si="11"/>
        <v>154.4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19.5</v>
      </c>
      <c r="BG7" s="64">
        <f t="shared" ref="BG7:BO7" si="14">BG8</f>
        <v>-5.8</v>
      </c>
      <c r="BH7" s="64">
        <f t="shared" si="14"/>
        <v>37.5</v>
      </c>
      <c r="BI7" s="64">
        <f t="shared" si="14"/>
        <v>33.6</v>
      </c>
      <c r="BJ7" s="64">
        <f t="shared" si="14"/>
        <v>35</v>
      </c>
      <c r="BK7" s="64">
        <f t="shared" si="14"/>
        <v>38.200000000000003</v>
      </c>
      <c r="BL7" s="64">
        <f t="shared" si="14"/>
        <v>34.6</v>
      </c>
      <c r="BM7" s="64">
        <f t="shared" si="14"/>
        <v>37.6</v>
      </c>
      <c r="BN7" s="64">
        <f t="shared" si="14"/>
        <v>30.2</v>
      </c>
      <c r="BO7" s="64">
        <f t="shared" si="14"/>
        <v>33.9</v>
      </c>
      <c r="BP7" s="61"/>
      <c r="BQ7" s="65">
        <f>BQ8</f>
        <v>1167</v>
      </c>
      <c r="BR7" s="65">
        <f t="shared" ref="BR7:BZ7" si="15">BR8</f>
        <v>-248</v>
      </c>
      <c r="BS7" s="65">
        <f t="shared" si="15"/>
        <v>1959</v>
      </c>
      <c r="BT7" s="65">
        <f t="shared" si="15"/>
        <v>1506</v>
      </c>
      <c r="BU7" s="65">
        <f t="shared" si="15"/>
        <v>1694</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108</v>
      </c>
      <c r="CL7" s="61"/>
      <c r="CM7" s="63">
        <f>CM8</f>
        <v>106205</v>
      </c>
      <c r="CN7" s="63">
        <f>CN8</f>
        <v>2700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55.7</v>
      </c>
      <c r="DL7" s="64">
        <f t="shared" ref="DL7:DT7" si="17">DL8</f>
        <v>53.2</v>
      </c>
      <c r="DM7" s="64">
        <f t="shared" si="17"/>
        <v>51.9</v>
      </c>
      <c r="DN7" s="64">
        <f t="shared" si="17"/>
        <v>43</v>
      </c>
      <c r="DO7" s="64">
        <f t="shared" si="17"/>
        <v>45.6</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222101</v>
      </c>
      <c r="D8" s="67">
        <v>47</v>
      </c>
      <c r="E8" s="67">
        <v>14</v>
      </c>
      <c r="F8" s="67">
        <v>0</v>
      </c>
      <c r="G8" s="67">
        <v>5</v>
      </c>
      <c r="H8" s="67" t="s">
        <v>109</v>
      </c>
      <c r="I8" s="67" t="s">
        <v>110</v>
      </c>
      <c r="J8" s="67" t="s">
        <v>111</v>
      </c>
      <c r="K8" s="67" t="s">
        <v>112</v>
      </c>
      <c r="L8" s="67" t="s">
        <v>113</v>
      </c>
      <c r="M8" s="67" t="s">
        <v>114</v>
      </c>
      <c r="N8" s="67" t="s">
        <v>115</v>
      </c>
      <c r="O8" s="68" t="s">
        <v>116</v>
      </c>
      <c r="P8" s="69" t="s">
        <v>117</v>
      </c>
      <c r="Q8" s="69" t="s">
        <v>118</v>
      </c>
      <c r="R8" s="70">
        <v>46</v>
      </c>
      <c r="S8" s="69" t="s">
        <v>119</v>
      </c>
      <c r="T8" s="69" t="s">
        <v>120</v>
      </c>
      <c r="U8" s="70">
        <v>976</v>
      </c>
      <c r="V8" s="70">
        <v>79</v>
      </c>
      <c r="W8" s="70">
        <v>108</v>
      </c>
      <c r="X8" s="69" t="s">
        <v>121</v>
      </c>
      <c r="Y8" s="71">
        <v>124.7</v>
      </c>
      <c r="Z8" s="71">
        <v>95.6</v>
      </c>
      <c r="AA8" s="71">
        <v>160.69999999999999</v>
      </c>
      <c r="AB8" s="71">
        <v>151.19999999999999</v>
      </c>
      <c r="AC8" s="71">
        <v>154.4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19.5</v>
      </c>
      <c r="BG8" s="71">
        <v>-5.8</v>
      </c>
      <c r="BH8" s="71">
        <v>37.5</v>
      </c>
      <c r="BI8" s="71">
        <v>33.6</v>
      </c>
      <c r="BJ8" s="71">
        <v>35</v>
      </c>
      <c r="BK8" s="71">
        <v>38.200000000000003</v>
      </c>
      <c r="BL8" s="71">
        <v>34.6</v>
      </c>
      <c r="BM8" s="71">
        <v>37.6</v>
      </c>
      <c r="BN8" s="71">
        <v>30.2</v>
      </c>
      <c r="BO8" s="71">
        <v>33.9</v>
      </c>
      <c r="BP8" s="68">
        <v>20.8</v>
      </c>
      <c r="BQ8" s="72">
        <v>1167</v>
      </c>
      <c r="BR8" s="72">
        <v>-248</v>
      </c>
      <c r="BS8" s="72">
        <v>1959</v>
      </c>
      <c r="BT8" s="73">
        <v>1506</v>
      </c>
      <c r="BU8" s="73">
        <v>1694</v>
      </c>
      <c r="BV8" s="72">
        <v>6967</v>
      </c>
      <c r="BW8" s="72">
        <v>7138</v>
      </c>
      <c r="BX8" s="72">
        <v>8131</v>
      </c>
      <c r="BY8" s="72">
        <v>8076</v>
      </c>
      <c r="BZ8" s="72">
        <v>8265</v>
      </c>
      <c r="CA8" s="70">
        <v>14290</v>
      </c>
      <c r="CB8" s="71" t="s">
        <v>113</v>
      </c>
      <c r="CC8" s="71" t="s">
        <v>113</v>
      </c>
      <c r="CD8" s="71" t="s">
        <v>113</v>
      </c>
      <c r="CE8" s="71" t="s">
        <v>113</v>
      </c>
      <c r="CF8" s="71" t="s">
        <v>113</v>
      </c>
      <c r="CG8" s="71" t="s">
        <v>113</v>
      </c>
      <c r="CH8" s="71" t="s">
        <v>113</v>
      </c>
      <c r="CI8" s="71" t="s">
        <v>113</v>
      </c>
      <c r="CJ8" s="71" t="s">
        <v>113</v>
      </c>
      <c r="CK8" s="71" t="s">
        <v>113</v>
      </c>
      <c r="CL8" s="68" t="s">
        <v>113</v>
      </c>
      <c r="CM8" s="70">
        <v>106205</v>
      </c>
      <c r="CN8" s="70">
        <v>2700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70.5</v>
      </c>
      <c r="DF8" s="71">
        <v>59.2</v>
      </c>
      <c r="DG8" s="71">
        <v>62.4</v>
      </c>
      <c r="DH8" s="71">
        <v>83.1</v>
      </c>
      <c r="DI8" s="71">
        <v>54.7</v>
      </c>
      <c r="DJ8" s="68">
        <v>425.4</v>
      </c>
      <c r="DK8" s="71">
        <v>55.7</v>
      </c>
      <c r="DL8" s="71">
        <v>53.2</v>
      </c>
      <c r="DM8" s="71">
        <v>51.9</v>
      </c>
      <c r="DN8" s="71">
        <v>43</v>
      </c>
      <c r="DO8" s="71">
        <v>45.6</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2020-12-04T03:31:49Z</dcterms:created>
  <dcterms:modified xsi:type="dcterms:W3CDTF">2021-01-14T01:13:22Z</dcterms:modified>
  <cp:category/>
</cp:coreProperties>
</file>